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1600" windowHeight="9229"/>
  </bookViews>
  <sheets>
    <sheet name="Índice" sheetId="15" r:id="rId1"/>
    <sheet name="Presentación" sheetId="8" r:id="rId2"/>
    <sheet name="Informantes" sheetId="12" r:id="rId3"/>
    <sheet name="Participantes" sheetId="6" r:id="rId4"/>
    <sheet name="CNGE_2021_M1_Secc1" sheetId="4" r:id="rId5"/>
    <sheet name="Complemento" sheetId="13" r:id="rId6"/>
    <sheet name="Glosario" sheetId="10" r:id="rId7"/>
  </sheets>
  <definedNames>
    <definedName name="_xlnm.Print_Area" localSheetId="4">CNGE_2021_M1_Secc1!$A$1:$AE$3767</definedName>
    <definedName name="_xlnm.Print_Area" localSheetId="5">Complemento!$A$1:$AE$148</definedName>
    <definedName name="_xlnm.Print_Area" localSheetId="6">Glosario!$A$1:$AE$216</definedName>
    <definedName name="_xlnm.Print_Area" localSheetId="0">Índice!$A$1:$AE$27</definedName>
    <definedName name="_xlnm.Print_Area" localSheetId="2">Informantes!$A$1:$AE$58</definedName>
    <definedName name="_xlnm.Print_Area" localSheetId="3">Participantes!$A$1:$AE$57</definedName>
    <definedName name="_xlnm.Print_Area" localSheetId="1">Presentación!$A$1:$AE$128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15" i="4" l="1"/>
  <c r="AG216" i="4"/>
  <c r="AG217" i="4"/>
  <c r="AG218" i="4"/>
  <c r="AG219" i="4"/>
  <c r="AG220" i="4"/>
  <c r="AG221" i="4"/>
  <c r="AG222" i="4"/>
  <c r="AG223" i="4"/>
  <c r="AG224" i="4"/>
  <c r="AG225" i="4"/>
  <c r="AG226" i="4"/>
  <c r="AG227" i="4"/>
  <c r="AG228" i="4"/>
  <c r="AG229" i="4"/>
  <c r="AG230" i="4"/>
  <c r="AG231" i="4"/>
  <c r="AG232" i="4"/>
  <c r="AG233" i="4"/>
  <c r="AG234" i="4"/>
  <c r="AG235" i="4"/>
  <c r="AG236" i="4"/>
  <c r="AG237" i="4"/>
  <c r="AG238" i="4"/>
  <c r="AG239" i="4"/>
  <c r="AG240" i="4"/>
  <c r="AG241" i="4"/>
  <c r="AG242" i="4"/>
  <c r="AG243" i="4"/>
  <c r="AG244" i="4"/>
  <c r="AG245" i="4"/>
  <c r="AG246" i="4"/>
  <c r="AG247" i="4"/>
  <c r="AG248" i="4"/>
  <c r="AG249" i="4"/>
  <c r="AG250" i="4"/>
  <c r="AG251" i="4"/>
  <c r="AG252" i="4"/>
  <c r="AG253" i="4"/>
  <c r="AG254" i="4"/>
  <c r="AG255" i="4"/>
  <c r="AG256" i="4"/>
  <c r="AG257" i="4"/>
  <c r="AG258" i="4"/>
  <c r="AG259" i="4"/>
  <c r="AG260" i="4"/>
  <c r="AG261" i="4"/>
  <c r="AG262" i="4"/>
  <c r="AG263" i="4"/>
  <c r="AG264" i="4"/>
  <c r="AG265" i="4"/>
  <c r="AG266" i="4"/>
  <c r="AG267" i="4"/>
  <c r="AG268" i="4"/>
  <c r="AG269" i="4"/>
  <c r="AG270" i="4"/>
  <c r="AG271" i="4"/>
  <c r="AG272" i="4"/>
  <c r="AG273" i="4"/>
  <c r="AG274" i="4"/>
  <c r="AG275" i="4"/>
  <c r="AG276" i="4"/>
  <c r="AG277" i="4"/>
  <c r="AG278" i="4"/>
  <c r="AG279" i="4"/>
  <c r="AG280" i="4"/>
  <c r="AG281" i="4"/>
  <c r="AG282" i="4"/>
  <c r="AG283" i="4"/>
  <c r="AG284" i="4"/>
  <c r="AG285" i="4"/>
  <c r="AG286" i="4"/>
  <c r="AG287" i="4"/>
  <c r="AG288" i="4"/>
  <c r="AG289" i="4"/>
  <c r="AG290" i="4"/>
  <c r="AG291" i="4"/>
  <c r="AG292" i="4"/>
  <c r="AG293" i="4"/>
  <c r="AG294" i="4"/>
  <c r="AG295" i="4"/>
  <c r="AG296" i="4"/>
  <c r="AG297" i="4"/>
  <c r="AG298" i="4"/>
  <c r="AG299" i="4"/>
  <c r="AG300" i="4"/>
  <c r="AG301" i="4"/>
  <c r="AG302" i="4"/>
  <c r="AG303" i="4"/>
  <c r="AG304" i="4"/>
  <c r="AG305" i="4"/>
  <c r="AG306" i="4"/>
  <c r="AG307" i="4"/>
  <c r="AG308" i="4"/>
  <c r="AG309" i="4"/>
  <c r="AG310" i="4"/>
  <c r="AG311" i="4"/>
  <c r="AG312" i="4"/>
  <c r="AG313" i="4"/>
  <c r="AG314" i="4"/>
  <c r="AG315" i="4"/>
  <c r="AG316" i="4"/>
  <c r="AG317" i="4"/>
  <c r="AG318" i="4"/>
  <c r="AG319" i="4"/>
  <c r="AG320" i="4"/>
  <c r="AG321" i="4"/>
  <c r="AG322" i="4"/>
  <c r="AG323" i="4"/>
  <c r="AG324" i="4"/>
  <c r="AG325" i="4"/>
  <c r="AG326" i="4"/>
  <c r="AG327" i="4"/>
  <c r="AG328" i="4"/>
  <c r="AG329" i="4"/>
  <c r="AG330" i="4"/>
  <c r="AG331" i="4"/>
  <c r="AG332" i="4"/>
  <c r="AG214" i="4"/>
  <c r="B3706" i="4"/>
  <c r="B3563" i="4"/>
  <c r="B3565" i="4"/>
  <c r="B3425" i="4"/>
  <c r="AI3300" i="4"/>
  <c r="AI3301" i="4"/>
  <c r="AI3302" i="4"/>
  <c r="AI3303" i="4"/>
  <c r="AI3304" i="4"/>
  <c r="AI3305" i="4"/>
  <c r="AI3306" i="4"/>
  <c r="AI3307" i="4"/>
  <c r="AI3308" i="4"/>
  <c r="AI3309" i="4"/>
  <c r="AI3310" i="4"/>
  <c r="AI3311" i="4"/>
  <c r="AI3312" i="4"/>
  <c r="AI3313" i="4"/>
  <c r="AI3314" i="4"/>
  <c r="AI3315" i="4"/>
  <c r="AI3316" i="4"/>
  <c r="AI3317" i="4"/>
  <c r="AI3318" i="4"/>
  <c r="AI3319" i="4"/>
  <c r="AI3320" i="4"/>
  <c r="AI3321" i="4"/>
  <c r="AI3322" i="4"/>
  <c r="AI3323" i="4"/>
  <c r="AI3324" i="4"/>
  <c r="AI3325" i="4"/>
  <c r="AI3326" i="4"/>
  <c r="AI3327" i="4"/>
  <c r="AI3328" i="4"/>
  <c r="AI3329" i="4"/>
  <c r="AI3330" i="4"/>
  <c r="AI3331" i="4"/>
  <c r="AI3332" i="4"/>
  <c r="AI3333" i="4"/>
  <c r="AI3334" i="4"/>
  <c r="AI3335" i="4"/>
  <c r="AI3336" i="4"/>
  <c r="AI3337" i="4"/>
  <c r="AI3338" i="4"/>
  <c r="AI3339" i="4"/>
  <c r="AI3340" i="4"/>
  <c r="AI3341" i="4"/>
  <c r="AI3342" i="4"/>
  <c r="AI3343" i="4"/>
  <c r="AI3344" i="4"/>
  <c r="AI3345" i="4"/>
  <c r="AI3346" i="4"/>
  <c r="AI3347" i="4"/>
  <c r="AI3348" i="4"/>
  <c r="AI3349" i="4"/>
  <c r="AI3350" i="4"/>
  <c r="AI3351" i="4"/>
  <c r="AI3352" i="4"/>
  <c r="AI3353" i="4"/>
  <c r="AI3354" i="4"/>
  <c r="AI3355" i="4"/>
  <c r="AI3356" i="4"/>
  <c r="AI3357" i="4"/>
  <c r="AI3358" i="4"/>
  <c r="AI3359" i="4"/>
  <c r="AI3360" i="4"/>
  <c r="AI3361" i="4"/>
  <c r="AI3362" i="4"/>
  <c r="AI3363" i="4"/>
  <c r="AI3364" i="4"/>
  <c r="AI3365" i="4"/>
  <c r="AI3366" i="4"/>
  <c r="AI3367" i="4"/>
  <c r="AI3368" i="4"/>
  <c r="AI3369" i="4"/>
  <c r="AI3370" i="4"/>
  <c r="AI3371" i="4"/>
  <c r="AI3372" i="4"/>
  <c r="AI3373" i="4"/>
  <c r="AI3374" i="4"/>
  <c r="AI3375" i="4"/>
  <c r="AI3376" i="4"/>
  <c r="AI3377" i="4"/>
  <c r="AI3378" i="4"/>
  <c r="AI3379" i="4"/>
  <c r="AI3380" i="4"/>
  <c r="AI3381" i="4"/>
  <c r="AI3382" i="4"/>
  <c r="AI3383" i="4"/>
  <c r="AI3384" i="4"/>
  <c r="AI3385" i="4"/>
  <c r="AI3386" i="4"/>
  <c r="AI3387" i="4"/>
  <c r="AI3388" i="4"/>
  <c r="AI3389" i="4"/>
  <c r="AI3390" i="4"/>
  <c r="AI3391" i="4"/>
  <c r="AI3392" i="4"/>
  <c r="AI3393" i="4"/>
  <c r="AI3394" i="4"/>
  <c r="AI3395" i="4"/>
  <c r="AI3396" i="4"/>
  <c r="AI3397" i="4"/>
  <c r="AI3398" i="4"/>
  <c r="AI3399" i="4"/>
  <c r="AI3400" i="4"/>
  <c r="AI3401" i="4"/>
  <c r="AI3402" i="4"/>
  <c r="AI3403" i="4"/>
  <c r="AI3404" i="4"/>
  <c r="AI3405" i="4"/>
  <c r="AI3406" i="4"/>
  <c r="AI3407" i="4"/>
  <c r="AI3408" i="4"/>
  <c r="AI3409" i="4"/>
  <c r="AI3410" i="4"/>
  <c r="AI3411" i="4"/>
  <c r="AI3412" i="4"/>
  <c r="AI3413" i="4"/>
  <c r="AI3414" i="4"/>
  <c r="AI3415" i="4"/>
  <c r="AI3416" i="4"/>
  <c r="AI3417" i="4"/>
  <c r="AI3418" i="4"/>
  <c r="AI3299" i="4"/>
  <c r="AH3299" i="4"/>
  <c r="B2704" i="4"/>
  <c r="AL3300" i="4"/>
  <c r="AL3301" i="4"/>
  <c r="AL3302" i="4"/>
  <c r="AL3303" i="4"/>
  <c r="AL3304" i="4"/>
  <c r="AL3305" i="4"/>
  <c r="AL3306" i="4"/>
  <c r="AL3307" i="4"/>
  <c r="AL3308" i="4"/>
  <c r="AL3309" i="4"/>
  <c r="AL3310" i="4"/>
  <c r="AL3311" i="4"/>
  <c r="AL3312" i="4"/>
  <c r="AL3313" i="4"/>
  <c r="AL3314" i="4"/>
  <c r="AL3315" i="4"/>
  <c r="AL3316" i="4"/>
  <c r="AL3317" i="4"/>
  <c r="AL3318" i="4"/>
  <c r="AL3319" i="4"/>
  <c r="AL3320" i="4"/>
  <c r="AL3321" i="4"/>
  <c r="AL3322" i="4"/>
  <c r="AL3323" i="4"/>
  <c r="AL3324" i="4"/>
  <c r="AL3325" i="4"/>
  <c r="AL3326" i="4"/>
  <c r="AL3327" i="4"/>
  <c r="AL3328" i="4"/>
  <c r="AL3329" i="4"/>
  <c r="AL3330" i="4"/>
  <c r="AL3331" i="4"/>
  <c r="AL3332" i="4"/>
  <c r="AL3333" i="4"/>
  <c r="AL3334" i="4"/>
  <c r="AL3335" i="4"/>
  <c r="AL3336" i="4"/>
  <c r="AL3337" i="4"/>
  <c r="AL3338" i="4"/>
  <c r="AL3339" i="4"/>
  <c r="AL3340" i="4"/>
  <c r="AL3341" i="4"/>
  <c r="AL3342" i="4"/>
  <c r="AL3343" i="4"/>
  <c r="AL3344" i="4"/>
  <c r="AL3345" i="4"/>
  <c r="AL3346" i="4"/>
  <c r="AL3347" i="4"/>
  <c r="AL3348" i="4"/>
  <c r="AL3349" i="4"/>
  <c r="AL3350" i="4"/>
  <c r="AL3351" i="4"/>
  <c r="AL3352" i="4"/>
  <c r="AL3353" i="4"/>
  <c r="AL3354" i="4"/>
  <c r="AL3355" i="4"/>
  <c r="AL3356" i="4"/>
  <c r="AL3357" i="4"/>
  <c r="AL3358" i="4"/>
  <c r="AL3359" i="4"/>
  <c r="AL3360" i="4"/>
  <c r="AL3361" i="4"/>
  <c r="AL3362" i="4"/>
  <c r="AL3363" i="4"/>
  <c r="AL3364" i="4"/>
  <c r="AL3365" i="4"/>
  <c r="AL3366" i="4"/>
  <c r="AL3367" i="4"/>
  <c r="AL3368" i="4"/>
  <c r="AL3369" i="4"/>
  <c r="AL3370" i="4"/>
  <c r="AL3371" i="4"/>
  <c r="AL3372" i="4"/>
  <c r="AL3373" i="4"/>
  <c r="AL3374" i="4"/>
  <c r="AL3375" i="4"/>
  <c r="AL3376" i="4"/>
  <c r="AL3377" i="4"/>
  <c r="AL3378" i="4"/>
  <c r="AL3379" i="4"/>
  <c r="AL3380" i="4"/>
  <c r="AL3381" i="4"/>
  <c r="AL3382" i="4"/>
  <c r="AL3383" i="4"/>
  <c r="AL3384" i="4"/>
  <c r="AL3385" i="4"/>
  <c r="AL3386" i="4"/>
  <c r="AL3387" i="4"/>
  <c r="AL3388" i="4"/>
  <c r="AL3389" i="4"/>
  <c r="AL3390" i="4"/>
  <c r="AL3391" i="4"/>
  <c r="AL3392" i="4"/>
  <c r="AL3393" i="4"/>
  <c r="AL3394" i="4"/>
  <c r="AL3395" i="4"/>
  <c r="AL3396" i="4"/>
  <c r="AL3397" i="4"/>
  <c r="AL3398" i="4"/>
  <c r="AL3399" i="4"/>
  <c r="AL3400" i="4"/>
  <c r="AL3401" i="4"/>
  <c r="AL3402" i="4"/>
  <c r="AL3403" i="4"/>
  <c r="AL3404" i="4"/>
  <c r="AL3405" i="4"/>
  <c r="AL3406" i="4"/>
  <c r="AL3407" i="4"/>
  <c r="AL3408" i="4"/>
  <c r="AL3409" i="4"/>
  <c r="AL3410" i="4"/>
  <c r="AL3411" i="4"/>
  <c r="AL3412" i="4"/>
  <c r="AL3413" i="4"/>
  <c r="AL3414" i="4"/>
  <c r="AL3415" i="4"/>
  <c r="AL3416" i="4"/>
  <c r="AL3417" i="4"/>
  <c r="AL3418" i="4"/>
  <c r="AH3300" i="4"/>
  <c r="AH3301" i="4"/>
  <c r="AH3302" i="4"/>
  <c r="AH3303" i="4"/>
  <c r="AH3304" i="4"/>
  <c r="AH3305" i="4"/>
  <c r="AH3306" i="4"/>
  <c r="AH3307" i="4"/>
  <c r="AH3308" i="4"/>
  <c r="AH3309" i="4"/>
  <c r="AH3310" i="4"/>
  <c r="AH3311" i="4"/>
  <c r="AH3312" i="4"/>
  <c r="AH3313" i="4"/>
  <c r="AH3314" i="4"/>
  <c r="AH3315" i="4"/>
  <c r="AH3316" i="4"/>
  <c r="AH3317" i="4"/>
  <c r="AH3318" i="4"/>
  <c r="AH3319" i="4"/>
  <c r="AH3320" i="4"/>
  <c r="AH3321" i="4"/>
  <c r="AH3322" i="4"/>
  <c r="AH3323" i="4"/>
  <c r="AH3324" i="4"/>
  <c r="AH3325" i="4"/>
  <c r="AH3326" i="4"/>
  <c r="AH3327" i="4"/>
  <c r="AH3328" i="4"/>
  <c r="AH3329" i="4"/>
  <c r="AH3330" i="4"/>
  <c r="AH3331" i="4"/>
  <c r="AH3332" i="4"/>
  <c r="AH3333" i="4"/>
  <c r="AH3334" i="4"/>
  <c r="AH3335" i="4"/>
  <c r="AH3336" i="4"/>
  <c r="AH3337" i="4"/>
  <c r="AH3338" i="4"/>
  <c r="AH3339" i="4"/>
  <c r="AH3340" i="4"/>
  <c r="AH3341" i="4"/>
  <c r="AH3342" i="4"/>
  <c r="AH3343" i="4"/>
  <c r="AH3344" i="4"/>
  <c r="AH3345" i="4"/>
  <c r="AH3346" i="4"/>
  <c r="AH3347" i="4"/>
  <c r="AH3348" i="4"/>
  <c r="AH3349" i="4"/>
  <c r="AH3350" i="4"/>
  <c r="AH3351" i="4"/>
  <c r="AH3352" i="4"/>
  <c r="AH3353" i="4"/>
  <c r="AH3354" i="4"/>
  <c r="AH3355" i="4"/>
  <c r="AH3356" i="4"/>
  <c r="AH3357" i="4"/>
  <c r="AH3358" i="4"/>
  <c r="AH3359" i="4"/>
  <c r="AH3360" i="4"/>
  <c r="AH3361" i="4"/>
  <c r="AH3362" i="4"/>
  <c r="AH3363" i="4"/>
  <c r="AH3364" i="4"/>
  <c r="AH3365" i="4"/>
  <c r="AH3366" i="4"/>
  <c r="AH3367" i="4"/>
  <c r="AH3368" i="4"/>
  <c r="AH3369" i="4"/>
  <c r="AH3370" i="4"/>
  <c r="AH3371" i="4"/>
  <c r="AH3372" i="4"/>
  <c r="AH3373" i="4"/>
  <c r="AH3374" i="4"/>
  <c r="AH3375" i="4"/>
  <c r="AH3376" i="4"/>
  <c r="AH3377" i="4"/>
  <c r="AH3378" i="4"/>
  <c r="AH3379" i="4"/>
  <c r="AH3380" i="4"/>
  <c r="AH3381" i="4"/>
  <c r="AH3382" i="4"/>
  <c r="AH3383" i="4"/>
  <c r="AH3384" i="4"/>
  <c r="AH3385" i="4"/>
  <c r="AH3386" i="4"/>
  <c r="AH3387" i="4"/>
  <c r="AH3388" i="4"/>
  <c r="AH3389" i="4"/>
  <c r="AH3390" i="4"/>
  <c r="AH3391" i="4"/>
  <c r="AH3392" i="4"/>
  <c r="AH3393" i="4"/>
  <c r="AH3394" i="4"/>
  <c r="AH3395" i="4"/>
  <c r="AH3396" i="4"/>
  <c r="AH3397" i="4"/>
  <c r="AH3398" i="4"/>
  <c r="AH3399" i="4"/>
  <c r="AH3400" i="4"/>
  <c r="AH3401" i="4"/>
  <c r="AH3402" i="4"/>
  <c r="AH3403" i="4"/>
  <c r="AH3404" i="4"/>
  <c r="AH3405" i="4"/>
  <c r="AH3406" i="4"/>
  <c r="AH3407" i="4"/>
  <c r="AH3408" i="4"/>
  <c r="AH3409" i="4"/>
  <c r="AH3410" i="4"/>
  <c r="AH3411" i="4"/>
  <c r="AH3412" i="4"/>
  <c r="AH3413" i="4"/>
  <c r="AH3414" i="4"/>
  <c r="AH3415" i="4"/>
  <c r="AH3416" i="4"/>
  <c r="AH3417" i="4"/>
  <c r="AH3418" i="4"/>
  <c r="AH3007" i="4"/>
  <c r="AH3008" i="4"/>
  <c r="AH3009" i="4"/>
  <c r="AH3010" i="4"/>
  <c r="AH3011" i="4"/>
  <c r="AH3012" i="4"/>
  <c r="AH3013" i="4"/>
  <c r="AH3014" i="4"/>
  <c r="AH3015" i="4"/>
  <c r="AH3016" i="4"/>
  <c r="AH3017" i="4"/>
  <c r="AH3018" i="4"/>
  <c r="AH3019" i="4"/>
  <c r="AH3020" i="4"/>
  <c r="AH3021" i="4"/>
  <c r="AH3022" i="4"/>
  <c r="AH3023" i="4"/>
  <c r="AH3024" i="4"/>
  <c r="AH3025" i="4"/>
  <c r="AH3026" i="4"/>
  <c r="AH3027" i="4"/>
  <c r="AH3028" i="4"/>
  <c r="AH3029" i="4"/>
  <c r="AH3030" i="4"/>
  <c r="AH3031" i="4"/>
  <c r="AH3032" i="4"/>
  <c r="AH3033" i="4"/>
  <c r="AH3034" i="4"/>
  <c r="AH3035" i="4"/>
  <c r="AH3036" i="4"/>
  <c r="AH3037" i="4"/>
  <c r="AH3038" i="4"/>
  <c r="AH3039" i="4"/>
  <c r="AH3040" i="4"/>
  <c r="AH3041" i="4"/>
  <c r="AH3042" i="4"/>
  <c r="AH3043" i="4"/>
  <c r="AH3044" i="4"/>
  <c r="AH3045" i="4"/>
  <c r="AH3046" i="4"/>
  <c r="AH3047" i="4"/>
  <c r="AH3048" i="4"/>
  <c r="AH3049" i="4"/>
  <c r="AH3050" i="4"/>
  <c r="AH3051" i="4"/>
  <c r="AH3052" i="4"/>
  <c r="AH3053" i="4"/>
  <c r="AH3054" i="4"/>
  <c r="AH3055" i="4"/>
  <c r="AH3056" i="4"/>
  <c r="AH3057" i="4"/>
  <c r="AH3058" i="4"/>
  <c r="AH3059" i="4"/>
  <c r="AH3060" i="4"/>
  <c r="AH3061" i="4"/>
  <c r="AH3062" i="4"/>
  <c r="AH3063" i="4"/>
  <c r="AH3064" i="4"/>
  <c r="AH3065" i="4"/>
  <c r="AH3066" i="4"/>
  <c r="AH3067" i="4"/>
  <c r="AH3068" i="4"/>
  <c r="AH3069" i="4"/>
  <c r="AH3070" i="4"/>
  <c r="AH3071" i="4"/>
  <c r="AH3072" i="4"/>
  <c r="AH3073" i="4"/>
  <c r="AH3074" i="4"/>
  <c r="AH3075" i="4"/>
  <c r="AH3076" i="4"/>
  <c r="AH3077" i="4"/>
  <c r="AH3078" i="4"/>
  <c r="AH3079" i="4"/>
  <c r="AH3080" i="4"/>
  <c r="AH3081" i="4"/>
  <c r="AH3082" i="4"/>
  <c r="AH3083" i="4"/>
  <c r="AH3084" i="4"/>
  <c r="AH3085" i="4"/>
  <c r="AH3086" i="4"/>
  <c r="AH3087" i="4"/>
  <c r="AH3088" i="4"/>
  <c r="AH3089" i="4"/>
  <c r="AH3090" i="4"/>
  <c r="AH3091" i="4"/>
  <c r="AH3092" i="4"/>
  <c r="AH3093" i="4"/>
  <c r="AH3094" i="4"/>
  <c r="AH3095" i="4"/>
  <c r="AH3096" i="4"/>
  <c r="AH3097" i="4"/>
  <c r="AH3098" i="4"/>
  <c r="AH3099" i="4"/>
  <c r="AH3100" i="4"/>
  <c r="AH3101" i="4"/>
  <c r="AH3102" i="4"/>
  <c r="AH3103" i="4"/>
  <c r="AH3104" i="4"/>
  <c r="AH3105" i="4"/>
  <c r="AH3106" i="4"/>
  <c r="AH3107" i="4"/>
  <c r="AH3108" i="4"/>
  <c r="AH3109" i="4"/>
  <c r="AH3110" i="4"/>
  <c r="AH3111" i="4"/>
  <c r="AH3112" i="4"/>
  <c r="AH3113" i="4"/>
  <c r="AH3114" i="4"/>
  <c r="AH3115" i="4"/>
  <c r="AH3116" i="4"/>
  <c r="AH3117" i="4"/>
  <c r="AH3118" i="4"/>
  <c r="AH3119" i="4"/>
  <c r="AH3120" i="4"/>
  <c r="AH3121" i="4"/>
  <c r="AH3122" i="4"/>
  <c r="AH3123" i="4"/>
  <c r="AH3124" i="4"/>
  <c r="AH3125" i="4"/>
  <c r="AH3006" i="4"/>
  <c r="AN2854" i="4"/>
  <c r="AM2854" i="4"/>
  <c r="AL2854" i="4"/>
  <c r="AH2855" i="4"/>
  <c r="AI2853" i="4"/>
  <c r="AH2853" i="4"/>
  <c r="AG2853" i="4"/>
  <c r="AH2854" i="4"/>
  <c r="AH2856" i="4"/>
  <c r="AH2857" i="4"/>
  <c r="AH2858" i="4"/>
  <c r="AH2859" i="4"/>
  <c r="AH2860" i="4"/>
  <c r="AH2861" i="4"/>
  <c r="AH2862" i="4"/>
  <c r="AH2863" i="4"/>
  <c r="AH2864" i="4"/>
  <c r="AH2865" i="4"/>
  <c r="AH2866" i="4"/>
  <c r="AH2867" i="4"/>
  <c r="AH2868" i="4"/>
  <c r="AH2869" i="4"/>
  <c r="AH2870" i="4"/>
  <c r="AH2871" i="4"/>
  <c r="AH2872" i="4"/>
  <c r="AH2873" i="4"/>
  <c r="AH2874" i="4"/>
  <c r="AH2875" i="4"/>
  <c r="AH2876" i="4"/>
  <c r="AH2877" i="4"/>
  <c r="AH2878" i="4"/>
  <c r="AH2879" i="4"/>
  <c r="AH2880" i="4"/>
  <c r="AH2881" i="4"/>
  <c r="AH2882" i="4"/>
  <c r="AH2883" i="4"/>
  <c r="AH2884" i="4"/>
  <c r="AH2885" i="4"/>
  <c r="AH2886" i="4"/>
  <c r="AH2887" i="4"/>
  <c r="AH2888" i="4"/>
  <c r="AH2889" i="4"/>
  <c r="AH2890" i="4"/>
  <c r="AH2891" i="4"/>
  <c r="AH2892" i="4"/>
  <c r="AH2893" i="4"/>
  <c r="AH2894" i="4"/>
  <c r="AH2895" i="4"/>
  <c r="AH2896" i="4"/>
  <c r="AH2897" i="4"/>
  <c r="AH2898" i="4"/>
  <c r="AH2899" i="4"/>
  <c r="AH2900" i="4"/>
  <c r="AH2901" i="4"/>
  <c r="AH2902" i="4"/>
  <c r="AH2903" i="4"/>
  <c r="AH2904" i="4"/>
  <c r="AH2905" i="4"/>
  <c r="AH2906" i="4"/>
  <c r="AH2907" i="4"/>
  <c r="AH2908" i="4"/>
  <c r="AH2909" i="4"/>
  <c r="AH2910" i="4"/>
  <c r="AH2911" i="4"/>
  <c r="AH2912" i="4"/>
  <c r="AH2913" i="4"/>
  <c r="AH2914" i="4"/>
  <c r="AH2915" i="4"/>
  <c r="AH2916" i="4"/>
  <c r="AH2917" i="4"/>
  <c r="AH2918" i="4"/>
  <c r="AH2919" i="4"/>
  <c r="AH2920" i="4"/>
  <c r="AH2921" i="4"/>
  <c r="AH2922" i="4"/>
  <c r="AH2923" i="4"/>
  <c r="AH2924" i="4"/>
  <c r="AH2925" i="4"/>
  <c r="AH2926" i="4"/>
  <c r="AH2927" i="4"/>
  <c r="AH2928" i="4"/>
  <c r="AH2929" i="4"/>
  <c r="AH2930" i="4"/>
  <c r="AH2931" i="4"/>
  <c r="AH2932" i="4"/>
  <c r="AH2933" i="4"/>
  <c r="AH2934" i="4"/>
  <c r="AH2935" i="4"/>
  <c r="AH2936" i="4"/>
  <c r="AH2937" i="4"/>
  <c r="AH2938" i="4"/>
  <c r="AH2939" i="4"/>
  <c r="AH2940" i="4"/>
  <c r="AH2941" i="4"/>
  <c r="AH2942" i="4"/>
  <c r="AH2943" i="4"/>
  <c r="AH2944" i="4"/>
  <c r="AH2945" i="4"/>
  <c r="AH2946" i="4"/>
  <c r="AH2947" i="4"/>
  <c r="AH2948" i="4"/>
  <c r="AH2949" i="4"/>
  <c r="AH2950" i="4"/>
  <c r="AH2951" i="4"/>
  <c r="AH2952" i="4"/>
  <c r="AH2953" i="4"/>
  <c r="AH2954" i="4"/>
  <c r="AH2955" i="4"/>
  <c r="AH2956" i="4"/>
  <c r="AH2957" i="4"/>
  <c r="AH2958" i="4"/>
  <c r="AH2959" i="4"/>
  <c r="AH2960" i="4"/>
  <c r="AH2961" i="4"/>
  <c r="AH2962" i="4"/>
  <c r="AH2963" i="4"/>
  <c r="AH2964" i="4"/>
  <c r="AH2965" i="4"/>
  <c r="AH2966" i="4"/>
  <c r="AH2967" i="4"/>
  <c r="AH2968" i="4"/>
  <c r="AH2969" i="4"/>
  <c r="AH2970" i="4"/>
  <c r="AH2971" i="4"/>
  <c r="AH2972" i="4"/>
  <c r="AH2578" i="4"/>
  <c r="AH2579" i="4"/>
  <c r="AH2580" i="4"/>
  <c r="AH2581" i="4"/>
  <c r="AH2582" i="4"/>
  <c r="AH2583" i="4"/>
  <c r="AH2584" i="4"/>
  <c r="AH2585" i="4"/>
  <c r="AH2586" i="4"/>
  <c r="AH2587" i="4"/>
  <c r="AH2588" i="4"/>
  <c r="AH2589" i="4"/>
  <c r="AH2590" i="4"/>
  <c r="AH2591" i="4"/>
  <c r="AH2592" i="4"/>
  <c r="AH2593" i="4"/>
  <c r="AH2594" i="4"/>
  <c r="AH2595" i="4"/>
  <c r="AH2596" i="4"/>
  <c r="AH2597" i="4"/>
  <c r="AH2598" i="4"/>
  <c r="AH2599" i="4"/>
  <c r="AH2600" i="4"/>
  <c r="AH2601" i="4"/>
  <c r="AH2602" i="4"/>
  <c r="AH2603" i="4"/>
  <c r="AH2604" i="4"/>
  <c r="AH2605" i="4"/>
  <c r="AH2606" i="4"/>
  <c r="AH2607" i="4"/>
  <c r="AH2608" i="4"/>
  <c r="AH2609" i="4"/>
  <c r="AH2610" i="4"/>
  <c r="AH2611" i="4"/>
  <c r="AH2612" i="4"/>
  <c r="AH2613" i="4"/>
  <c r="AH2614" i="4"/>
  <c r="AH2615" i="4"/>
  <c r="AH2616" i="4"/>
  <c r="AH2617" i="4"/>
  <c r="AH2618" i="4"/>
  <c r="AH2619" i="4"/>
  <c r="AH2620" i="4"/>
  <c r="AH2621" i="4"/>
  <c r="AH2622" i="4"/>
  <c r="AH2623" i="4"/>
  <c r="AH2624" i="4"/>
  <c r="AH2625" i="4"/>
  <c r="AH2626" i="4"/>
  <c r="AH2627" i="4"/>
  <c r="AH2628" i="4"/>
  <c r="AH2629" i="4"/>
  <c r="AH2630" i="4"/>
  <c r="AH2631" i="4"/>
  <c r="AH2632" i="4"/>
  <c r="AH2633" i="4"/>
  <c r="AH2634" i="4"/>
  <c r="AH2635" i="4"/>
  <c r="AH2636" i="4"/>
  <c r="AH2637" i="4"/>
  <c r="AH2638" i="4"/>
  <c r="AH2639" i="4"/>
  <c r="AH2640" i="4"/>
  <c r="AH2641" i="4"/>
  <c r="AH2642" i="4"/>
  <c r="AH2643" i="4"/>
  <c r="AH2644" i="4"/>
  <c r="AH2645" i="4"/>
  <c r="AH2646" i="4"/>
  <c r="AH2647" i="4"/>
  <c r="AH2648" i="4"/>
  <c r="AH2649" i="4"/>
  <c r="AH2650" i="4"/>
  <c r="AH2651" i="4"/>
  <c r="AH2652" i="4"/>
  <c r="AH2653" i="4"/>
  <c r="AH2654" i="4"/>
  <c r="AH2655" i="4"/>
  <c r="AH2656" i="4"/>
  <c r="AH2657" i="4"/>
  <c r="AH2658" i="4"/>
  <c r="AH2659" i="4"/>
  <c r="AH2660" i="4"/>
  <c r="AH2661" i="4"/>
  <c r="AH2662" i="4"/>
  <c r="AH2663" i="4"/>
  <c r="AH2664" i="4"/>
  <c r="AH2665" i="4"/>
  <c r="AH2666" i="4"/>
  <c r="AH2667" i="4"/>
  <c r="AH2668" i="4"/>
  <c r="AH2669" i="4"/>
  <c r="AH2670" i="4"/>
  <c r="AH2671" i="4"/>
  <c r="AH2672" i="4"/>
  <c r="AH2673" i="4"/>
  <c r="AH2674" i="4"/>
  <c r="AH2675" i="4"/>
  <c r="AH2676" i="4"/>
  <c r="AH2677" i="4"/>
  <c r="AH2678" i="4"/>
  <c r="AH2679" i="4"/>
  <c r="AH2680" i="4"/>
  <c r="AH2681" i="4"/>
  <c r="AH2682" i="4"/>
  <c r="AH2683" i="4"/>
  <c r="AH2684" i="4"/>
  <c r="AH2685" i="4"/>
  <c r="AH2686" i="4"/>
  <c r="AH2687" i="4"/>
  <c r="AH2688" i="4"/>
  <c r="AH2689" i="4"/>
  <c r="AH2690" i="4"/>
  <c r="AH2691" i="4"/>
  <c r="AH2692" i="4"/>
  <c r="AH2693" i="4"/>
  <c r="AH2694" i="4"/>
  <c r="AH2695" i="4"/>
  <c r="AH2696" i="4"/>
  <c r="AH2577" i="4"/>
  <c r="AT1671" i="4"/>
  <c r="AT1672" i="4"/>
  <c r="AT1673" i="4"/>
  <c r="AT1674" i="4"/>
  <c r="AT1675" i="4"/>
  <c r="AT1676" i="4"/>
  <c r="AT1677" i="4"/>
  <c r="AT1678" i="4"/>
  <c r="AT1679" i="4"/>
  <c r="AT1680" i="4"/>
  <c r="AT1681" i="4"/>
  <c r="AT1682" i="4"/>
  <c r="AT1683" i="4"/>
  <c r="AT1684" i="4"/>
  <c r="AT1685" i="4"/>
  <c r="AT1686" i="4"/>
  <c r="AT1687" i="4"/>
  <c r="AT1688" i="4"/>
  <c r="AT1689" i="4"/>
  <c r="AT1690" i="4"/>
  <c r="AT1691" i="4"/>
  <c r="AT1692" i="4"/>
  <c r="AT1693" i="4"/>
  <c r="AT1694" i="4"/>
  <c r="AT1695" i="4"/>
  <c r="AT1696" i="4"/>
  <c r="AT1697" i="4"/>
  <c r="AT1698" i="4"/>
  <c r="AT1699" i="4"/>
  <c r="AT1700" i="4"/>
  <c r="AT1701" i="4"/>
  <c r="AT1702" i="4"/>
  <c r="AT1703" i="4"/>
  <c r="AT1704" i="4"/>
  <c r="AT1705" i="4"/>
  <c r="AT1706" i="4"/>
  <c r="AT1707" i="4"/>
  <c r="AT1708" i="4"/>
  <c r="AT1709" i="4"/>
  <c r="AT1710" i="4"/>
  <c r="AT1711" i="4"/>
  <c r="AT1712" i="4"/>
  <c r="AT1713" i="4"/>
  <c r="AT1714" i="4"/>
  <c r="AT1715" i="4"/>
  <c r="AT1716" i="4"/>
  <c r="AT1717" i="4"/>
  <c r="AT1718" i="4"/>
  <c r="AT1719" i="4"/>
  <c r="AT1720" i="4"/>
  <c r="AT1721" i="4"/>
  <c r="AT1722" i="4"/>
  <c r="AT1723" i="4"/>
  <c r="AT1724" i="4"/>
  <c r="AT1725" i="4"/>
  <c r="AT1726" i="4"/>
  <c r="AT1727" i="4"/>
  <c r="AT1728" i="4"/>
  <c r="AT1729" i="4"/>
  <c r="AT1730" i="4"/>
  <c r="AT1731" i="4"/>
  <c r="AT1732" i="4"/>
  <c r="AT1733" i="4"/>
  <c r="AT1734" i="4"/>
  <c r="AT1735" i="4"/>
  <c r="AT1736" i="4"/>
  <c r="AT1737" i="4"/>
  <c r="AT1738" i="4"/>
  <c r="AT1739" i="4"/>
  <c r="AT1740" i="4"/>
  <c r="AT1741" i="4"/>
  <c r="AT1742" i="4"/>
  <c r="AT1743" i="4"/>
  <c r="AT1744" i="4"/>
  <c r="AT1745" i="4"/>
  <c r="AT1746" i="4"/>
  <c r="AT1747" i="4"/>
  <c r="AT1748" i="4"/>
  <c r="AT1749" i="4"/>
  <c r="AT1750" i="4"/>
  <c r="AT1751" i="4"/>
  <c r="AT1752" i="4"/>
  <c r="AT1753" i="4"/>
  <c r="AT1754" i="4"/>
  <c r="AT1755" i="4"/>
  <c r="AT1756" i="4"/>
  <c r="AT1757" i="4"/>
  <c r="AT1758" i="4"/>
  <c r="AT1759" i="4"/>
  <c r="AT1760" i="4"/>
  <c r="AT1761" i="4"/>
  <c r="AT1762" i="4"/>
  <c r="AT1763" i="4"/>
  <c r="AT1764" i="4"/>
  <c r="AT1765" i="4"/>
  <c r="AT1766" i="4"/>
  <c r="AT1767" i="4"/>
  <c r="AT1768" i="4"/>
  <c r="AT1769" i="4"/>
  <c r="AT1770" i="4"/>
  <c r="AT1771" i="4"/>
  <c r="AT1772" i="4"/>
  <c r="AT1773" i="4"/>
  <c r="AT1774" i="4"/>
  <c r="AT1775" i="4"/>
  <c r="AT1776" i="4"/>
  <c r="AT1777" i="4"/>
  <c r="AT1778" i="4"/>
  <c r="AT1779" i="4"/>
  <c r="AT1780" i="4"/>
  <c r="AT1781" i="4"/>
  <c r="AT1782" i="4"/>
  <c r="AT1783" i="4"/>
  <c r="AT1784" i="4"/>
  <c r="AT1785" i="4"/>
  <c r="AT1786" i="4"/>
  <c r="AT1787" i="4"/>
  <c r="AT1788" i="4"/>
  <c r="AT1789" i="4"/>
  <c r="AT1670" i="4"/>
  <c r="AP1096" i="4"/>
  <c r="AP1097" i="4"/>
  <c r="AP1098" i="4"/>
  <c r="AP1099" i="4"/>
  <c r="AP1100" i="4"/>
  <c r="AP1101" i="4"/>
  <c r="AP1102" i="4"/>
  <c r="AP1103" i="4"/>
  <c r="AP1104" i="4"/>
  <c r="AP1105" i="4"/>
  <c r="AP1106" i="4"/>
  <c r="AP1107" i="4"/>
  <c r="AP1108" i="4"/>
  <c r="AP1109" i="4"/>
  <c r="AP1110" i="4"/>
  <c r="AP1111" i="4"/>
  <c r="AP1112" i="4"/>
  <c r="AP1113" i="4"/>
  <c r="AP1114" i="4"/>
  <c r="AP1115" i="4"/>
  <c r="AP1116" i="4"/>
  <c r="AP1117" i="4"/>
  <c r="AP1118" i="4"/>
  <c r="AP1119" i="4"/>
  <c r="AP1120" i="4"/>
  <c r="AP1121" i="4"/>
  <c r="AP1122" i="4"/>
  <c r="AP1123" i="4"/>
  <c r="AP1124" i="4"/>
  <c r="AP1125" i="4"/>
  <c r="AP1126" i="4"/>
  <c r="AP1127" i="4"/>
  <c r="AP1128" i="4"/>
  <c r="AP1129" i="4"/>
  <c r="AP1130" i="4"/>
  <c r="AP1131" i="4"/>
  <c r="AP1132" i="4"/>
  <c r="AP1133" i="4"/>
  <c r="AP1134" i="4"/>
  <c r="AP1135" i="4"/>
  <c r="AP1136" i="4"/>
  <c r="AP1137" i="4"/>
  <c r="AP1138" i="4"/>
  <c r="AP1139" i="4"/>
  <c r="AP1140" i="4"/>
  <c r="AP1141" i="4"/>
  <c r="AP1142" i="4"/>
  <c r="AP1143" i="4"/>
  <c r="AP1144" i="4"/>
  <c r="AP1145" i="4"/>
  <c r="AP1146" i="4"/>
  <c r="AP1147" i="4"/>
  <c r="AP1148" i="4"/>
  <c r="AP1149" i="4"/>
  <c r="AP1150" i="4"/>
  <c r="AP1151" i="4"/>
  <c r="AP1152" i="4"/>
  <c r="AP1153" i="4"/>
  <c r="AP1154" i="4"/>
  <c r="AP1155" i="4"/>
  <c r="AP1156" i="4"/>
  <c r="AP1157" i="4"/>
  <c r="AP1158" i="4"/>
  <c r="AP1159" i="4"/>
  <c r="AP1160" i="4"/>
  <c r="AP1161" i="4"/>
  <c r="AP1162" i="4"/>
  <c r="AP1163" i="4"/>
  <c r="AP1164" i="4"/>
  <c r="AP1165" i="4"/>
  <c r="AP1166" i="4"/>
  <c r="AP1167" i="4"/>
  <c r="AP1168" i="4"/>
  <c r="AP1169" i="4"/>
  <c r="AP1170" i="4"/>
  <c r="AP1171" i="4"/>
  <c r="AP1172" i="4"/>
  <c r="AP1173" i="4"/>
  <c r="AP1174" i="4"/>
  <c r="AP1175" i="4"/>
  <c r="AP1176" i="4"/>
  <c r="AP1177" i="4"/>
  <c r="AP1178" i="4"/>
  <c r="AP1179" i="4"/>
  <c r="AP1180" i="4"/>
  <c r="AP1181" i="4"/>
  <c r="AP1182" i="4"/>
  <c r="AP1183" i="4"/>
  <c r="AP1184" i="4"/>
  <c r="AP1185" i="4"/>
  <c r="AP1186" i="4"/>
  <c r="AP1187" i="4"/>
  <c r="AP1188" i="4"/>
  <c r="AP1189" i="4"/>
  <c r="AP1190" i="4"/>
  <c r="AP1191" i="4"/>
  <c r="AP1192" i="4"/>
  <c r="AP1193" i="4"/>
  <c r="AP1194" i="4"/>
  <c r="AP1195" i="4"/>
  <c r="AP1196" i="4"/>
  <c r="AP1197" i="4"/>
  <c r="AP1198" i="4"/>
  <c r="AP1199" i="4"/>
  <c r="AP1200" i="4"/>
  <c r="AP1201" i="4"/>
  <c r="AP1202" i="4"/>
  <c r="AP1203" i="4"/>
  <c r="AP1204" i="4"/>
  <c r="AP1205" i="4"/>
  <c r="AP1206" i="4"/>
  <c r="AP1207" i="4"/>
  <c r="AP1208" i="4"/>
  <c r="AP1209" i="4"/>
  <c r="AP1210" i="4"/>
  <c r="AP1211" i="4"/>
  <c r="AP1212" i="4"/>
  <c r="AP1213" i="4"/>
  <c r="AP1214" i="4"/>
  <c r="AP1095" i="4"/>
  <c r="AL1096" i="4"/>
  <c r="AL1097" i="4"/>
  <c r="AL1098" i="4"/>
  <c r="AL1099" i="4"/>
  <c r="AL1100" i="4"/>
  <c r="AL1101" i="4"/>
  <c r="AL1102" i="4"/>
  <c r="AL1103" i="4"/>
  <c r="AL1104" i="4"/>
  <c r="AL1105" i="4"/>
  <c r="AL1106" i="4"/>
  <c r="AL1107" i="4"/>
  <c r="AL1108" i="4"/>
  <c r="AL1109" i="4"/>
  <c r="AL1110" i="4"/>
  <c r="AL1111" i="4"/>
  <c r="AL1112" i="4"/>
  <c r="AL1113" i="4"/>
  <c r="AL1114" i="4"/>
  <c r="AL1115" i="4"/>
  <c r="AL1116" i="4"/>
  <c r="AL1117" i="4"/>
  <c r="AL1118" i="4"/>
  <c r="AL1119" i="4"/>
  <c r="AL1120" i="4"/>
  <c r="AL1121" i="4"/>
  <c r="AL1122" i="4"/>
  <c r="AL1123" i="4"/>
  <c r="AL1124" i="4"/>
  <c r="AL1125" i="4"/>
  <c r="AL1126" i="4"/>
  <c r="AL1127" i="4"/>
  <c r="AL1128" i="4"/>
  <c r="AL1129" i="4"/>
  <c r="AL1130" i="4"/>
  <c r="AL1131" i="4"/>
  <c r="AL1132" i="4"/>
  <c r="AL1133" i="4"/>
  <c r="AL1134" i="4"/>
  <c r="AL1135" i="4"/>
  <c r="AL1136" i="4"/>
  <c r="AL1137" i="4"/>
  <c r="AL1138" i="4"/>
  <c r="AL1139" i="4"/>
  <c r="AL1140" i="4"/>
  <c r="AL1141" i="4"/>
  <c r="AL1142" i="4"/>
  <c r="AL1143" i="4"/>
  <c r="AL1144" i="4"/>
  <c r="AL1145" i="4"/>
  <c r="AL1146" i="4"/>
  <c r="AL1147" i="4"/>
  <c r="AL1148" i="4"/>
  <c r="AL1149" i="4"/>
  <c r="AL1150" i="4"/>
  <c r="AL1151" i="4"/>
  <c r="AL1152" i="4"/>
  <c r="AL1153" i="4"/>
  <c r="AL1154" i="4"/>
  <c r="AL1155" i="4"/>
  <c r="AL1156" i="4"/>
  <c r="AL1157" i="4"/>
  <c r="AL1158" i="4"/>
  <c r="AL1159" i="4"/>
  <c r="AL1160" i="4"/>
  <c r="AL1161" i="4"/>
  <c r="AL1162" i="4"/>
  <c r="AL1163" i="4"/>
  <c r="AL1164" i="4"/>
  <c r="AL1165" i="4"/>
  <c r="AL1166" i="4"/>
  <c r="AL1167" i="4"/>
  <c r="AL1168" i="4"/>
  <c r="AL1169" i="4"/>
  <c r="AL1170" i="4"/>
  <c r="AL1171" i="4"/>
  <c r="AL1172" i="4"/>
  <c r="AL1173" i="4"/>
  <c r="AL1174" i="4"/>
  <c r="AL1175" i="4"/>
  <c r="AL1176" i="4"/>
  <c r="AL1177" i="4"/>
  <c r="AL1178" i="4"/>
  <c r="AL1179" i="4"/>
  <c r="AL1180" i="4"/>
  <c r="AL1181" i="4"/>
  <c r="AL1182" i="4"/>
  <c r="AL1183" i="4"/>
  <c r="AL1184" i="4"/>
  <c r="AL1185" i="4"/>
  <c r="AL1186" i="4"/>
  <c r="AL1187" i="4"/>
  <c r="AL1188" i="4"/>
  <c r="AL1189" i="4"/>
  <c r="AL1190" i="4"/>
  <c r="AL1191" i="4"/>
  <c r="AL1192" i="4"/>
  <c r="AL1193" i="4"/>
  <c r="AL1194" i="4"/>
  <c r="AL1195" i="4"/>
  <c r="AL1196" i="4"/>
  <c r="AL1197" i="4"/>
  <c r="AL1198" i="4"/>
  <c r="AL1199" i="4"/>
  <c r="AL1200" i="4"/>
  <c r="AL1201" i="4"/>
  <c r="AL1202" i="4"/>
  <c r="AL1203" i="4"/>
  <c r="AL1204" i="4"/>
  <c r="AL1205" i="4"/>
  <c r="AL1206" i="4"/>
  <c r="AL1207" i="4"/>
  <c r="AL1208" i="4"/>
  <c r="AL1209" i="4"/>
  <c r="AL1210" i="4"/>
  <c r="AL1211" i="4"/>
  <c r="AL1212" i="4"/>
  <c r="AL1213" i="4"/>
  <c r="AL1214" i="4"/>
  <c r="AL1095" i="4"/>
  <c r="AP1359" i="4"/>
  <c r="AP1360" i="4"/>
  <c r="AP1361" i="4"/>
  <c r="AP1362" i="4"/>
  <c r="AP1363" i="4"/>
  <c r="AP1364" i="4"/>
  <c r="AP1365" i="4"/>
  <c r="AP1366" i="4"/>
  <c r="AP1367" i="4"/>
  <c r="AP1368" i="4"/>
  <c r="AP1369" i="4"/>
  <c r="AP1370" i="4"/>
  <c r="AP1371" i="4"/>
  <c r="AP1372" i="4"/>
  <c r="AP1373" i="4"/>
  <c r="AP1374" i="4"/>
  <c r="AP1375" i="4"/>
  <c r="AP1376" i="4"/>
  <c r="AP1377" i="4"/>
  <c r="AP1378" i="4"/>
  <c r="AP1379" i="4"/>
  <c r="AP1380" i="4"/>
  <c r="AP1381" i="4"/>
  <c r="AP1382" i="4"/>
  <c r="AP1383" i="4"/>
  <c r="AP1384" i="4"/>
  <c r="AP1385" i="4"/>
  <c r="AP1386" i="4"/>
  <c r="AP1387" i="4"/>
  <c r="AP1388" i="4"/>
  <c r="AP1389" i="4"/>
  <c r="AP1390" i="4"/>
  <c r="AP1391" i="4"/>
  <c r="AP1392" i="4"/>
  <c r="AP1393" i="4"/>
  <c r="AP1394" i="4"/>
  <c r="AP1395" i="4"/>
  <c r="AP1396" i="4"/>
  <c r="AP1397" i="4"/>
  <c r="AP1398" i="4"/>
  <c r="AP1399" i="4"/>
  <c r="AP1400" i="4"/>
  <c r="AP1401" i="4"/>
  <c r="AP1402" i="4"/>
  <c r="AP1403" i="4"/>
  <c r="AP1404" i="4"/>
  <c r="AP1405" i="4"/>
  <c r="AP1406" i="4"/>
  <c r="AP1407" i="4"/>
  <c r="AP1408" i="4"/>
  <c r="AP1409" i="4"/>
  <c r="AP1410" i="4"/>
  <c r="AP1411" i="4"/>
  <c r="AP1412" i="4"/>
  <c r="AP1413" i="4"/>
  <c r="AP1414" i="4"/>
  <c r="AP1415" i="4"/>
  <c r="AP1416" i="4"/>
  <c r="AP1417" i="4"/>
  <c r="AP1418" i="4"/>
  <c r="AP1419" i="4"/>
  <c r="AP1420" i="4"/>
  <c r="AP1421" i="4"/>
  <c r="AP1422" i="4"/>
  <c r="AP1423" i="4"/>
  <c r="AP1424" i="4"/>
  <c r="AP1425" i="4"/>
  <c r="AP1426" i="4"/>
  <c r="AP1427" i="4"/>
  <c r="AP1428" i="4"/>
  <c r="AP1429" i="4"/>
  <c r="AP1430" i="4"/>
  <c r="AP1431" i="4"/>
  <c r="AP1432" i="4"/>
  <c r="AP1433" i="4"/>
  <c r="AP1434" i="4"/>
  <c r="AP1435" i="4"/>
  <c r="AP1436" i="4"/>
  <c r="AP1437" i="4"/>
  <c r="AP1438" i="4"/>
  <c r="AP1439" i="4"/>
  <c r="AP1440" i="4"/>
  <c r="AP1441" i="4"/>
  <c r="AP1442" i="4"/>
  <c r="AP1443" i="4"/>
  <c r="AP1444" i="4"/>
  <c r="AP1445" i="4"/>
  <c r="AP1446" i="4"/>
  <c r="AP1447" i="4"/>
  <c r="AP1448" i="4"/>
  <c r="AP1449" i="4"/>
  <c r="AP1450" i="4"/>
  <c r="AP1451" i="4"/>
  <c r="AP1452" i="4"/>
  <c r="AP1453" i="4"/>
  <c r="AP1454" i="4"/>
  <c r="AP1455" i="4"/>
  <c r="AP1456" i="4"/>
  <c r="AP1457" i="4"/>
  <c r="AP1458" i="4"/>
  <c r="AP1459" i="4"/>
  <c r="AP1460" i="4"/>
  <c r="AP1461" i="4"/>
  <c r="AP1462" i="4"/>
  <c r="AP1463" i="4"/>
  <c r="AP1464" i="4"/>
  <c r="AP1465" i="4"/>
  <c r="AP1466" i="4"/>
  <c r="AP1467" i="4"/>
  <c r="AP1468" i="4"/>
  <c r="AP1469" i="4"/>
  <c r="AP1470" i="4"/>
  <c r="AP1471" i="4"/>
  <c r="AP1472" i="4"/>
  <c r="AP1473" i="4"/>
  <c r="AP1474" i="4"/>
  <c r="AP1475" i="4"/>
  <c r="AP1476" i="4"/>
  <c r="AP1477" i="4"/>
  <c r="AP1358" i="4"/>
  <c r="AL1359" i="4"/>
  <c r="AL1360" i="4"/>
  <c r="AL1361" i="4"/>
  <c r="AL1362" i="4"/>
  <c r="AL1363" i="4"/>
  <c r="AL1364" i="4"/>
  <c r="AL1365" i="4"/>
  <c r="AL1366" i="4"/>
  <c r="AL1367" i="4"/>
  <c r="AL1368" i="4"/>
  <c r="AL1369" i="4"/>
  <c r="AL1370" i="4"/>
  <c r="AL1371" i="4"/>
  <c r="AL1372" i="4"/>
  <c r="AL1373" i="4"/>
  <c r="AL1374" i="4"/>
  <c r="AL1375" i="4"/>
  <c r="AL1376" i="4"/>
  <c r="AL1377" i="4"/>
  <c r="AL1378" i="4"/>
  <c r="AL1379" i="4"/>
  <c r="AL1380" i="4"/>
  <c r="AL1381" i="4"/>
  <c r="AL1382" i="4"/>
  <c r="AL1383" i="4"/>
  <c r="AL1384" i="4"/>
  <c r="AL1385" i="4"/>
  <c r="AL1386" i="4"/>
  <c r="AL1387" i="4"/>
  <c r="AL1388" i="4"/>
  <c r="AL1389" i="4"/>
  <c r="AL1390" i="4"/>
  <c r="AL1391" i="4"/>
  <c r="AL1392" i="4"/>
  <c r="AL1393" i="4"/>
  <c r="AL1394" i="4"/>
  <c r="AL1395" i="4"/>
  <c r="AL1396" i="4"/>
  <c r="AL1397" i="4"/>
  <c r="AL1398" i="4"/>
  <c r="AL1399" i="4"/>
  <c r="AL1400" i="4"/>
  <c r="AL1401" i="4"/>
  <c r="AL1402" i="4"/>
  <c r="AL1403" i="4"/>
  <c r="AL1404" i="4"/>
  <c r="AL1405" i="4"/>
  <c r="AL1406" i="4"/>
  <c r="AL1407" i="4"/>
  <c r="AL1408" i="4"/>
  <c r="AL1409" i="4"/>
  <c r="AL1410" i="4"/>
  <c r="AL1411" i="4"/>
  <c r="AL1412" i="4"/>
  <c r="AL1413" i="4"/>
  <c r="AL1414" i="4"/>
  <c r="AL1415" i="4"/>
  <c r="AL1416" i="4"/>
  <c r="AL1417" i="4"/>
  <c r="AL1418" i="4"/>
  <c r="AL1419" i="4"/>
  <c r="AL1420" i="4"/>
  <c r="AL1421" i="4"/>
  <c r="AL1422" i="4"/>
  <c r="AL1423" i="4"/>
  <c r="AL1424" i="4"/>
  <c r="AL1425" i="4"/>
  <c r="AL1426" i="4"/>
  <c r="AL1427" i="4"/>
  <c r="AL1428" i="4"/>
  <c r="AL1429" i="4"/>
  <c r="AL1430" i="4"/>
  <c r="AL1431" i="4"/>
  <c r="AL1432" i="4"/>
  <c r="AL1433" i="4"/>
  <c r="AL1434" i="4"/>
  <c r="AL1435" i="4"/>
  <c r="AL1436" i="4"/>
  <c r="AL1437" i="4"/>
  <c r="AL1438" i="4"/>
  <c r="AL1439" i="4"/>
  <c r="AL1440" i="4"/>
  <c r="AL1441" i="4"/>
  <c r="AL1442" i="4"/>
  <c r="AL1443" i="4"/>
  <c r="AL1444" i="4"/>
  <c r="AL1445" i="4"/>
  <c r="AL1446" i="4"/>
  <c r="AL1447" i="4"/>
  <c r="AL1448" i="4"/>
  <c r="AL1449" i="4"/>
  <c r="AL1450" i="4"/>
  <c r="AL1451" i="4"/>
  <c r="AL1452" i="4"/>
  <c r="AL1453" i="4"/>
  <c r="AL1454" i="4"/>
  <c r="AL1455" i="4"/>
  <c r="AL1456" i="4"/>
  <c r="AL1457" i="4"/>
  <c r="AL1458" i="4"/>
  <c r="AL1459" i="4"/>
  <c r="AL1460" i="4"/>
  <c r="AL1461" i="4"/>
  <c r="AL1462" i="4"/>
  <c r="AL1463" i="4"/>
  <c r="AL1464" i="4"/>
  <c r="AL1465" i="4"/>
  <c r="AL1466" i="4"/>
  <c r="AL1467" i="4"/>
  <c r="AL1468" i="4"/>
  <c r="AL1469" i="4"/>
  <c r="AL1470" i="4"/>
  <c r="AL1471" i="4"/>
  <c r="AL1472" i="4"/>
  <c r="AL1473" i="4"/>
  <c r="AL1474" i="4"/>
  <c r="AL1475" i="4"/>
  <c r="AL1476" i="4"/>
  <c r="AL1477" i="4"/>
  <c r="AL1358" i="4"/>
  <c r="AP3157" i="4" l="1"/>
  <c r="AO3157" i="4"/>
  <c r="AN3157" i="4"/>
  <c r="AP3154" i="4"/>
  <c r="AO3154" i="4"/>
  <c r="AN3154" i="4"/>
  <c r="B3174" i="4"/>
  <c r="AG1882" i="4"/>
  <c r="AG1883" i="4"/>
  <c r="AG1884" i="4"/>
  <c r="AG1885" i="4"/>
  <c r="AG1886" i="4"/>
  <c r="AG1887" i="4"/>
  <c r="AG1888" i="4"/>
  <c r="AG1889" i="4"/>
  <c r="AG1890" i="4"/>
  <c r="AG1891" i="4"/>
  <c r="AG1892" i="4"/>
  <c r="AG1893" i="4"/>
  <c r="AG1894" i="4"/>
  <c r="AG1895" i="4"/>
  <c r="AG1896" i="4"/>
  <c r="AG1897" i="4"/>
  <c r="AG1898" i="4"/>
  <c r="AG1899" i="4"/>
  <c r="AG1900" i="4"/>
  <c r="AG1901" i="4"/>
  <c r="AG1902" i="4"/>
  <c r="AG1903" i="4"/>
  <c r="AG1904" i="4"/>
  <c r="AG1905" i="4"/>
  <c r="AG1906" i="4"/>
  <c r="AG1907" i="4"/>
  <c r="AG1908" i="4"/>
  <c r="AG1909" i="4"/>
  <c r="AG1910" i="4"/>
  <c r="AG1911" i="4"/>
  <c r="AG1912" i="4"/>
  <c r="AG1913" i="4"/>
  <c r="AG1914" i="4"/>
  <c r="AG1915" i="4"/>
  <c r="AG1916" i="4"/>
  <c r="AG1917" i="4"/>
  <c r="AG1918" i="4"/>
  <c r="AG1919" i="4"/>
  <c r="AG1920" i="4"/>
  <c r="AG1921" i="4"/>
  <c r="AG1922" i="4"/>
  <c r="AG1923" i="4"/>
  <c r="AG1924" i="4"/>
  <c r="AG1925" i="4"/>
  <c r="AG1926" i="4"/>
  <c r="AG1927" i="4"/>
  <c r="AG1928" i="4"/>
  <c r="AG1929" i="4"/>
  <c r="AG1930" i="4"/>
  <c r="AG1931" i="4"/>
  <c r="AG1932" i="4"/>
  <c r="AG1933" i="4"/>
  <c r="AG1934" i="4"/>
  <c r="AG1935" i="4"/>
  <c r="AG1936" i="4"/>
  <c r="AG1937" i="4"/>
  <c r="AG1938" i="4"/>
  <c r="AG1939" i="4"/>
  <c r="AG1940" i="4"/>
  <c r="AG1941" i="4"/>
  <c r="AG1942" i="4"/>
  <c r="AG1943" i="4"/>
  <c r="AG1944" i="4"/>
  <c r="AG1945" i="4"/>
  <c r="AG1946" i="4"/>
  <c r="AG1947" i="4"/>
  <c r="AG1948" i="4"/>
  <c r="AG1949" i="4"/>
  <c r="AG1950" i="4"/>
  <c r="AG1951" i="4"/>
  <c r="AG1952" i="4"/>
  <c r="AG1953" i="4"/>
  <c r="AG1954" i="4"/>
  <c r="AG1955" i="4"/>
  <c r="AG1956" i="4"/>
  <c r="AG1957" i="4"/>
  <c r="AG1958" i="4"/>
  <c r="AG1959" i="4"/>
  <c r="AG1960" i="4"/>
  <c r="AG1961" i="4"/>
  <c r="AG1962" i="4"/>
  <c r="AG1963" i="4"/>
  <c r="AG1964" i="4"/>
  <c r="AG1965" i="4"/>
  <c r="AG1966" i="4"/>
  <c r="AG1967" i="4"/>
  <c r="AG1968" i="4"/>
  <c r="AG1969" i="4"/>
  <c r="AG1970" i="4"/>
  <c r="AG1971" i="4"/>
  <c r="AG1972" i="4"/>
  <c r="AG1973" i="4"/>
  <c r="AG1974" i="4"/>
  <c r="AG1975" i="4"/>
  <c r="AG1976" i="4"/>
  <c r="AG1977" i="4"/>
  <c r="AG1978" i="4"/>
  <c r="AG1979" i="4"/>
  <c r="AG1980" i="4"/>
  <c r="AG1981" i="4"/>
  <c r="AG1982" i="4"/>
  <c r="AG1983" i="4"/>
  <c r="AG1984" i="4"/>
  <c r="AG1985" i="4"/>
  <c r="AG1986" i="4"/>
  <c r="AG1987" i="4"/>
  <c r="AG1988" i="4"/>
  <c r="AG1989" i="4"/>
  <c r="AG1990" i="4"/>
  <c r="AG1991" i="4"/>
  <c r="AG1992" i="4"/>
  <c r="AG1993" i="4"/>
  <c r="AG1994" i="4"/>
  <c r="AG1995" i="4"/>
  <c r="AG1996" i="4"/>
  <c r="AG1997" i="4"/>
  <c r="AG1998" i="4"/>
  <c r="AG1999" i="4"/>
  <c r="AG1881" i="4"/>
  <c r="AV1671" i="4"/>
  <c r="AV1672" i="4"/>
  <c r="AV1673" i="4"/>
  <c r="AV1674" i="4"/>
  <c r="AV1675" i="4"/>
  <c r="AV1676" i="4"/>
  <c r="AV1677" i="4"/>
  <c r="AV1678" i="4"/>
  <c r="AV1679" i="4"/>
  <c r="AV1680" i="4"/>
  <c r="AV1681" i="4"/>
  <c r="AV1682" i="4"/>
  <c r="AV1683" i="4"/>
  <c r="AV1684" i="4"/>
  <c r="AV1685" i="4"/>
  <c r="AV1686" i="4"/>
  <c r="AV1687" i="4"/>
  <c r="AV1688" i="4"/>
  <c r="AV1689" i="4"/>
  <c r="AV1690" i="4"/>
  <c r="AV1691" i="4"/>
  <c r="AV1692" i="4"/>
  <c r="AV1693" i="4"/>
  <c r="AV1694" i="4"/>
  <c r="AV1695" i="4"/>
  <c r="AV1696" i="4"/>
  <c r="AV1697" i="4"/>
  <c r="AV1698" i="4"/>
  <c r="AV1699" i="4"/>
  <c r="AV1700" i="4"/>
  <c r="AV1701" i="4"/>
  <c r="AV1702" i="4"/>
  <c r="AV1703" i="4"/>
  <c r="AV1704" i="4"/>
  <c r="AV1705" i="4"/>
  <c r="AV1706" i="4"/>
  <c r="AV1707" i="4"/>
  <c r="AV1708" i="4"/>
  <c r="AV1709" i="4"/>
  <c r="AV1710" i="4"/>
  <c r="AV1711" i="4"/>
  <c r="AV1712" i="4"/>
  <c r="AV1713" i="4"/>
  <c r="AV1714" i="4"/>
  <c r="AV1715" i="4"/>
  <c r="AV1716" i="4"/>
  <c r="AV1717" i="4"/>
  <c r="AV1718" i="4"/>
  <c r="AV1719" i="4"/>
  <c r="AV1720" i="4"/>
  <c r="AV1721" i="4"/>
  <c r="AV1722" i="4"/>
  <c r="AV1723" i="4"/>
  <c r="AV1724" i="4"/>
  <c r="AV1725" i="4"/>
  <c r="AV1726" i="4"/>
  <c r="AV1727" i="4"/>
  <c r="AV1728" i="4"/>
  <c r="AV1729" i="4"/>
  <c r="AV1730" i="4"/>
  <c r="AV1731" i="4"/>
  <c r="AV1732" i="4"/>
  <c r="AV1733" i="4"/>
  <c r="AV1734" i="4"/>
  <c r="AV1735" i="4"/>
  <c r="AV1736" i="4"/>
  <c r="AV1737" i="4"/>
  <c r="AV1738" i="4"/>
  <c r="AV1739" i="4"/>
  <c r="AV1740" i="4"/>
  <c r="AV1741" i="4"/>
  <c r="AV1742" i="4"/>
  <c r="AV1743" i="4"/>
  <c r="AV1744" i="4"/>
  <c r="AV1745" i="4"/>
  <c r="AV1746" i="4"/>
  <c r="AV1747" i="4"/>
  <c r="AV1748" i="4"/>
  <c r="AV1749" i="4"/>
  <c r="AV1750" i="4"/>
  <c r="AV1751" i="4"/>
  <c r="AV1752" i="4"/>
  <c r="AV1753" i="4"/>
  <c r="AV1754" i="4"/>
  <c r="AV1755" i="4"/>
  <c r="AV1756" i="4"/>
  <c r="AV1757" i="4"/>
  <c r="AV1758" i="4"/>
  <c r="AV1759" i="4"/>
  <c r="AV1760" i="4"/>
  <c r="AV1761" i="4"/>
  <c r="AV1762" i="4"/>
  <c r="AV1763" i="4"/>
  <c r="AV1764" i="4"/>
  <c r="AV1765" i="4"/>
  <c r="AV1766" i="4"/>
  <c r="AV1767" i="4"/>
  <c r="AV1768" i="4"/>
  <c r="AV1769" i="4"/>
  <c r="AV1770" i="4"/>
  <c r="AV1771" i="4"/>
  <c r="AV1772" i="4"/>
  <c r="AV1773" i="4"/>
  <c r="AV1774" i="4"/>
  <c r="AV1775" i="4"/>
  <c r="AV1776" i="4"/>
  <c r="AV1777" i="4"/>
  <c r="AV1778" i="4"/>
  <c r="AV1779" i="4"/>
  <c r="AV1780" i="4"/>
  <c r="AV1781" i="4"/>
  <c r="AV1782" i="4"/>
  <c r="AV1783" i="4"/>
  <c r="AV1784" i="4"/>
  <c r="AV1785" i="4"/>
  <c r="AV1786" i="4"/>
  <c r="AV1787" i="4"/>
  <c r="AV1788" i="4"/>
  <c r="AV1789" i="4"/>
  <c r="AV1670" i="4"/>
  <c r="AR1671" i="4"/>
  <c r="AR1672" i="4"/>
  <c r="AR1673" i="4"/>
  <c r="AR1674" i="4"/>
  <c r="AR1675" i="4"/>
  <c r="AR1676" i="4"/>
  <c r="AR1677" i="4"/>
  <c r="AR1678" i="4"/>
  <c r="AR1679" i="4"/>
  <c r="AR1680" i="4"/>
  <c r="AR1681" i="4"/>
  <c r="AR1682" i="4"/>
  <c r="AR1683" i="4"/>
  <c r="AR1684" i="4"/>
  <c r="AR1685" i="4"/>
  <c r="AR1686" i="4"/>
  <c r="AR1687" i="4"/>
  <c r="AR1688" i="4"/>
  <c r="AR1689" i="4"/>
  <c r="AR1690" i="4"/>
  <c r="AR1691" i="4"/>
  <c r="AR1692" i="4"/>
  <c r="AR1693" i="4"/>
  <c r="AR1694" i="4"/>
  <c r="AR1695" i="4"/>
  <c r="AR1696" i="4"/>
  <c r="AR1697" i="4"/>
  <c r="AR1698" i="4"/>
  <c r="AR1699" i="4"/>
  <c r="AR1700" i="4"/>
  <c r="AR1701" i="4"/>
  <c r="AR1702" i="4"/>
  <c r="AR1703" i="4"/>
  <c r="AR1704" i="4"/>
  <c r="AR1705" i="4"/>
  <c r="AR1706" i="4"/>
  <c r="AR1707" i="4"/>
  <c r="AR1708" i="4"/>
  <c r="AR1709" i="4"/>
  <c r="AR1710" i="4"/>
  <c r="AR1711" i="4"/>
  <c r="AR1712" i="4"/>
  <c r="AR1713" i="4"/>
  <c r="AR1714" i="4"/>
  <c r="AR1715" i="4"/>
  <c r="AR1716" i="4"/>
  <c r="AR1717" i="4"/>
  <c r="AR1718" i="4"/>
  <c r="AR1719" i="4"/>
  <c r="AR1720" i="4"/>
  <c r="AR1721" i="4"/>
  <c r="AR1722" i="4"/>
  <c r="AR1723" i="4"/>
  <c r="AR1724" i="4"/>
  <c r="AR1725" i="4"/>
  <c r="AR1726" i="4"/>
  <c r="AR1727" i="4"/>
  <c r="AR1728" i="4"/>
  <c r="AR1729" i="4"/>
  <c r="AR1730" i="4"/>
  <c r="AR1731" i="4"/>
  <c r="AR1732" i="4"/>
  <c r="AR1733" i="4"/>
  <c r="AR1734" i="4"/>
  <c r="AR1735" i="4"/>
  <c r="AR1736" i="4"/>
  <c r="AR1737" i="4"/>
  <c r="AR1738" i="4"/>
  <c r="AR1739" i="4"/>
  <c r="AR1740" i="4"/>
  <c r="AR1741" i="4"/>
  <c r="AR1742" i="4"/>
  <c r="AR1743" i="4"/>
  <c r="AR1744" i="4"/>
  <c r="AR1745" i="4"/>
  <c r="AR1746" i="4"/>
  <c r="AR1747" i="4"/>
  <c r="AR1748" i="4"/>
  <c r="AR1749" i="4"/>
  <c r="AR1750" i="4"/>
  <c r="AR1751" i="4"/>
  <c r="AR1752" i="4"/>
  <c r="AR1753" i="4"/>
  <c r="AR1754" i="4"/>
  <c r="AR1755" i="4"/>
  <c r="AR1756" i="4"/>
  <c r="AR1757" i="4"/>
  <c r="AR1758" i="4"/>
  <c r="AR1759" i="4"/>
  <c r="AR1760" i="4"/>
  <c r="AR1761" i="4"/>
  <c r="AR1762" i="4"/>
  <c r="AR1763" i="4"/>
  <c r="AR1764" i="4"/>
  <c r="AR1765" i="4"/>
  <c r="AR1766" i="4"/>
  <c r="AR1767" i="4"/>
  <c r="AR1768" i="4"/>
  <c r="AR1769" i="4"/>
  <c r="AR1770" i="4"/>
  <c r="AR1771" i="4"/>
  <c r="AR1772" i="4"/>
  <c r="AR1773" i="4"/>
  <c r="AR1774" i="4"/>
  <c r="AR1775" i="4"/>
  <c r="AR1776" i="4"/>
  <c r="AR1777" i="4"/>
  <c r="AR1778" i="4"/>
  <c r="AR1779" i="4"/>
  <c r="AR1780" i="4"/>
  <c r="AR1781" i="4"/>
  <c r="AR1782" i="4"/>
  <c r="AR1783" i="4"/>
  <c r="AR1784" i="4"/>
  <c r="AR1785" i="4"/>
  <c r="AR1786" i="4"/>
  <c r="AR1787" i="4"/>
  <c r="AR1788" i="4"/>
  <c r="AR1789" i="4"/>
  <c r="AR1670" i="4"/>
  <c r="AP1671" i="4"/>
  <c r="AP1672" i="4"/>
  <c r="AP1673" i="4"/>
  <c r="AP1674" i="4"/>
  <c r="AP1675" i="4"/>
  <c r="AP1676" i="4"/>
  <c r="AP1677" i="4"/>
  <c r="AP1678" i="4"/>
  <c r="AP1679" i="4"/>
  <c r="AP1680" i="4"/>
  <c r="AP1681" i="4"/>
  <c r="AP1682" i="4"/>
  <c r="AP1683" i="4"/>
  <c r="AP1684" i="4"/>
  <c r="AP1685" i="4"/>
  <c r="AP1686" i="4"/>
  <c r="AP1687" i="4"/>
  <c r="AP1688" i="4"/>
  <c r="AP1689" i="4"/>
  <c r="AP1690" i="4"/>
  <c r="AP1691" i="4"/>
  <c r="AP1692" i="4"/>
  <c r="AP1693" i="4"/>
  <c r="AP1694" i="4"/>
  <c r="AP1695" i="4"/>
  <c r="AP1696" i="4"/>
  <c r="AP1697" i="4"/>
  <c r="AP1698" i="4"/>
  <c r="AP1699" i="4"/>
  <c r="AP1700" i="4"/>
  <c r="AP1701" i="4"/>
  <c r="AP1702" i="4"/>
  <c r="AP1703" i="4"/>
  <c r="AP1704" i="4"/>
  <c r="AP1705" i="4"/>
  <c r="AP1706" i="4"/>
  <c r="AP1707" i="4"/>
  <c r="AP1708" i="4"/>
  <c r="AP1709" i="4"/>
  <c r="AP1710" i="4"/>
  <c r="AP1711" i="4"/>
  <c r="AP1712" i="4"/>
  <c r="AP1713" i="4"/>
  <c r="AP1714" i="4"/>
  <c r="AP1715" i="4"/>
  <c r="AP1716" i="4"/>
  <c r="AP1717" i="4"/>
  <c r="AP1718" i="4"/>
  <c r="AP1719" i="4"/>
  <c r="AP1720" i="4"/>
  <c r="AP1721" i="4"/>
  <c r="AP1722" i="4"/>
  <c r="AP1723" i="4"/>
  <c r="AP1724" i="4"/>
  <c r="AP1725" i="4"/>
  <c r="AP1726" i="4"/>
  <c r="AP1727" i="4"/>
  <c r="AP1728" i="4"/>
  <c r="AP1729" i="4"/>
  <c r="AP1730" i="4"/>
  <c r="AP1731" i="4"/>
  <c r="AP1732" i="4"/>
  <c r="AP1733" i="4"/>
  <c r="AP1734" i="4"/>
  <c r="AP1735" i="4"/>
  <c r="AP1736" i="4"/>
  <c r="AP1737" i="4"/>
  <c r="AP1738" i="4"/>
  <c r="AP1739" i="4"/>
  <c r="AP1740" i="4"/>
  <c r="AP1741" i="4"/>
  <c r="AP1742" i="4"/>
  <c r="AP1743" i="4"/>
  <c r="AP1744" i="4"/>
  <c r="AP1745" i="4"/>
  <c r="AP1746" i="4"/>
  <c r="AP1747" i="4"/>
  <c r="AP1748" i="4"/>
  <c r="AP1749" i="4"/>
  <c r="AP1750" i="4"/>
  <c r="AP1751" i="4"/>
  <c r="AP1752" i="4"/>
  <c r="AP1753" i="4"/>
  <c r="AP1754" i="4"/>
  <c r="AP1755" i="4"/>
  <c r="AP1756" i="4"/>
  <c r="AP1757" i="4"/>
  <c r="AP1758" i="4"/>
  <c r="AP1759" i="4"/>
  <c r="AP1760" i="4"/>
  <c r="AP1761" i="4"/>
  <c r="AP1762" i="4"/>
  <c r="AP1763" i="4"/>
  <c r="AP1764" i="4"/>
  <c r="AP1765" i="4"/>
  <c r="AP1766" i="4"/>
  <c r="AP1767" i="4"/>
  <c r="AP1768" i="4"/>
  <c r="AP1769" i="4"/>
  <c r="AP1770" i="4"/>
  <c r="AP1771" i="4"/>
  <c r="AP1772" i="4"/>
  <c r="AP1773" i="4"/>
  <c r="AP1774" i="4"/>
  <c r="AP1775" i="4"/>
  <c r="AP1776" i="4"/>
  <c r="AP1777" i="4"/>
  <c r="AP1778" i="4"/>
  <c r="AP1779" i="4"/>
  <c r="AP1780" i="4"/>
  <c r="AP1781" i="4"/>
  <c r="AP1782" i="4"/>
  <c r="AP1783" i="4"/>
  <c r="AP1784" i="4"/>
  <c r="AP1785" i="4"/>
  <c r="AP1786" i="4"/>
  <c r="AP1787" i="4"/>
  <c r="AP1788" i="4"/>
  <c r="AP1789" i="4"/>
  <c r="AP1670" i="4"/>
  <c r="AQ1670" i="4"/>
  <c r="AO1670" i="4"/>
  <c r="AW1494" i="4"/>
  <c r="AV1494" i="4"/>
  <c r="AU1494" i="4"/>
  <c r="AT1494" i="4"/>
  <c r="AS1494" i="4"/>
  <c r="AR1494" i="4"/>
  <c r="AQ1494" i="4"/>
  <c r="AP1494" i="4"/>
  <c r="AO1494" i="4"/>
  <c r="AP959" i="4" l="1"/>
  <c r="AP960" i="4"/>
  <c r="AP961" i="4"/>
  <c r="AP962" i="4"/>
  <c r="AP963" i="4"/>
  <c r="AP964" i="4"/>
  <c r="AP965" i="4"/>
  <c r="AP966" i="4"/>
  <c r="AP967" i="4"/>
  <c r="AP968" i="4"/>
  <c r="AP969" i="4"/>
  <c r="AP970" i="4"/>
  <c r="AP971" i="4"/>
  <c r="AP972" i="4"/>
  <c r="AP973" i="4"/>
  <c r="AP974" i="4"/>
  <c r="AP975" i="4"/>
  <c r="AP976" i="4"/>
  <c r="AP977" i="4"/>
  <c r="AP978" i="4"/>
  <c r="AP979" i="4"/>
  <c r="AP980" i="4"/>
  <c r="AP981" i="4"/>
  <c r="AP982" i="4"/>
  <c r="AP983" i="4"/>
  <c r="AP984" i="4"/>
  <c r="AP985" i="4"/>
  <c r="AP986" i="4"/>
  <c r="AP987" i="4"/>
  <c r="AP988" i="4"/>
  <c r="AP989" i="4"/>
  <c r="AP990" i="4"/>
  <c r="AP991" i="4"/>
  <c r="AP992" i="4"/>
  <c r="AP993" i="4"/>
  <c r="AP994" i="4"/>
  <c r="AP995" i="4"/>
  <c r="AP996" i="4"/>
  <c r="AP997" i="4"/>
  <c r="AP998" i="4"/>
  <c r="AP999" i="4"/>
  <c r="AP1000" i="4"/>
  <c r="AP1001" i="4"/>
  <c r="AP1002" i="4"/>
  <c r="AP1003" i="4"/>
  <c r="AP1004" i="4"/>
  <c r="AP1005" i="4"/>
  <c r="AP1006" i="4"/>
  <c r="AP1007" i="4"/>
  <c r="AP1008" i="4"/>
  <c r="AP1009" i="4"/>
  <c r="AP1010" i="4"/>
  <c r="AP1011" i="4"/>
  <c r="AP1012" i="4"/>
  <c r="AP1013" i="4"/>
  <c r="AP1014" i="4"/>
  <c r="AP1015" i="4"/>
  <c r="AP1016" i="4"/>
  <c r="AP1017" i="4"/>
  <c r="AP1018" i="4"/>
  <c r="AP1019" i="4"/>
  <c r="AP1020" i="4"/>
  <c r="AP1021" i="4"/>
  <c r="AP1022" i="4"/>
  <c r="AP1023" i="4"/>
  <c r="AP1024" i="4"/>
  <c r="AP1025" i="4"/>
  <c r="AP1026" i="4"/>
  <c r="AP1027" i="4"/>
  <c r="AP1028" i="4"/>
  <c r="AP1029" i="4"/>
  <c r="AP1030" i="4"/>
  <c r="AP1031" i="4"/>
  <c r="AP1032" i="4"/>
  <c r="AP1033" i="4"/>
  <c r="AP1034" i="4"/>
  <c r="AP1035" i="4"/>
  <c r="AP1036" i="4"/>
  <c r="AP1037" i="4"/>
  <c r="AP1038" i="4"/>
  <c r="AP1039" i="4"/>
  <c r="AP1040" i="4"/>
  <c r="AP1041" i="4"/>
  <c r="AP1042" i="4"/>
  <c r="AP1043" i="4"/>
  <c r="AP1044" i="4"/>
  <c r="AP1045" i="4"/>
  <c r="AP1046" i="4"/>
  <c r="AP1047" i="4"/>
  <c r="AP1048" i="4"/>
  <c r="AP1049" i="4"/>
  <c r="AP1050" i="4"/>
  <c r="AP1051" i="4"/>
  <c r="AP1052" i="4"/>
  <c r="AP1053" i="4"/>
  <c r="AP1054" i="4"/>
  <c r="AP1055" i="4"/>
  <c r="AP1056" i="4"/>
  <c r="AP1057" i="4"/>
  <c r="AP1058" i="4"/>
  <c r="AP1059" i="4"/>
  <c r="AP1060" i="4"/>
  <c r="AP1061" i="4"/>
  <c r="AP1062" i="4"/>
  <c r="AP1063" i="4"/>
  <c r="AP1064" i="4"/>
  <c r="AP1065" i="4"/>
  <c r="AP1066" i="4"/>
  <c r="AP1067" i="4"/>
  <c r="AP1068" i="4"/>
  <c r="AP1069" i="4"/>
  <c r="AP1070" i="4"/>
  <c r="AP1071" i="4"/>
  <c r="AP1072" i="4"/>
  <c r="AP1073" i="4"/>
  <c r="AP1074" i="4"/>
  <c r="AP1075" i="4"/>
  <c r="AP1076" i="4"/>
  <c r="AP1077" i="4"/>
  <c r="AP958" i="4"/>
  <c r="AL959" i="4"/>
  <c r="AL960" i="4"/>
  <c r="AL961" i="4"/>
  <c r="AL962" i="4"/>
  <c r="AL963" i="4"/>
  <c r="AL964" i="4"/>
  <c r="AL965" i="4"/>
  <c r="AL966" i="4"/>
  <c r="AL967" i="4"/>
  <c r="AL968" i="4"/>
  <c r="AL969" i="4"/>
  <c r="AL970" i="4"/>
  <c r="AL971" i="4"/>
  <c r="AL972" i="4"/>
  <c r="AL973" i="4"/>
  <c r="AL974" i="4"/>
  <c r="AL975" i="4"/>
  <c r="AL976" i="4"/>
  <c r="AL977" i="4"/>
  <c r="AL978" i="4"/>
  <c r="AL979" i="4"/>
  <c r="AL980" i="4"/>
  <c r="AL981" i="4"/>
  <c r="AL982" i="4"/>
  <c r="AL983" i="4"/>
  <c r="AL984" i="4"/>
  <c r="AL985" i="4"/>
  <c r="AL986" i="4"/>
  <c r="AL987" i="4"/>
  <c r="AL988" i="4"/>
  <c r="AL989" i="4"/>
  <c r="AL990" i="4"/>
  <c r="AL991" i="4"/>
  <c r="AL992" i="4"/>
  <c r="AL993" i="4"/>
  <c r="AL994" i="4"/>
  <c r="AL995" i="4"/>
  <c r="AL996" i="4"/>
  <c r="AL997" i="4"/>
  <c r="AL998" i="4"/>
  <c r="AL999" i="4"/>
  <c r="AL1000" i="4"/>
  <c r="AL1001" i="4"/>
  <c r="AL1002" i="4"/>
  <c r="AL1003" i="4"/>
  <c r="AL1004" i="4"/>
  <c r="AL1005" i="4"/>
  <c r="AL1006" i="4"/>
  <c r="AL1007" i="4"/>
  <c r="AL1008" i="4"/>
  <c r="AL1009" i="4"/>
  <c r="AL1010" i="4"/>
  <c r="AL1011" i="4"/>
  <c r="AL1012" i="4"/>
  <c r="AL1013" i="4"/>
  <c r="AL1014" i="4"/>
  <c r="AL1015" i="4"/>
  <c r="AL1016" i="4"/>
  <c r="AL1017" i="4"/>
  <c r="AL1018" i="4"/>
  <c r="AL1019" i="4"/>
  <c r="AL1020" i="4"/>
  <c r="AL1021" i="4"/>
  <c r="AL1022" i="4"/>
  <c r="AL1023" i="4"/>
  <c r="AL1024" i="4"/>
  <c r="AL1025" i="4"/>
  <c r="AL1026" i="4"/>
  <c r="AL1027" i="4"/>
  <c r="AL1028" i="4"/>
  <c r="AL1029" i="4"/>
  <c r="AL1030" i="4"/>
  <c r="AL1031" i="4"/>
  <c r="AL1032" i="4"/>
  <c r="AL1033" i="4"/>
  <c r="AL1034" i="4"/>
  <c r="AL1035" i="4"/>
  <c r="AL1036" i="4"/>
  <c r="AL1037" i="4"/>
  <c r="AL1038" i="4"/>
  <c r="AL1039" i="4"/>
  <c r="AL1040" i="4"/>
  <c r="AL1041" i="4"/>
  <c r="AL1042" i="4"/>
  <c r="AL1043" i="4"/>
  <c r="AL1044" i="4"/>
  <c r="AL1045" i="4"/>
  <c r="AL1046" i="4"/>
  <c r="AL1047" i="4"/>
  <c r="AL1048" i="4"/>
  <c r="AL1049" i="4"/>
  <c r="AL1050" i="4"/>
  <c r="AL1051" i="4"/>
  <c r="AL1052" i="4"/>
  <c r="AL1053" i="4"/>
  <c r="AL1054" i="4"/>
  <c r="AL1055" i="4"/>
  <c r="AL1056" i="4"/>
  <c r="AL1057" i="4"/>
  <c r="AL1058" i="4"/>
  <c r="AL1059" i="4"/>
  <c r="AL1060" i="4"/>
  <c r="AL1061" i="4"/>
  <c r="AL1062" i="4"/>
  <c r="AL1063" i="4"/>
  <c r="AL1064" i="4"/>
  <c r="AL1065" i="4"/>
  <c r="AL1066" i="4"/>
  <c r="AL1067" i="4"/>
  <c r="AL1068" i="4"/>
  <c r="AL1069" i="4"/>
  <c r="AL1070" i="4"/>
  <c r="AL1071" i="4"/>
  <c r="AL1072" i="4"/>
  <c r="AL1073" i="4"/>
  <c r="AL1074" i="4"/>
  <c r="AL1075" i="4"/>
  <c r="AL1076" i="4"/>
  <c r="AL1077" i="4"/>
  <c r="AL958" i="4"/>
  <c r="AS822" i="4"/>
  <c r="AS823" i="4"/>
  <c r="AS824" i="4"/>
  <c r="AS825" i="4"/>
  <c r="AS826" i="4"/>
  <c r="AS827" i="4"/>
  <c r="AS828" i="4"/>
  <c r="AS829" i="4"/>
  <c r="AS830" i="4"/>
  <c r="AS831" i="4"/>
  <c r="AS832" i="4"/>
  <c r="AS833" i="4"/>
  <c r="AS834" i="4"/>
  <c r="AS835" i="4"/>
  <c r="AS836" i="4"/>
  <c r="AS837" i="4"/>
  <c r="AS838" i="4"/>
  <c r="AS839" i="4"/>
  <c r="AS840" i="4"/>
  <c r="AS841" i="4"/>
  <c r="AS842" i="4"/>
  <c r="AS843" i="4"/>
  <c r="AS844" i="4"/>
  <c r="AS845" i="4"/>
  <c r="AS846" i="4"/>
  <c r="AS847" i="4"/>
  <c r="AS848" i="4"/>
  <c r="AS849" i="4"/>
  <c r="AS850" i="4"/>
  <c r="AS851" i="4"/>
  <c r="AS852" i="4"/>
  <c r="AS853" i="4"/>
  <c r="AS854" i="4"/>
  <c r="AS855" i="4"/>
  <c r="AS856" i="4"/>
  <c r="AS857" i="4"/>
  <c r="AS858" i="4"/>
  <c r="AS859" i="4"/>
  <c r="AS860" i="4"/>
  <c r="AS861" i="4"/>
  <c r="AS862" i="4"/>
  <c r="AS863" i="4"/>
  <c r="AS864" i="4"/>
  <c r="AS865" i="4"/>
  <c r="AS866" i="4"/>
  <c r="AS867" i="4"/>
  <c r="AS868" i="4"/>
  <c r="AS869" i="4"/>
  <c r="AS870" i="4"/>
  <c r="AS871" i="4"/>
  <c r="AS872" i="4"/>
  <c r="AS873" i="4"/>
  <c r="AS874" i="4"/>
  <c r="AS875" i="4"/>
  <c r="AS876" i="4"/>
  <c r="AS877" i="4"/>
  <c r="AS878" i="4"/>
  <c r="AS879" i="4"/>
  <c r="AS880" i="4"/>
  <c r="AS881" i="4"/>
  <c r="AS882" i="4"/>
  <c r="AS883" i="4"/>
  <c r="AS884" i="4"/>
  <c r="AS885" i="4"/>
  <c r="AS886" i="4"/>
  <c r="AS887" i="4"/>
  <c r="AS888" i="4"/>
  <c r="AS889" i="4"/>
  <c r="AS890" i="4"/>
  <c r="AS891" i="4"/>
  <c r="AS892" i="4"/>
  <c r="AS893" i="4"/>
  <c r="AS894" i="4"/>
  <c r="AS895" i="4"/>
  <c r="AS896" i="4"/>
  <c r="AS897" i="4"/>
  <c r="AS898" i="4"/>
  <c r="AS899" i="4"/>
  <c r="AS900" i="4"/>
  <c r="AS901" i="4"/>
  <c r="AS902" i="4"/>
  <c r="AS903" i="4"/>
  <c r="AS904" i="4"/>
  <c r="AS905" i="4"/>
  <c r="AS906" i="4"/>
  <c r="AS907" i="4"/>
  <c r="AS908" i="4"/>
  <c r="AS909" i="4"/>
  <c r="AS910" i="4"/>
  <c r="AS911" i="4"/>
  <c r="AS912" i="4"/>
  <c r="AS913" i="4"/>
  <c r="AS914" i="4"/>
  <c r="AS915" i="4"/>
  <c r="AS916" i="4"/>
  <c r="AS917" i="4"/>
  <c r="AS918" i="4"/>
  <c r="AS919" i="4"/>
  <c r="AS920" i="4"/>
  <c r="AS921" i="4"/>
  <c r="AS922" i="4"/>
  <c r="AS923" i="4"/>
  <c r="AS924" i="4"/>
  <c r="AS925" i="4"/>
  <c r="AS926" i="4"/>
  <c r="AS927" i="4"/>
  <c r="AS928" i="4"/>
  <c r="AS929" i="4"/>
  <c r="AS930" i="4"/>
  <c r="AS931" i="4"/>
  <c r="AS932" i="4"/>
  <c r="AS933" i="4"/>
  <c r="AS934" i="4"/>
  <c r="AS935" i="4"/>
  <c r="AS936" i="4"/>
  <c r="AS937" i="4"/>
  <c r="AS938" i="4"/>
  <c r="AS939" i="4"/>
  <c r="AS940" i="4"/>
  <c r="AS821" i="4"/>
  <c r="AS686" i="4" l="1"/>
  <c r="AS687" i="4"/>
  <c r="AS688" i="4"/>
  <c r="AS689" i="4"/>
  <c r="AS690" i="4"/>
  <c r="AS691" i="4"/>
  <c r="AS692" i="4"/>
  <c r="AS693" i="4"/>
  <c r="AS694" i="4"/>
  <c r="AS695" i="4"/>
  <c r="AS696" i="4"/>
  <c r="AS697" i="4"/>
  <c r="AS698" i="4"/>
  <c r="AS699" i="4"/>
  <c r="AS700" i="4"/>
  <c r="AS701" i="4"/>
  <c r="AS702" i="4"/>
  <c r="AS703" i="4"/>
  <c r="AS704" i="4"/>
  <c r="AS705" i="4"/>
  <c r="AS706" i="4"/>
  <c r="AS707" i="4"/>
  <c r="AS708" i="4"/>
  <c r="AS709" i="4"/>
  <c r="AS710" i="4"/>
  <c r="AS711" i="4"/>
  <c r="AS712" i="4"/>
  <c r="AS713" i="4"/>
  <c r="AS714" i="4"/>
  <c r="AS715" i="4"/>
  <c r="AS716" i="4"/>
  <c r="AS717" i="4"/>
  <c r="AS718" i="4"/>
  <c r="AS719" i="4"/>
  <c r="AS720" i="4"/>
  <c r="AS721" i="4"/>
  <c r="AS722" i="4"/>
  <c r="AS723" i="4"/>
  <c r="AS724" i="4"/>
  <c r="AS725" i="4"/>
  <c r="AS726" i="4"/>
  <c r="AS727" i="4"/>
  <c r="AS728" i="4"/>
  <c r="AS729" i="4"/>
  <c r="AS730" i="4"/>
  <c r="AS731" i="4"/>
  <c r="AS732" i="4"/>
  <c r="AS733" i="4"/>
  <c r="AS734" i="4"/>
  <c r="AS735" i="4"/>
  <c r="AS736" i="4"/>
  <c r="AS737" i="4"/>
  <c r="AS738" i="4"/>
  <c r="AS739" i="4"/>
  <c r="AS740" i="4"/>
  <c r="AS741" i="4"/>
  <c r="AS742" i="4"/>
  <c r="AS743" i="4"/>
  <c r="AS744" i="4"/>
  <c r="AS745" i="4"/>
  <c r="AS746" i="4"/>
  <c r="AS747" i="4"/>
  <c r="AS748" i="4"/>
  <c r="AS749" i="4"/>
  <c r="AS750" i="4"/>
  <c r="AS751" i="4"/>
  <c r="AS752" i="4"/>
  <c r="AS753" i="4"/>
  <c r="AS754" i="4"/>
  <c r="AS755" i="4"/>
  <c r="AS756" i="4"/>
  <c r="AS757" i="4"/>
  <c r="AS758" i="4"/>
  <c r="AS759" i="4"/>
  <c r="AS760" i="4"/>
  <c r="AS761" i="4"/>
  <c r="AS762" i="4"/>
  <c r="AS763" i="4"/>
  <c r="AS764" i="4"/>
  <c r="AS765" i="4"/>
  <c r="AS766" i="4"/>
  <c r="AS767" i="4"/>
  <c r="AS768" i="4"/>
  <c r="AS769" i="4"/>
  <c r="AS770" i="4"/>
  <c r="AS771" i="4"/>
  <c r="AS772" i="4"/>
  <c r="AS773" i="4"/>
  <c r="AS774" i="4"/>
  <c r="AS775" i="4"/>
  <c r="AS776" i="4"/>
  <c r="AS777" i="4"/>
  <c r="AS778" i="4"/>
  <c r="AS779" i="4"/>
  <c r="AS780" i="4"/>
  <c r="AS781" i="4"/>
  <c r="AS782" i="4"/>
  <c r="AS783" i="4"/>
  <c r="AS784" i="4"/>
  <c r="AS785" i="4"/>
  <c r="AS786" i="4"/>
  <c r="AS787" i="4"/>
  <c r="AS788" i="4"/>
  <c r="AS789" i="4"/>
  <c r="AS790" i="4"/>
  <c r="AS791" i="4"/>
  <c r="AS792" i="4"/>
  <c r="AS793" i="4"/>
  <c r="AS794" i="4"/>
  <c r="AS795" i="4"/>
  <c r="AS796" i="4"/>
  <c r="AS797" i="4"/>
  <c r="AS798" i="4"/>
  <c r="AS799" i="4"/>
  <c r="AS800" i="4"/>
  <c r="AS801" i="4"/>
  <c r="AS802" i="4"/>
  <c r="AS803" i="4"/>
  <c r="AS804" i="4"/>
  <c r="AS685" i="4"/>
  <c r="AK685" i="4" l="1"/>
  <c r="AG686" i="4"/>
  <c r="AG687" i="4"/>
  <c r="AG688" i="4"/>
  <c r="AG689" i="4"/>
  <c r="AG690" i="4"/>
  <c r="AG691" i="4"/>
  <c r="AG692" i="4"/>
  <c r="AG693" i="4"/>
  <c r="AG694" i="4"/>
  <c r="AG695" i="4"/>
  <c r="AG696" i="4"/>
  <c r="AG697" i="4"/>
  <c r="AG698" i="4"/>
  <c r="AG699" i="4"/>
  <c r="AG700" i="4"/>
  <c r="AG701" i="4"/>
  <c r="AG702" i="4"/>
  <c r="AG703" i="4"/>
  <c r="AG704" i="4"/>
  <c r="AG705" i="4"/>
  <c r="AG706" i="4"/>
  <c r="AG707" i="4"/>
  <c r="AG708" i="4"/>
  <c r="AG709" i="4"/>
  <c r="AG710" i="4"/>
  <c r="AG711" i="4"/>
  <c r="AG712" i="4"/>
  <c r="AG713" i="4"/>
  <c r="AG714" i="4"/>
  <c r="AG715" i="4"/>
  <c r="AG716" i="4"/>
  <c r="AG717" i="4"/>
  <c r="AG718" i="4"/>
  <c r="AG719" i="4"/>
  <c r="AG720" i="4"/>
  <c r="AG721" i="4"/>
  <c r="AG722" i="4"/>
  <c r="AG723" i="4"/>
  <c r="AG724" i="4"/>
  <c r="AG725" i="4"/>
  <c r="AG726" i="4"/>
  <c r="AG727" i="4"/>
  <c r="AG728" i="4"/>
  <c r="AG729" i="4"/>
  <c r="AG730" i="4"/>
  <c r="AG731" i="4"/>
  <c r="AG732" i="4"/>
  <c r="AG733" i="4"/>
  <c r="AG734" i="4"/>
  <c r="AG735" i="4"/>
  <c r="AG736" i="4"/>
  <c r="AG737" i="4"/>
  <c r="AG738" i="4"/>
  <c r="AG739" i="4"/>
  <c r="AG740" i="4"/>
  <c r="AG741" i="4"/>
  <c r="AG742" i="4"/>
  <c r="AG743" i="4"/>
  <c r="AG744" i="4"/>
  <c r="AG745" i="4"/>
  <c r="AG746" i="4"/>
  <c r="AG747" i="4"/>
  <c r="AG748" i="4"/>
  <c r="AG749" i="4"/>
  <c r="AG750" i="4"/>
  <c r="AG751" i="4"/>
  <c r="AG752" i="4"/>
  <c r="AG753" i="4"/>
  <c r="AG754" i="4"/>
  <c r="AG755" i="4"/>
  <c r="AG756" i="4"/>
  <c r="AG757" i="4"/>
  <c r="AG758" i="4"/>
  <c r="AG759" i="4"/>
  <c r="AG760" i="4"/>
  <c r="AG761" i="4"/>
  <c r="AG762" i="4"/>
  <c r="AG763" i="4"/>
  <c r="AG764" i="4"/>
  <c r="AG765" i="4"/>
  <c r="AG766" i="4"/>
  <c r="AG767" i="4"/>
  <c r="AG768" i="4"/>
  <c r="AG769" i="4"/>
  <c r="AG770" i="4"/>
  <c r="AG771" i="4"/>
  <c r="AG772" i="4"/>
  <c r="AG773" i="4"/>
  <c r="AG774" i="4"/>
  <c r="AG775" i="4"/>
  <c r="AG776" i="4"/>
  <c r="AG777" i="4"/>
  <c r="AG778" i="4"/>
  <c r="AG779" i="4"/>
  <c r="AG780" i="4"/>
  <c r="AG781" i="4"/>
  <c r="AG782" i="4"/>
  <c r="AG783" i="4"/>
  <c r="AG784" i="4"/>
  <c r="AG785" i="4"/>
  <c r="AG786" i="4"/>
  <c r="AG787" i="4"/>
  <c r="AG788" i="4"/>
  <c r="AG789" i="4"/>
  <c r="AG790" i="4"/>
  <c r="AG791" i="4"/>
  <c r="AG792" i="4"/>
  <c r="AG793" i="4"/>
  <c r="AG794" i="4"/>
  <c r="AG795" i="4"/>
  <c r="AG796" i="4"/>
  <c r="AG797" i="4"/>
  <c r="AG798" i="4"/>
  <c r="AG799" i="4"/>
  <c r="AG800" i="4"/>
  <c r="AG801" i="4"/>
  <c r="AG802" i="4"/>
  <c r="AG803" i="4"/>
  <c r="AG804" i="4"/>
  <c r="AG685" i="4"/>
  <c r="AG489" i="4"/>
  <c r="B537" i="4" s="1"/>
  <c r="AH215" i="4"/>
  <c r="AH216" i="4"/>
  <c r="AH217" i="4"/>
  <c r="AH218" i="4"/>
  <c r="AH219" i="4"/>
  <c r="AH220" i="4"/>
  <c r="AH221" i="4"/>
  <c r="AH222" i="4"/>
  <c r="AH223" i="4"/>
  <c r="AH224" i="4"/>
  <c r="AH225" i="4"/>
  <c r="AH226" i="4"/>
  <c r="AH227" i="4"/>
  <c r="AH228" i="4"/>
  <c r="AH229" i="4"/>
  <c r="AH230" i="4"/>
  <c r="AH231" i="4"/>
  <c r="AH232" i="4"/>
  <c r="AH233" i="4"/>
  <c r="AH234" i="4"/>
  <c r="AH235" i="4"/>
  <c r="AH236" i="4"/>
  <c r="AH237" i="4"/>
  <c r="AH238" i="4"/>
  <c r="AH239" i="4"/>
  <c r="AH240" i="4"/>
  <c r="AH241" i="4"/>
  <c r="AH242" i="4"/>
  <c r="AH243" i="4"/>
  <c r="AH244" i="4"/>
  <c r="AH245" i="4"/>
  <c r="AH246" i="4"/>
  <c r="AH247" i="4"/>
  <c r="AH248" i="4"/>
  <c r="AH249" i="4"/>
  <c r="AH250" i="4"/>
  <c r="AH251" i="4"/>
  <c r="AH252" i="4"/>
  <c r="AH253" i="4"/>
  <c r="AH254" i="4"/>
  <c r="AH255" i="4"/>
  <c r="AH256" i="4"/>
  <c r="AH257" i="4"/>
  <c r="AH258" i="4"/>
  <c r="AH259" i="4"/>
  <c r="AH260" i="4"/>
  <c r="AH261" i="4"/>
  <c r="AH262" i="4"/>
  <c r="AH263" i="4"/>
  <c r="AH264" i="4"/>
  <c r="AH265" i="4"/>
  <c r="AH266" i="4"/>
  <c r="AH267" i="4"/>
  <c r="AH268" i="4"/>
  <c r="AH269" i="4"/>
  <c r="AH270" i="4"/>
  <c r="AH271" i="4"/>
  <c r="AH272" i="4"/>
  <c r="AH273" i="4"/>
  <c r="AH274" i="4"/>
  <c r="AH275" i="4"/>
  <c r="AH276" i="4"/>
  <c r="AH277" i="4"/>
  <c r="AH278" i="4"/>
  <c r="AH279" i="4"/>
  <c r="AH280" i="4"/>
  <c r="AH281" i="4"/>
  <c r="AH282" i="4"/>
  <c r="AH283" i="4"/>
  <c r="AH284" i="4"/>
  <c r="AH285" i="4"/>
  <c r="AH286" i="4"/>
  <c r="AH287" i="4"/>
  <c r="AH288" i="4"/>
  <c r="AH289" i="4"/>
  <c r="AH290" i="4"/>
  <c r="AH291" i="4"/>
  <c r="AH292" i="4"/>
  <c r="AH293" i="4"/>
  <c r="AH294" i="4"/>
  <c r="AH295" i="4"/>
  <c r="AH296" i="4"/>
  <c r="AH297" i="4"/>
  <c r="AH298" i="4"/>
  <c r="AH299" i="4"/>
  <c r="AH300" i="4"/>
  <c r="AH301" i="4"/>
  <c r="AH302" i="4"/>
  <c r="AH303" i="4"/>
  <c r="AH304" i="4"/>
  <c r="AH305" i="4"/>
  <c r="AH306" i="4"/>
  <c r="AH307" i="4"/>
  <c r="AH308" i="4"/>
  <c r="AH309" i="4"/>
  <c r="AH310" i="4"/>
  <c r="AH311" i="4"/>
  <c r="AH312" i="4"/>
  <c r="AH313" i="4"/>
  <c r="AH314" i="4"/>
  <c r="AH315" i="4"/>
  <c r="AH316" i="4"/>
  <c r="AH317" i="4"/>
  <c r="AH318" i="4"/>
  <c r="AH319" i="4"/>
  <c r="AH320" i="4"/>
  <c r="AH321" i="4"/>
  <c r="AH322" i="4"/>
  <c r="AH323" i="4"/>
  <c r="AH324" i="4"/>
  <c r="AH325" i="4"/>
  <c r="AH326" i="4"/>
  <c r="AH327" i="4"/>
  <c r="AH328" i="4"/>
  <c r="AH329" i="4"/>
  <c r="AH330" i="4"/>
  <c r="AH331" i="4"/>
  <c r="AH332" i="4"/>
  <c r="AH333" i="4"/>
  <c r="AH214" i="4"/>
  <c r="AI210" i="4"/>
  <c r="B536" i="4"/>
  <c r="AR369" i="4"/>
  <c r="AR370" i="4"/>
  <c r="AR371" i="4"/>
  <c r="AU371" i="4" s="1"/>
  <c r="AR372" i="4"/>
  <c r="AR373" i="4"/>
  <c r="AR374" i="4"/>
  <c r="AU374" i="4" s="1"/>
  <c r="AR375" i="4"/>
  <c r="AU375" i="4" s="1"/>
  <c r="AR376" i="4"/>
  <c r="AU376" i="4" s="1"/>
  <c r="AR377" i="4"/>
  <c r="AU377" i="4" s="1"/>
  <c r="AR378" i="4"/>
  <c r="AR379" i="4"/>
  <c r="AR380" i="4"/>
  <c r="AR381" i="4"/>
  <c r="AU381" i="4" s="1"/>
  <c r="AR382" i="4"/>
  <c r="AU382" i="4" s="1"/>
  <c r="AR383" i="4"/>
  <c r="AU383" i="4" s="1"/>
  <c r="AR384" i="4"/>
  <c r="AU384" i="4" s="1"/>
  <c r="AR385" i="4"/>
  <c r="AU385" i="4" s="1"/>
  <c r="AR386" i="4"/>
  <c r="AR387" i="4"/>
  <c r="AR388" i="4"/>
  <c r="AR389" i="4"/>
  <c r="AR390" i="4"/>
  <c r="AR391" i="4"/>
  <c r="AU391" i="4" s="1"/>
  <c r="AR392" i="4"/>
  <c r="AU392" i="4" s="1"/>
  <c r="AR393" i="4"/>
  <c r="AU393" i="4" s="1"/>
  <c r="AR394" i="4"/>
  <c r="AR395" i="4"/>
  <c r="AR396" i="4"/>
  <c r="AR397" i="4"/>
  <c r="AR398" i="4"/>
  <c r="AR399" i="4"/>
  <c r="AU399" i="4" s="1"/>
  <c r="AR400" i="4"/>
  <c r="AU400" i="4" s="1"/>
  <c r="AR401" i="4"/>
  <c r="AU401" i="4" s="1"/>
  <c r="AR402" i="4"/>
  <c r="AR403" i="4"/>
  <c r="AR404" i="4"/>
  <c r="AR405" i="4"/>
  <c r="AR406" i="4"/>
  <c r="AR407" i="4"/>
  <c r="AU407" i="4" s="1"/>
  <c r="AR408" i="4"/>
  <c r="AU408" i="4" s="1"/>
  <c r="AR409" i="4"/>
  <c r="AU409" i="4" s="1"/>
  <c r="AR410" i="4"/>
  <c r="AR411" i="4"/>
  <c r="AR412" i="4"/>
  <c r="AR413" i="4"/>
  <c r="AR414" i="4"/>
  <c r="AR415" i="4"/>
  <c r="AU415" i="4" s="1"/>
  <c r="AR416" i="4"/>
  <c r="AU416" i="4" s="1"/>
  <c r="AR417" i="4"/>
  <c r="AU417" i="4" s="1"/>
  <c r="AR418" i="4"/>
  <c r="AR419" i="4"/>
  <c r="AR420" i="4"/>
  <c r="AR421" i="4"/>
  <c r="AR422" i="4"/>
  <c r="AR423" i="4"/>
  <c r="AU423" i="4" s="1"/>
  <c r="AR424" i="4"/>
  <c r="AU424" i="4" s="1"/>
  <c r="AR425" i="4"/>
  <c r="AU425" i="4" s="1"/>
  <c r="AR426" i="4"/>
  <c r="AR427" i="4"/>
  <c r="AR428" i="4"/>
  <c r="AR429" i="4"/>
  <c r="AR430" i="4"/>
  <c r="AR431" i="4"/>
  <c r="AU431" i="4" s="1"/>
  <c r="AR432" i="4"/>
  <c r="AU432" i="4" s="1"/>
  <c r="AR433" i="4"/>
  <c r="AU433" i="4" s="1"/>
  <c r="AR434" i="4"/>
  <c r="AR435" i="4"/>
  <c r="AR436" i="4"/>
  <c r="AR437" i="4"/>
  <c r="AR438" i="4"/>
  <c r="AR439" i="4"/>
  <c r="AU439" i="4" s="1"/>
  <c r="AR440" i="4"/>
  <c r="AU440" i="4" s="1"/>
  <c r="AR441" i="4"/>
  <c r="AU441" i="4" s="1"/>
  <c r="AR442" i="4"/>
  <c r="AR443" i="4"/>
  <c r="AR444" i="4"/>
  <c r="AR445" i="4"/>
  <c r="AR446" i="4"/>
  <c r="AR447" i="4"/>
  <c r="AR448" i="4"/>
  <c r="AR449" i="4"/>
  <c r="AR450" i="4"/>
  <c r="AR451" i="4"/>
  <c r="AR452" i="4"/>
  <c r="AR453" i="4"/>
  <c r="AR454" i="4"/>
  <c r="AR455" i="4"/>
  <c r="AR456" i="4"/>
  <c r="AR457" i="4"/>
  <c r="AR458" i="4"/>
  <c r="AR459" i="4"/>
  <c r="AR460" i="4"/>
  <c r="AR461" i="4"/>
  <c r="AR462" i="4"/>
  <c r="AR463" i="4"/>
  <c r="AR464" i="4"/>
  <c r="AR465" i="4"/>
  <c r="AR466" i="4"/>
  <c r="AR467" i="4"/>
  <c r="AR468" i="4"/>
  <c r="AR469" i="4"/>
  <c r="AR470" i="4"/>
  <c r="AR471" i="4"/>
  <c r="AR472" i="4"/>
  <c r="AR473" i="4"/>
  <c r="AR474" i="4"/>
  <c r="AR475" i="4"/>
  <c r="AR476" i="4"/>
  <c r="AR477" i="4"/>
  <c r="AR478" i="4"/>
  <c r="AR479" i="4"/>
  <c r="AR480" i="4"/>
  <c r="AR481" i="4"/>
  <c r="AR482" i="4"/>
  <c r="AR483" i="4"/>
  <c r="AR484" i="4"/>
  <c r="AR485" i="4"/>
  <c r="AR486" i="4"/>
  <c r="AR487" i="4"/>
  <c r="AR368" i="4"/>
  <c r="AU368" i="4" s="1"/>
  <c r="AU369" i="4"/>
  <c r="AU370" i="4"/>
  <c r="AU372" i="4"/>
  <c r="AU373" i="4"/>
  <c r="AU378" i="4"/>
  <c r="AU379" i="4"/>
  <c r="AU380" i="4"/>
  <c r="AU386" i="4"/>
  <c r="AU387" i="4"/>
  <c r="AU388" i="4"/>
  <c r="AU389" i="4"/>
  <c r="AU390" i="4"/>
  <c r="AU394" i="4"/>
  <c r="AU395" i="4"/>
  <c r="AU396" i="4"/>
  <c r="AU397" i="4"/>
  <c r="AU398" i="4"/>
  <c r="AU402" i="4"/>
  <c r="AU403" i="4"/>
  <c r="AU404" i="4"/>
  <c r="AU405" i="4"/>
  <c r="AU406" i="4"/>
  <c r="AU410" i="4"/>
  <c r="AU411" i="4"/>
  <c r="AU412" i="4"/>
  <c r="AU413" i="4"/>
  <c r="AU414" i="4"/>
  <c r="AU418" i="4"/>
  <c r="AU419" i="4"/>
  <c r="AU420" i="4"/>
  <c r="AU421" i="4"/>
  <c r="AU422" i="4"/>
  <c r="AU426" i="4"/>
  <c r="AU427" i="4"/>
  <c r="AU428" i="4"/>
  <c r="AU429" i="4"/>
  <c r="AU430" i="4"/>
  <c r="AU434" i="4"/>
  <c r="AU435" i="4"/>
  <c r="AU436" i="4"/>
  <c r="AU437" i="4"/>
  <c r="AU438" i="4"/>
  <c r="AU442" i="4"/>
  <c r="AU443" i="4"/>
  <c r="AU444" i="4"/>
  <c r="AU445" i="4"/>
  <c r="AU446" i="4"/>
  <c r="AU447" i="4"/>
  <c r="AU448" i="4"/>
  <c r="AU449" i="4"/>
  <c r="AU450" i="4"/>
  <c r="AU451" i="4"/>
  <c r="AU452" i="4"/>
  <c r="AU453" i="4"/>
  <c r="AU454" i="4"/>
  <c r="AU455" i="4"/>
  <c r="AU456" i="4"/>
  <c r="AU457" i="4"/>
  <c r="AU458" i="4"/>
  <c r="AU459" i="4"/>
  <c r="AU460" i="4"/>
  <c r="AU461" i="4"/>
  <c r="AU462" i="4"/>
  <c r="AU463" i="4"/>
  <c r="AU464" i="4"/>
  <c r="AU465" i="4"/>
  <c r="AU466" i="4"/>
  <c r="AU467" i="4"/>
  <c r="AU468" i="4"/>
  <c r="AU469" i="4"/>
  <c r="AU470" i="4"/>
  <c r="AU471" i="4"/>
  <c r="AU472" i="4"/>
  <c r="AU473" i="4"/>
  <c r="AU474" i="4"/>
  <c r="AU475" i="4"/>
  <c r="AU476" i="4"/>
  <c r="AU477" i="4"/>
  <c r="AU478" i="4"/>
  <c r="AU479" i="4"/>
  <c r="AU480" i="4"/>
  <c r="AU481" i="4"/>
  <c r="AU482" i="4"/>
  <c r="AU483" i="4"/>
  <c r="AU484" i="4"/>
  <c r="AU485" i="4"/>
  <c r="AU486" i="4"/>
  <c r="AU487" i="4"/>
  <c r="AT369" i="4"/>
  <c r="AT370" i="4"/>
  <c r="AT371" i="4"/>
  <c r="AT372" i="4"/>
  <c r="AT373" i="4"/>
  <c r="AT374" i="4"/>
  <c r="AT375" i="4"/>
  <c r="AT376" i="4"/>
  <c r="AT377" i="4"/>
  <c r="AT378" i="4"/>
  <c r="AT379" i="4"/>
  <c r="AT380" i="4"/>
  <c r="AT381" i="4"/>
  <c r="AT382" i="4"/>
  <c r="AT383" i="4"/>
  <c r="AT384" i="4"/>
  <c r="AT385" i="4"/>
  <c r="AT386" i="4"/>
  <c r="AT387" i="4"/>
  <c r="AT388" i="4"/>
  <c r="AT389" i="4"/>
  <c r="AT390" i="4"/>
  <c r="AT391" i="4"/>
  <c r="AT392" i="4"/>
  <c r="AT393" i="4"/>
  <c r="AT394" i="4"/>
  <c r="AT395" i="4"/>
  <c r="AT396" i="4"/>
  <c r="AT397" i="4"/>
  <c r="AT398" i="4"/>
  <c r="AT399" i="4"/>
  <c r="AT400" i="4"/>
  <c r="AT401" i="4"/>
  <c r="AT402" i="4"/>
  <c r="AT403" i="4"/>
  <c r="AT404" i="4"/>
  <c r="AT405" i="4"/>
  <c r="AT406" i="4"/>
  <c r="AT407" i="4"/>
  <c r="AT408" i="4"/>
  <c r="AT409" i="4"/>
  <c r="AT410" i="4"/>
  <c r="AT411" i="4"/>
  <c r="AT412" i="4"/>
  <c r="AT413" i="4"/>
  <c r="AT414" i="4"/>
  <c r="AT415" i="4"/>
  <c r="AT416" i="4"/>
  <c r="AT417" i="4"/>
  <c r="AT418" i="4"/>
  <c r="AT419" i="4"/>
  <c r="AT420" i="4"/>
  <c r="AT421" i="4"/>
  <c r="AT422" i="4"/>
  <c r="AT423" i="4"/>
  <c r="AT424" i="4"/>
  <c r="AT425" i="4"/>
  <c r="AT426" i="4"/>
  <c r="AT427" i="4"/>
  <c r="AT428" i="4"/>
  <c r="AT429" i="4"/>
  <c r="AT430" i="4"/>
  <c r="AT431" i="4"/>
  <c r="AT432" i="4"/>
  <c r="AT433" i="4"/>
  <c r="AT434" i="4"/>
  <c r="AT435" i="4"/>
  <c r="AT436" i="4"/>
  <c r="AT437" i="4"/>
  <c r="AT438" i="4"/>
  <c r="AT439" i="4"/>
  <c r="AT440" i="4"/>
  <c r="AT441" i="4"/>
  <c r="AT442" i="4"/>
  <c r="AT443" i="4"/>
  <c r="AT444" i="4"/>
  <c r="AT445" i="4"/>
  <c r="AT446" i="4"/>
  <c r="AT447" i="4"/>
  <c r="AT448" i="4"/>
  <c r="AT449" i="4"/>
  <c r="AT450" i="4"/>
  <c r="AT451" i="4"/>
  <c r="AT452" i="4"/>
  <c r="AT453" i="4"/>
  <c r="AT454" i="4"/>
  <c r="AT455" i="4"/>
  <c r="AT456" i="4"/>
  <c r="AT457" i="4"/>
  <c r="AT458" i="4"/>
  <c r="AT459" i="4"/>
  <c r="AT460" i="4"/>
  <c r="AT461" i="4"/>
  <c r="AT462" i="4"/>
  <c r="AT463" i="4"/>
  <c r="AT464" i="4"/>
  <c r="AT465" i="4"/>
  <c r="AT466" i="4"/>
  <c r="AT467" i="4"/>
  <c r="AT468" i="4"/>
  <c r="AT469" i="4"/>
  <c r="AT470" i="4"/>
  <c r="AT471" i="4"/>
  <c r="AT472" i="4"/>
  <c r="AT473" i="4"/>
  <c r="AT474" i="4"/>
  <c r="AT475" i="4"/>
  <c r="AT476" i="4"/>
  <c r="AT477" i="4"/>
  <c r="AT478" i="4"/>
  <c r="AT479" i="4"/>
  <c r="AT480" i="4"/>
  <c r="AT481" i="4"/>
  <c r="AT482" i="4"/>
  <c r="AT483" i="4"/>
  <c r="AT484" i="4"/>
  <c r="AT485" i="4"/>
  <c r="AT486" i="4"/>
  <c r="AT487" i="4"/>
  <c r="AH368" i="4"/>
  <c r="AH369" i="4"/>
  <c r="AH370" i="4"/>
  <c r="AH371" i="4"/>
  <c r="AH372" i="4"/>
  <c r="AH373" i="4"/>
  <c r="AH374" i="4"/>
  <c r="AH375" i="4"/>
  <c r="AH376" i="4"/>
  <c r="AH377" i="4"/>
  <c r="AH378" i="4"/>
  <c r="AH379" i="4"/>
  <c r="AH380" i="4"/>
  <c r="AH381" i="4"/>
  <c r="AH382" i="4"/>
  <c r="AH383" i="4"/>
  <c r="AH384" i="4"/>
  <c r="AH385" i="4"/>
  <c r="AH386" i="4"/>
  <c r="AH387" i="4"/>
  <c r="AH388" i="4"/>
  <c r="AH389" i="4"/>
  <c r="AH390" i="4"/>
  <c r="AH391" i="4"/>
  <c r="AH392" i="4"/>
  <c r="AH393" i="4"/>
  <c r="AH394" i="4"/>
  <c r="AH395" i="4"/>
  <c r="AH396" i="4"/>
  <c r="AH397" i="4"/>
  <c r="AH398" i="4"/>
  <c r="AH399" i="4"/>
  <c r="AH400" i="4"/>
  <c r="AH401" i="4"/>
  <c r="AH402" i="4"/>
  <c r="AH403" i="4"/>
  <c r="AH404" i="4"/>
  <c r="AH405" i="4"/>
  <c r="AH406" i="4"/>
  <c r="AH407" i="4"/>
  <c r="AH408" i="4"/>
  <c r="AH409" i="4"/>
  <c r="AH410" i="4"/>
  <c r="AH411" i="4"/>
  <c r="AH412" i="4"/>
  <c r="AH413" i="4"/>
  <c r="AH414" i="4"/>
  <c r="AH415" i="4"/>
  <c r="AH416" i="4"/>
  <c r="AH417" i="4"/>
  <c r="AH418" i="4"/>
  <c r="AH419" i="4"/>
  <c r="AH420" i="4"/>
  <c r="AH421" i="4"/>
  <c r="AH422" i="4"/>
  <c r="AH423" i="4"/>
  <c r="AH424" i="4"/>
  <c r="AH425" i="4"/>
  <c r="AH426" i="4"/>
  <c r="AH427" i="4"/>
  <c r="AH428" i="4"/>
  <c r="AH429" i="4"/>
  <c r="AH430" i="4"/>
  <c r="AH431" i="4"/>
  <c r="AH432" i="4"/>
  <c r="AH433" i="4"/>
  <c r="AH434" i="4"/>
  <c r="AH435" i="4"/>
  <c r="AH436" i="4"/>
  <c r="AH437" i="4"/>
  <c r="AH438" i="4"/>
  <c r="AH439" i="4"/>
  <c r="AH440" i="4"/>
  <c r="AH441" i="4"/>
  <c r="AH442" i="4"/>
  <c r="AH443" i="4"/>
  <c r="AH444" i="4"/>
  <c r="AH445" i="4"/>
  <c r="AH446" i="4"/>
  <c r="AH447" i="4"/>
  <c r="AH448" i="4"/>
  <c r="AH449" i="4"/>
  <c r="AH450" i="4"/>
  <c r="AH451" i="4"/>
  <c r="AH452" i="4"/>
  <c r="AH453" i="4"/>
  <c r="AH454" i="4"/>
  <c r="AH455" i="4"/>
  <c r="AH456" i="4"/>
  <c r="AH457" i="4"/>
  <c r="AH458" i="4"/>
  <c r="AH459" i="4"/>
  <c r="AH460" i="4"/>
  <c r="AH461" i="4"/>
  <c r="AH462" i="4"/>
  <c r="AH463" i="4"/>
  <c r="AH464" i="4"/>
  <c r="AH465" i="4"/>
  <c r="AH466" i="4"/>
  <c r="AH467" i="4"/>
  <c r="AH468" i="4"/>
  <c r="AH469" i="4"/>
  <c r="AH470" i="4"/>
  <c r="AH471" i="4"/>
  <c r="AH472" i="4"/>
  <c r="AH473" i="4"/>
  <c r="AH474" i="4"/>
  <c r="AH475" i="4"/>
  <c r="AH476" i="4"/>
  <c r="AH477" i="4"/>
  <c r="AH478" i="4"/>
  <c r="AH479" i="4"/>
  <c r="AH480" i="4"/>
  <c r="AH481" i="4"/>
  <c r="AH482" i="4"/>
  <c r="AH483" i="4"/>
  <c r="AH484" i="4"/>
  <c r="AH485" i="4"/>
  <c r="AH486" i="4"/>
  <c r="AH487" i="4"/>
  <c r="AH367" i="4"/>
  <c r="AP369" i="4"/>
  <c r="AP368" i="4"/>
  <c r="AT368" i="4" l="1"/>
  <c r="AR488" i="4"/>
  <c r="B10" i="10" l="1"/>
  <c r="B10" i="13"/>
  <c r="B8" i="4"/>
  <c r="B10" i="6"/>
  <c r="B10" i="12"/>
  <c r="B9" i="15"/>
  <c r="N10" i="8"/>
  <c r="N10" i="10" s="1"/>
  <c r="B144" i="13"/>
  <c r="AS2578" i="4"/>
  <c r="AS2579" i="4"/>
  <c r="AS2580" i="4"/>
  <c r="AS2581" i="4"/>
  <c r="AS2582" i="4"/>
  <c r="AS2583" i="4"/>
  <c r="AS2584" i="4"/>
  <c r="AS2585" i="4"/>
  <c r="AS2586" i="4"/>
  <c r="AS2587" i="4"/>
  <c r="AS2588" i="4"/>
  <c r="AS2589" i="4"/>
  <c r="AS2590" i="4"/>
  <c r="AS2591" i="4"/>
  <c r="AS2592" i="4"/>
  <c r="AS2593" i="4"/>
  <c r="AS2594" i="4"/>
  <c r="AS2595" i="4"/>
  <c r="AS2596" i="4"/>
  <c r="AS2597" i="4"/>
  <c r="AS2598" i="4"/>
  <c r="AS2599" i="4"/>
  <c r="AS2600" i="4"/>
  <c r="AS2601" i="4"/>
  <c r="AS2602" i="4"/>
  <c r="AS2603" i="4"/>
  <c r="AS2604" i="4"/>
  <c r="AS2605" i="4"/>
  <c r="AS2606" i="4"/>
  <c r="AS2607" i="4"/>
  <c r="AS2608" i="4"/>
  <c r="AS2609" i="4"/>
  <c r="AS2610" i="4"/>
  <c r="AS2611" i="4"/>
  <c r="AS2612" i="4"/>
  <c r="AS2613" i="4"/>
  <c r="AS2614" i="4"/>
  <c r="AS2615" i="4"/>
  <c r="AS2616" i="4"/>
  <c r="AS2617" i="4"/>
  <c r="AS2618" i="4"/>
  <c r="AS2619" i="4"/>
  <c r="AS2620" i="4"/>
  <c r="AS2621" i="4"/>
  <c r="AS2622" i="4"/>
  <c r="AS2623" i="4"/>
  <c r="AS2624" i="4"/>
  <c r="AS2625" i="4"/>
  <c r="AS2626" i="4"/>
  <c r="AS2627" i="4"/>
  <c r="AS2628" i="4"/>
  <c r="AS2629" i="4"/>
  <c r="AS2630" i="4"/>
  <c r="AS2631" i="4"/>
  <c r="AS2632" i="4"/>
  <c r="AS2633" i="4"/>
  <c r="AS2634" i="4"/>
  <c r="AS2635" i="4"/>
  <c r="AS2636" i="4"/>
  <c r="AS2637" i="4"/>
  <c r="AS2638" i="4"/>
  <c r="AS2639" i="4"/>
  <c r="AS2640" i="4"/>
  <c r="AS2641" i="4"/>
  <c r="AS2642" i="4"/>
  <c r="AS2643" i="4"/>
  <c r="AS2644" i="4"/>
  <c r="AS2645" i="4"/>
  <c r="AS2646" i="4"/>
  <c r="AS2647" i="4"/>
  <c r="AS2648" i="4"/>
  <c r="AS2649" i="4"/>
  <c r="AS2650" i="4"/>
  <c r="AS2651" i="4"/>
  <c r="AS2652" i="4"/>
  <c r="AS2653" i="4"/>
  <c r="AS2654" i="4"/>
  <c r="AS2655" i="4"/>
  <c r="AS2656" i="4"/>
  <c r="AS2657" i="4"/>
  <c r="AS2658" i="4"/>
  <c r="AS2659" i="4"/>
  <c r="AS2660" i="4"/>
  <c r="AS2661" i="4"/>
  <c r="AS2662" i="4"/>
  <c r="AS2663" i="4"/>
  <c r="AS2664" i="4"/>
  <c r="AS2665" i="4"/>
  <c r="AS2666" i="4"/>
  <c r="AS2667" i="4"/>
  <c r="AS2668" i="4"/>
  <c r="AS2669" i="4"/>
  <c r="AS2670" i="4"/>
  <c r="AS2671" i="4"/>
  <c r="AS2672" i="4"/>
  <c r="AS2673" i="4"/>
  <c r="AS2674" i="4"/>
  <c r="AS2675" i="4"/>
  <c r="AS2676" i="4"/>
  <c r="AS2677" i="4"/>
  <c r="AS2678" i="4"/>
  <c r="AS2679" i="4"/>
  <c r="AS2680" i="4"/>
  <c r="AS2681" i="4"/>
  <c r="AS2682" i="4"/>
  <c r="AS2683" i="4"/>
  <c r="AS2684" i="4"/>
  <c r="AS2685" i="4"/>
  <c r="AS2686" i="4"/>
  <c r="AS2687" i="4"/>
  <c r="AS2688" i="4"/>
  <c r="AS2689" i="4"/>
  <c r="AS2690" i="4"/>
  <c r="AS2691" i="4"/>
  <c r="AS2692" i="4"/>
  <c r="AS2693" i="4"/>
  <c r="AS2694" i="4"/>
  <c r="AS2695" i="4"/>
  <c r="AS2696" i="4"/>
  <c r="AS2577" i="4"/>
  <c r="AS2697" i="4" s="1"/>
  <c r="B3717" i="4"/>
  <c r="AS3587" i="4"/>
  <c r="AS3581" i="4"/>
  <c r="AS3580" i="4"/>
  <c r="AT3579" i="4" s="1"/>
  <c r="AS3579" i="4"/>
  <c r="AS3582" i="4"/>
  <c r="AS3583" i="4"/>
  <c r="AS3699" i="4" s="1"/>
  <c r="AS3584" i="4"/>
  <c r="AS3585" i="4"/>
  <c r="AS3586" i="4"/>
  <c r="AS3588" i="4"/>
  <c r="AS3589" i="4"/>
  <c r="AS3590" i="4"/>
  <c r="AS3591" i="4"/>
  <c r="AS3592" i="4"/>
  <c r="AS3593" i="4"/>
  <c r="AS3594" i="4"/>
  <c r="AS3595" i="4"/>
  <c r="AS3596" i="4"/>
  <c r="AS3597" i="4"/>
  <c r="AS3598" i="4"/>
  <c r="AS3599" i="4"/>
  <c r="AS3600" i="4"/>
  <c r="AS3601" i="4"/>
  <c r="AS3602" i="4"/>
  <c r="AS3603" i="4"/>
  <c r="AS3604" i="4"/>
  <c r="AS3605" i="4"/>
  <c r="AS3606" i="4"/>
  <c r="AS3607" i="4"/>
  <c r="AS3608" i="4"/>
  <c r="AS3609" i="4"/>
  <c r="AS3610" i="4"/>
  <c r="AS3611" i="4"/>
  <c r="AS3612" i="4"/>
  <c r="AS3613" i="4"/>
  <c r="AS3614" i="4"/>
  <c r="AS3615" i="4"/>
  <c r="AS3616" i="4"/>
  <c r="AS3617" i="4"/>
  <c r="AS3618" i="4"/>
  <c r="AS3619" i="4"/>
  <c r="AS3620" i="4"/>
  <c r="AS3621" i="4"/>
  <c r="AS3622" i="4"/>
  <c r="AS3623" i="4"/>
  <c r="AS3624" i="4"/>
  <c r="AS3625" i="4"/>
  <c r="AS3626" i="4"/>
  <c r="AS3627" i="4"/>
  <c r="AS3628" i="4"/>
  <c r="AS3629" i="4"/>
  <c r="AS3630" i="4"/>
  <c r="AS3631" i="4"/>
  <c r="AS3632" i="4"/>
  <c r="AS3633" i="4"/>
  <c r="AS3634" i="4"/>
  <c r="AS3635" i="4"/>
  <c r="AS3636" i="4"/>
  <c r="AS3637" i="4"/>
  <c r="AS3638" i="4"/>
  <c r="AS3639" i="4"/>
  <c r="AS3640" i="4"/>
  <c r="AS3641" i="4"/>
  <c r="AS3642" i="4"/>
  <c r="AS3643" i="4"/>
  <c r="AS3644" i="4"/>
  <c r="AS3645" i="4"/>
  <c r="AS3646" i="4"/>
  <c r="AS3647" i="4"/>
  <c r="AS3648" i="4"/>
  <c r="AS3649" i="4"/>
  <c r="AS3650" i="4"/>
  <c r="AS3651" i="4"/>
  <c r="AS3652" i="4"/>
  <c r="AS3653" i="4"/>
  <c r="AS3654" i="4"/>
  <c r="AS3655" i="4"/>
  <c r="AS3656" i="4"/>
  <c r="AS3657" i="4"/>
  <c r="AS3658" i="4"/>
  <c r="AS3659" i="4"/>
  <c r="AS3660" i="4"/>
  <c r="AS3661" i="4"/>
  <c r="AS3662" i="4"/>
  <c r="AS3663" i="4"/>
  <c r="AS3664" i="4"/>
  <c r="AS3665" i="4"/>
  <c r="AS3666" i="4"/>
  <c r="AS3667" i="4"/>
  <c r="AS3668" i="4"/>
  <c r="AS3669" i="4"/>
  <c r="AS3670" i="4"/>
  <c r="AS3671" i="4"/>
  <c r="AS3672" i="4"/>
  <c r="AS3673" i="4"/>
  <c r="AS3674" i="4"/>
  <c r="AS3675" i="4"/>
  <c r="AS3676" i="4"/>
  <c r="AS3677" i="4"/>
  <c r="AS3678" i="4"/>
  <c r="AS3679" i="4"/>
  <c r="AS3680" i="4"/>
  <c r="AS3681" i="4"/>
  <c r="AS3682" i="4"/>
  <c r="AS3683" i="4"/>
  <c r="AS3684" i="4"/>
  <c r="AS3685" i="4"/>
  <c r="AS3686" i="4"/>
  <c r="AS3687" i="4"/>
  <c r="AS3688" i="4"/>
  <c r="AS3689" i="4"/>
  <c r="AS3690" i="4"/>
  <c r="AS3691" i="4"/>
  <c r="AS3692" i="4"/>
  <c r="AS3693" i="4"/>
  <c r="AS3694" i="4"/>
  <c r="AS3695" i="4"/>
  <c r="AS3696" i="4"/>
  <c r="AS3697" i="4"/>
  <c r="AS3698" i="4"/>
  <c r="AS3438" i="4"/>
  <c r="AS3439" i="4"/>
  <c r="AS3440" i="4"/>
  <c r="AS3441" i="4"/>
  <c r="AS3442" i="4"/>
  <c r="AS3443" i="4"/>
  <c r="AS3444" i="4"/>
  <c r="AS3445" i="4"/>
  <c r="AS3446" i="4"/>
  <c r="AS3447" i="4"/>
  <c r="AS3448" i="4"/>
  <c r="AS3449" i="4"/>
  <c r="AS3450" i="4"/>
  <c r="AS3451" i="4"/>
  <c r="AS3452" i="4"/>
  <c r="AS3453" i="4"/>
  <c r="AS3454" i="4"/>
  <c r="AS3455" i="4"/>
  <c r="AS3456" i="4"/>
  <c r="AS3457" i="4"/>
  <c r="AS3458" i="4"/>
  <c r="AS3459" i="4"/>
  <c r="AS3460" i="4"/>
  <c r="AS3461" i="4"/>
  <c r="AS3462" i="4"/>
  <c r="AS3463" i="4"/>
  <c r="AS3464" i="4"/>
  <c r="AS3465" i="4"/>
  <c r="AS3466" i="4"/>
  <c r="AS3467" i="4"/>
  <c r="AS3468" i="4"/>
  <c r="AS3469" i="4"/>
  <c r="AS3470" i="4"/>
  <c r="AS3471" i="4"/>
  <c r="AS3472" i="4"/>
  <c r="AS3473" i="4"/>
  <c r="AS3474" i="4"/>
  <c r="AS3475" i="4"/>
  <c r="AS3476" i="4"/>
  <c r="AS3477" i="4"/>
  <c r="AS3478" i="4"/>
  <c r="AS3479" i="4"/>
  <c r="AS3480" i="4"/>
  <c r="AS3481" i="4"/>
  <c r="AS3482" i="4"/>
  <c r="AS3483" i="4"/>
  <c r="AS3484" i="4"/>
  <c r="AS3485" i="4"/>
  <c r="AS3486" i="4"/>
  <c r="AS3487" i="4"/>
  <c r="AS3488" i="4"/>
  <c r="AS3489" i="4"/>
  <c r="AS3490" i="4"/>
  <c r="AS3491" i="4"/>
  <c r="AS3492" i="4"/>
  <c r="AS3493" i="4"/>
  <c r="AS3494" i="4"/>
  <c r="AS3495" i="4"/>
  <c r="AS3496" i="4"/>
  <c r="AS3497" i="4"/>
  <c r="AS3498" i="4"/>
  <c r="AS3499" i="4"/>
  <c r="AS3500" i="4"/>
  <c r="AS3501" i="4"/>
  <c r="AS3502" i="4"/>
  <c r="AS3503" i="4"/>
  <c r="AS3504" i="4"/>
  <c r="AS3505" i="4"/>
  <c r="AS3506" i="4"/>
  <c r="AS3507" i="4"/>
  <c r="AS3508" i="4"/>
  <c r="AS3509" i="4"/>
  <c r="AS3510" i="4"/>
  <c r="AS3511" i="4"/>
  <c r="AS3512" i="4"/>
  <c r="AS3513" i="4"/>
  <c r="AS3514" i="4"/>
  <c r="AS3515" i="4"/>
  <c r="AS3516" i="4"/>
  <c r="AS3517" i="4"/>
  <c r="AS3518" i="4"/>
  <c r="AS3519" i="4"/>
  <c r="AS3520" i="4"/>
  <c r="AS3521" i="4"/>
  <c r="AS3522" i="4"/>
  <c r="AS3523" i="4"/>
  <c r="AS3524" i="4"/>
  <c r="AS3525" i="4"/>
  <c r="AS3526" i="4"/>
  <c r="AS3527" i="4"/>
  <c r="AS3528" i="4"/>
  <c r="AS3529" i="4"/>
  <c r="AS3530" i="4"/>
  <c r="AS3531" i="4"/>
  <c r="AS3532" i="4"/>
  <c r="AS3533" i="4"/>
  <c r="AS3534" i="4"/>
  <c r="AS3535" i="4"/>
  <c r="AS3536" i="4"/>
  <c r="AS3537" i="4"/>
  <c r="AS3538" i="4"/>
  <c r="AS3539" i="4"/>
  <c r="AS3540" i="4"/>
  <c r="AS3541" i="4"/>
  <c r="AS3542" i="4"/>
  <c r="AS3543" i="4"/>
  <c r="AS3544" i="4"/>
  <c r="AS3545" i="4"/>
  <c r="AS3546" i="4"/>
  <c r="AS3547" i="4"/>
  <c r="AS3548" i="4"/>
  <c r="AS3549" i="4"/>
  <c r="AS3550" i="4"/>
  <c r="AS3551" i="4"/>
  <c r="AS3552" i="4"/>
  <c r="AS3553" i="4"/>
  <c r="AS3554" i="4"/>
  <c r="AS3555" i="4"/>
  <c r="AS3556" i="4"/>
  <c r="AS3557" i="4"/>
  <c r="AN3303" i="4"/>
  <c r="AN3300" i="4"/>
  <c r="AN3301" i="4"/>
  <c r="AN3302" i="4"/>
  <c r="AN3304" i="4"/>
  <c r="AN3305" i="4"/>
  <c r="AN3306" i="4"/>
  <c r="AN3307" i="4"/>
  <c r="AN3308" i="4"/>
  <c r="AN3309" i="4"/>
  <c r="AN3310" i="4"/>
  <c r="AN3311" i="4"/>
  <c r="AN3312" i="4"/>
  <c r="AN3313" i="4"/>
  <c r="AN3314" i="4"/>
  <c r="AN3315" i="4"/>
  <c r="AN3316" i="4"/>
  <c r="AN3317" i="4"/>
  <c r="AN3318" i="4"/>
  <c r="AN3319" i="4"/>
  <c r="AN3320" i="4"/>
  <c r="AN3321" i="4"/>
  <c r="AN3322" i="4"/>
  <c r="AN3323" i="4"/>
  <c r="AN3324" i="4"/>
  <c r="AN3325" i="4"/>
  <c r="AN3326" i="4"/>
  <c r="AN3327" i="4"/>
  <c r="AN3328" i="4"/>
  <c r="AN3329" i="4"/>
  <c r="AN3330" i="4"/>
  <c r="AN3331" i="4"/>
  <c r="AN3332" i="4"/>
  <c r="AN3333" i="4"/>
  <c r="AN3334" i="4"/>
  <c r="AN3335" i="4"/>
  <c r="AN3336" i="4"/>
  <c r="AN3337" i="4"/>
  <c r="AN3338" i="4"/>
  <c r="AN3339" i="4"/>
  <c r="AN3340" i="4"/>
  <c r="AN3341" i="4"/>
  <c r="AN3342" i="4"/>
  <c r="AN3343" i="4"/>
  <c r="AN3344" i="4"/>
  <c r="AN3345" i="4"/>
  <c r="AN3346" i="4"/>
  <c r="AN3347" i="4"/>
  <c r="AN3348" i="4"/>
  <c r="AN3349" i="4"/>
  <c r="AN3350" i="4"/>
  <c r="AN3351" i="4"/>
  <c r="AN3352" i="4"/>
  <c r="AN3353" i="4"/>
  <c r="AN3354" i="4"/>
  <c r="AN3355" i="4"/>
  <c r="AN3356" i="4"/>
  <c r="AN3357" i="4"/>
  <c r="AN3358" i="4"/>
  <c r="AN3359" i="4"/>
  <c r="AN3360" i="4"/>
  <c r="AN3361" i="4"/>
  <c r="AN3362" i="4"/>
  <c r="AN3363" i="4"/>
  <c r="AN3364" i="4"/>
  <c r="AN3365" i="4"/>
  <c r="AN3366" i="4"/>
  <c r="AN3367" i="4"/>
  <c r="AN3368" i="4"/>
  <c r="AN3369" i="4"/>
  <c r="AN3370" i="4"/>
  <c r="AN3371" i="4"/>
  <c r="AN3372" i="4"/>
  <c r="AN3373" i="4"/>
  <c r="AN3374" i="4"/>
  <c r="AN3375" i="4"/>
  <c r="AN3376" i="4"/>
  <c r="AN3377" i="4"/>
  <c r="AN3378" i="4"/>
  <c r="AN3379" i="4"/>
  <c r="AN3380" i="4"/>
  <c r="AN3381" i="4"/>
  <c r="AN3382" i="4"/>
  <c r="AN3383" i="4"/>
  <c r="AN3384" i="4"/>
  <c r="AN3385" i="4"/>
  <c r="AN3386" i="4"/>
  <c r="AN3387" i="4"/>
  <c r="AN3388" i="4"/>
  <c r="AN3389" i="4"/>
  <c r="AN3390" i="4"/>
  <c r="AN3391" i="4"/>
  <c r="AN3392" i="4"/>
  <c r="AN3393" i="4"/>
  <c r="AN3394" i="4"/>
  <c r="AN3395" i="4"/>
  <c r="AN3396" i="4"/>
  <c r="AN3397" i="4"/>
  <c r="AN3398" i="4"/>
  <c r="AN3399" i="4"/>
  <c r="AN3400" i="4"/>
  <c r="AN3401" i="4"/>
  <c r="AN3402" i="4"/>
  <c r="AN3403" i="4"/>
  <c r="AN3404" i="4"/>
  <c r="AN3405" i="4"/>
  <c r="AN3406" i="4"/>
  <c r="AN3407" i="4"/>
  <c r="AN3408" i="4"/>
  <c r="AN3409" i="4"/>
  <c r="AN3410" i="4"/>
  <c r="AN3411" i="4"/>
  <c r="AN3412" i="4"/>
  <c r="AN3413" i="4"/>
  <c r="AN3414" i="4"/>
  <c r="AN3415" i="4"/>
  <c r="AN3416" i="4"/>
  <c r="AN3417" i="4"/>
  <c r="AN3418" i="4"/>
  <c r="AN3299" i="4"/>
  <c r="B3238" i="4"/>
  <c r="B3187" i="4"/>
  <c r="AI3156" i="4"/>
  <c r="AI3155" i="4"/>
  <c r="AI3154" i="4"/>
  <c r="B3144" i="4"/>
  <c r="AI3006" i="4"/>
  <c r="AG3006" i="4"/>
  <c r="AN2296" i="4"/>
  <c r="AM2296" i="4"/>
  <c r="D2154" i="4"/>
  <c r="D2155" i="4"/>
  <c r="D2156" i="4"/>
  <c r="AH1882" i="4"/>
  <c r="AH1883" i="4"/>
  <c r="AH1884" i="4"/>
  <c r="AH1885" i="4"/>
  <c r="AH1886" i="4"/>
  <c r="AH1887" i="4"/>
  <c r="AH1888" i="4"/>
  <c r="AH1889" i="4"/>
  <c r="AH1890" i="4"/>
  <c r="AH1891" i="4"/>
  <c r="AH1892" i="4"/>
  <c r="AH1893" i="4"/>
  <c r="AH1894" i="4"/>
  <c r="AH1895" i="4"/>
  <c r="AH1896" i="4"/>
  <c r="AH1897" i="4"/>
  <c r="AH1898" i="4"/>
  <c r="AH1899" i="4"/>
  <c r="AH1900" i="4"/>
  <c r="AH1901" i="4"/>
  <c r="AH1902" i="4"/>
  <c r="AH1903" i="4"/>
  <c r="AH1904" i="4"/>
  <c r="AH1905" i="4"/>
  <c r="AH1906" i="4"/>
  <c r="AH1907" i="4"/>
  <c r="AH1908" i="4"/>
  <c r="AH1909" i="4"/>
  <c r="AH1910" i="4"/>
  <c r="AH1911" i="4"/>
  <c r="AH1912" i="4"/>
  <c r="AH1913" i="4"/>
  <c r="AH1914" i="4"/>
  <c r="AH1915" i="4"/>
  <c r="AH1916" i="4"/>
  <c r="AH1917" i="4"/>
  <c r="AH1918" i="4"/>
  <c r="AH1919" i="4"/>
  <c r="AH1920" i="4"/>
  <c r="AH1921" i="4"/>
  <c r="AH1922" i="4"/>
  <c r="AH1923" i="4"/>
  <c r="AH1924" i="4"/>
  <c r="AH1925" i="4"/>
  <c r="AH1926" i="4"/>
  <c r="AH1927" i="4"/>
  <c r="AH1928" i="4"/>
  <c r="AH1929" i="4"/>
  <c r="AH1930" i="4"/>
  <c r="AH1931" i="4"/>
  <c r="AH1932" i="4"/>
  <c r="AH1933" i="4"/>
  <c r="AH1934" i="4"/>
  <c r="AH1935" i="4"/>
  <c r="AH1936" i="4"/>
  <c r="AH1937" i="4"/>
  <c r="AH1938" i="4"/>
  <c r="AH1939" i="4"/>
  <c r="AH1940" i="4"/>
  <c r="AH1941" i="4"/>
  <c r="AH1942" i="4"/>
  <c r="AH1943" i="4"/>
  <c r="AH1944" i="4"/>
  <c r="AH1945" i="4"/>
  <c r="AH1946" i="4"/>
  <c r="AH1947" i="4"/>
  <c r="AH1948" i="4"/>
  <c r="AH1949" i="4"/>
  <c r="AH1950" i="4"/>
  <c r="AH1951" i="4"/>
  <c r="AH1952" i="4"/>
  <c r="AH1953" i="4"/>
  <c r="AH1954" i="4"/>
  <c r="AH1955" i="4"/>
  <c r="AH1956" i="4"/>
  <c r="AH1957" i="4"/>
  <c r="AH1958" i="4"/>
  <c r="AH1959" i="4"/>
  <c r="AH1960" i="4"/>
  <c r="AH1961" i="4"/>
  <c r="AH1962" i="4"/>
  <c r="AH1963" i="4"/>
  <c r="AH1964" i="4"/>
  <c r="AH1965" i="4"/>
  <c r="AH1966" i="4"/>
  <c r="AH1967" i="4"/>
  <c r="AH1968" i="4"/>
  <c r="AH1969" i="4"/>
  <c r="AH1970" i="4"/>
  <c r="AH1971" i="4"/>
  <c r="AH1972" i="4"/>
  <c r="AH1973" i="4"/>
  <c r="AH1974" i="4"/>
  <c r="AH1975" i="4"/>
  <c r="AH1976" i="4"/>
  <c r="AH1977" i="4"/>
  <c r="AH1978" i="4"/>
  <c r="AH1979" i="4"/>
  <c r="AH1980" i="4"/>
  <c r="AH1981" i="4"/>
  <c r="AH1982" i="4"/>
  <c r="AH1983" i="4"/>
  <c r="AH1984" i="4"/>
  <c r="AH1985" i="4"/>
  <c r="AH1986" i="4"/>
  <c r="AH1987" i="4"/>
  <c r="AH1988" i="4"/>
  <c r="AH1989" i="4"/>
  <c r="AH1990" i="4"/>
  <c r="AH1991" i="4"/>
  <c r="AH1992" i="4"/>
  <c r="AH1993" i="4"/>
  <c r="AH1994" i="4"/>
  <c r="AH1995" i="4"/>
  <c r="AH1996" i="4"/>
  <c r="AH1997" i="4"/>
  <c r="AH1998" i="4"/>
  <c r="AH1999" i="4"/>
  <c r="AH2000" i="4"/>
  <c r="AH1881" i="4"/>
  <c r="B1854" i="4"/>
  <c r="AK1847" i="4"/>
  <c r="AG1829" i="4"/>
  <c r="B1839" i="4" s="1"/>
  <c r="AK1831" i="4"/>
  <c r="B1838" i="4" s="1"/>
  <c r="B1661" i="4"/>
  <c r="AG1627" i="4"/>
  <c r="AJ367" i="4"/>
  <c r="AI367" i="4"/>
  <c r="AG367" i="4"/>
  <c r="D214" i="4"/>
  <c r="AH2001" i="4" l="1"/>
  <c r="B2005" i="4" s="1"/>
  <c r="AO3299" i="4"/>
  <c r="AT3438" i="4"/>
  <c r="N10" i="6"/>
  <c r="N8" i="4"/>
  <c r="N9" i="15"/>
  <c r="N10" i="13"/>
  <c r="N10" i="12"/>
  <c r="AT2577" i="4"/>
  <c r="AS3558" i="4"/>
  <c r="AN3419" i="4"/>
  <c r="S139" i="13" l="1"/>
  <c r="Y139" i="13"/>
  <c r="M139" i="13"/>
  <c r="AT20" i="13" l="1"/>
  <c r="AU20" i="13"/>
  <c r="AT21" i="13"/>
  <c r="AU21" i="13"/>
  <c r="AT22" i="13"/>
  <c r="AU22" i="13"/>
  <c r="AT23" i="13"/>
  <c r="AU23" i="13"/>
  <c r="AT24" i="13"/>
  <c r="AU24" i="13"/>
  <c r="AT25" i="13"/>
  <c r="AU25" i="13"/>
  <c r="AT26" i="13"/>
  <c r="AU26" i="13"/>
  <c r="AT27" i="13"/>
  <c r="AU27" i="13"/>
  <c r="AT28" i="13"/>
  <c r="AU28" i="13"/>
  <c r="AT29" i="13"/>
  <c r="AU29" i="13"/>
  <c r="AT30" i="13"/>
  <c r="AU30" i="13"/>
  <c r="AT31" i="13"/>
  <c r="AU31" i="13"/>
  <c r="AT32" i="13"/>
  <c r="AU32" i="13"/>
  <c r="AT33" i="13"/>
  <c r="AU33" i="13"/>
  <c r="AT34" i="13"/>
  <c r="AU34" i="13"/>
  <c r="AT35" i="13"/>
  <c r="AU35" i="13"/>
  <c r="AT36" i="13"/>
  <c r="AU36" i="13"/>
  <c r="AT37" i="13"/>
  <c r="AU37" i="13"/>
  <c r="AT38" i="13"/>
  <c r="AU38" i="13"/>
  <c r="AT39" i="13"/>
  <c r="AU39" i="13"/>
  <c r="AT40" i="13"/>
  <c r="AU40" i="13"/>
  <c r="AT41" i="13"/>
  <c r="AU41" i="13"/>
  <c r="AT42" i="13"/>
  <c r="AU42" i="13"/>
  <c r="AT43" i="13"/>
  <c r="AU43" i="13"/>
  <c r="AT44" i="13"/>
  <c r="AU44" i="13"/>
  <c r="AT45" i="13"/>
  <c r="AU45" i="13"/>
  <c r="AT46" i="13"/>
  <c r="AU46" i="13"/>
  <c r="AT47" i="13"/>
  <c r="AU47" i="13"/>
  <c r="AT48" i="13"/>
  <c r="AU48" i="13"/>
  <c r="AT49" i="13"/>
  <c r="AU49" i="13"/>
  <c r="AT50" i="13"/>
  <c r="AU50" i="13"/>
  <c r="AT51" i="13"/>
  <c r="AU51" i="13"/>
  <c r="AT52" i="13"/>
  <c r="AU52" i="13"/>
  <c r="AT53" i="13"/>
  <c r="AU53" i="13"/>
  <c r="AT54" i="13"/>
  <c r="AU54" i="13"/>
  <c r="AT55" i="13"/>
  <c r="AU55" i="13"/>
  <c r="AT56" i="13"/>
  <c r="AU56" i="13"/>
  <c r="AT57" i="13"/>
  <c r="AU57" i="13"/>
  <c r="AT58" i="13"/>
  <c r="AU58" i="13"/>
  <c r="AT59" i="13"/>
  <c r="AU59" i="13"/>
  <c r="AT60" i="13"/>
  <c r="AU60" i="13"/>
  <c r="AT61" i="13"/>
  <c r="AU61" i="13"/>
  <c r="AT62" i="13"/>
  <c r="AU62" i="13"/>
  <c r="AT63" i="13"/>
  <c r="AU63" i="13"/>
  <c r="AT64" i="13"/>
  <c r="AU64" i="13"/>
  <c r="AT65" i="13"/>
  <c r="AU65" i="13"/>
  <c r="AT66" i="13"/>
  <c r="AU66" i="13"/>
  <c r="AT67" i="13"/>
  <c r="AU67" i="13"/>
  <c r="AT68" i="13"/>
  <c r="AU68" i="13"/>
  <c r="AT69" i="13"/>
  <c r="AU69" i="13"/>
  <c r="AT70" i="13"/>
  <c r="AU70" i="13"/>
  <c r="AT71" i="13"/>
  <c r="AU71" i="13"/>
  <c r="AT72" i="13"/>
  <c r="AU72" i="13"/>
  <c r="AT73" i="13"/>
  <c r="AU73" i="13"/>
  <c r="AT74" i="13"/>
  <c r="AU74" i="13"/>
  <c r="AT75" i="13"/>
  <c r="AU75" i="13"/>
  <c r="AT76" i="13"/>
  <c r="AU76" i="13"/>
  <c r="AT77" i="13"/>
  <c r="AU77" i="13"/>
  <c r="AT78" i="13"/>
  <c r="AU78" i="13"/>
  <c r="AT79" i="13"/>
  <c r="AU79" i="13"/>
  <c r="AT80" i="13"/>
  <c r="AU80" i="13"/>
  <c r="AT81" i="13"/>
  <c r="AU81" i="13"/>
  <c r="AT82" i="13"/>
  <c r="AU82" i="13"/>
  <c r="AT83" i="13"/>
  <c r="AU83" i="13"/>
  <c r="AT84" i="13"/>
  <c r="AU84" i="13"/>
  <c r="AT85" i="13"/>
  <c r="AU85" i="13"/>
  <c r="AT86" i="13"/>
  <c r="AU86" i="13"/>
  <c r="AT87" i="13"/>
  <c r="AU87" i="13"/>
  <c r="AT88" i="13"/>
  <c r="AU88" i="13"/>
  <c r="AT89" i="13"/>
  <c r="AU89" i="13"/>
  <c r="AT90" i="13"/>
  <c r="AU90" i="13"/>
  <c r="AT91" i="13"/>
  <c r="AU91" i="13"/>
  <c r="AT92" i="13"/>
  <c r="AU92" i="13"/>
  <c r="AT93" i="13"/>
  <c r="AU93" i="13"/>
  <c r="AT94" i="13"/>
  <c r="AU94" i="13"/>
  <c r="AT95" i="13"/>
  <c r="AU95" i="13"/>
  <c r="AT96" i="13"/>
  <c r="AU96" i="13"/>
  <c r="AT97" i="13"/>
  <c r="AU97" i="13"/>
  <c r="AT98" i="13"/>
  <c r="AU98" i="13"/>
  <c r="AT99" i="13"/>
  <c r="AU99" i="13"/>
  <c r="AT100" i="13"/>
  <c r="AU100" i="13"/>
  <c r="AT101" i="13"/>
  <c r="AU101" i="13"/>
  <c r="AT102" i="13"/>
  <c r="AU102" i="13"/>
  <c r="AT103" i="13"/>
  <c r="AU103" i="13"/>
  <c r="AT104" i="13"/>
  <c r="AU104" i="13"/>
  <c r="AT105" i="13"/>
  <c r="AU105" i="13"/>
  <c r="AT106" i="13"/>
  <c r="AU106" i="13"/>
  <c r="AT107" i="13"/>
  <c r="AU107" i="13"/>
  <c r="AT108" i="13"/>
  <c r="AU108" i="13"/>
  <c r="AT109" i="13"/>
  <c r="AU109" i="13"/>
  <c r="AT110" i="13"/>
  <c r="AU110" i="13"/>
  <c r="AT111" i="13"/>
  <c r="AU111" i="13"/>
  <c r="AT112" i="13"/>
  <c r="AU112" i="13"/>
  <c r="AT113" i="13"/>
  <c r="AU113" i="13"/>
  <c r="AT114" i="13"/>
  <c r="AU114" i="13"/>
  <c r="AT115" i="13"/>
  <c r="AU115" i="13"/>
  <c r="AT116" i="13"/>
  <c r="AU116" i="13"/>
  <c r="AT117" i="13"/>
  <c r="AU117" i="13"/>
  <c r="AT118" i="13"/>
  <c r="AU118" i="13"/>
  <c r="AT119" i="13"/>
  <c r="AU119" i="13"/>
  <c r="AT120" i="13"/>
  <c r="AU120" i="13"/>
  <c r="AT121" i="13"/>
  <c r="AU121" i="13"/>
  <c r="AT122" i="13"/>
  <c r="AU122" i="13"/>
  <c r="AT123" i="13"/>
  <c r="AU123" i="13"/>
  <c r="AT124" i="13"/>
  <c r="AU124" i="13"/>
  <c r="AT125" i="13"/>
  <c r="AU125" i="13"/>
  <c r="AT126" i="13"/>
  <c r="AU126" i="13"/>
  <c r="AT127" i="13"/>
  <c r="AU127" i="13"/>
  <c r="AT128" i="13"/>
  <c r="AU128" i="13"/>
  <c r="AT129" i="13"/>
  <c r="AU129" i="13"/>
  <c r="AT130" i="13"/>
  <c r="AU130" i="13"/>
  <c r="AT131" i="13"/>
  <c r="AU131" i="13"/>
  <c r="AT132" i="13"/>
  <c r="AU132" i="13"/>
  <c r="AT133" i="13"/>
  <c r="AU133" i="13"/>
  <c r="AT134" i="13"/>
  <c r="AU134" i="13"/>
  <c r="AT135" i="13"/>
  <c r="AU135" i="13"/>
  <c r="AT136" i="13"/>
  <c r="AU136" i="13"/>
  <c r="AT137" i="13"/>
  <c r="AU137" i="13"/>
  <c r="AT138" i="13"/>
  <c r="AU138" i="13"/>
  <c r="AQ19" i="13"/>
  <c r="AQ20" i="13"/>
  <c r="AP19" i="13"/>
  <c r="D1359" i="4"/>
  <c r="AG1356" i="4"/>
  <c r="AM1358" i="4"/>
  <c r="AP20" i="13"/>
  <c r="AP21" i="13"/>
  <c r="AQ21" i="13"/>
  <c r="AP22" i="13"/>
  <c r="AQ22" i="13"/>
  <c r="AP23" i="13"/>
  <c r="AQ23" i="13"/>
  <c r="AP24" i="13"/>
  <c r="AQ24" i="13"/>
  <c r="AP25" i="13"/>
  <c r="AQ25" i="13"/>
  <c r="AP26" i="13"/>
  <c r="AQ26" i="13"/>
  <c r="AP27" i="13"/>
  <c r="AQ27" i="13"/>
  <c r="AP28" i="13"/>
  <c r="AQ28" i="13"/>
  <c r="AP29" i="13"/>
  <c r="AQ29" i="13"/>
  <c r="AP30" i="13"/>
  <c r="AQ30" i="13"/>
  <c r="AP31" i="13"/>
  <c r="AQ31" i="13"/>
  <c r="AP32" i="13"/>
  <c r="AQ32" i="13"/>
  <c r="AP33" i="13"/>
  <c r="AQ33" i="13"/>
  <c r="AP34" i="13"/>
  <c r="AQ34" i="13"/>
  <c r="AP35" i="13"/>
  <c r="AQ35" i="13"/>
  <c r="AP36" i="13"/>
  <c r="AQ36" i="13"/>
  <c r="AP37" i="13"/>
  <c r="AQ37" i="13"/>
  <c r="AP38" i="13"/>
  <c r="AQ38" i="13"/>
  <c r="AP39" i="13"/>
  <c r="AQ39" i="13"/>
  <c r="AP40" i="13"/>
  <c r="AQ40" i="13"/>
  <c r="AP41" i="13"/>
  <c r="AQ41" i="13"/>
  <c r="AP42" i="13"/>
  <c r="AQ42" i="13"/>
  <c r="AP43" i="13"/>
  <c r="AQ43" i="13"/>
  <c r="AP44" i="13"/>
  <c r="AQ44" i="13"/>
  <c r="AP45" i="13"/>
  <c r="AQ45" i="13"/>
  <c r="AP46" i="13"/>
  <c r="AQ46" i="13"/>
  <c r="AP47" i="13"/>
  <c r="AQ47" i="13"/>
  <c r="AP48" i="13"/>
  <c r="AQ48" i="13"/>
  <c r="AP49" i="13"/>
  <c r="AQ49" i="13"/>
  <c r="AP50" i="13"/>
  <c r="AQ50" i="13"/>
  <c r="AP51" i="13"/>
  <c r="AQ51" i="13"/>
  <c r="AP52" i="13"/>
  <c r="AQ52" i="13"/>
  <c r="AP53" i="13"/>
  <c r="AQ53" i="13"/>
  <c r="AP54" i="13"/>
  <c r="AQ54" i="13"/>
  <c r="AP55" i="13"/>
  <c r="AQ55" i="13"/>
  <c r="AP56" i="13"/>
  <c r="AQ56" i="13"/>
  <c r="AP57" i="13"/>
  <c r="AQ57" i="13"/>
  <c r="AP58" i="13"/>
  <c r="AQ58" i="13"/>
  <c r="AP59" i="13"/>
  <c r="AQ59" i="13"/>
  <c r="AP60" i="13"/>
  <c r="AQ60" i="13"/>
  <c r="AP61" i="13"/>
  <c r="AQ61" i="13"/>
  <c r="AP62" i="13"/>
  <c r="AQ62" i="13"/>
  <c r="AP63" i="13"/>
  <c r="AQ63" i="13"/>
  <c r="AP64" i="13"/>
  <c r="AQ64" i="13"/>
  <c r="AP65" i="13"/>
  <c r="AQ65" i="13"/>
  <c r="AP66" i="13"/>
  <c r="AQ66" i="13"/>
  <c r="AP67" i="13"/>
  <c r="AQ67" i="13"/>
  <c r="AP68" i="13"/>
  <c r="AQ68" i="13"/>
  <c r="AP69" i="13"/>
  <c r="AQ69" i="13"/>
  <c r="AP70" i="13"/>
  <c r="AQ70" i="13"/>
  <c r="AP71" i="13"/>
  <c r="AQ71" i="13"/>
  <c r="AP72" i="13"/>
  <c r="AQ72" i="13"/>
  <c r="AP73" i="13"/>
  <c r="AQ73" i="13"/>
  <c r="AP74" i="13"/>
  <c r="AQ74" i="13"/>
  <c r="AP75" i="13"/>
  <c r="AQ75" i="13"/>
  <c r="AP76" i="13"/>
  <c r="AQ76" i="13"/>
  <c r="AP77" i="13"/>
  <c r="AQ77" i="13"/>
  <c r="AP78" i="13"/>
  <c r="AQ78" i="13"/>
  <c r="AP79" i="13"/>
  <c r="AQ79" i="13"/>
  <c r="AP80" i="13"/>
  <c r="AQ80" i="13"/>
  <c r="AP81" i="13"/>
  <c r="AQ81" i="13"/>
  <c r="AP82" i="13"/>
  <c r="AQ82" i="13"/>
  <c r="AP83" i="13"/>
  <c r="AQ83" i="13"/>
  <c r="AP84" i="13"/>
  <c r="AQ84" i="13"/>
  <c r="AP85" i="13"/>
  <c r="AQ85" i="13"/>
  <c r="AP86" i="13"/>
  <c r="AQ86" i="13"/>
  <c r="AP87" i="13"/>
  <c r="AQ87" i="13"/>
  <c r="AP88" i="13"/>
  <c r="AQ88" i="13"/>
  <c r="AP89" i="13"/>
  <c r="AQ89" i="13"/>
  <c r="AP90" i="13"/>
  <c r="AQ90" i="13"/>
  <c r="AP91" i="13"/>
  <c r="AQ91" i="13"/>
  <c r="AP92" i="13"/>
  <c r="AQ92" i="13"/>
  <c r="AP93" i="13"/>
  <c r="AQ93" i="13"/>
  <c r="AP94" i="13"/>
  <c r="AQ94" i="13"/>
  <c r="AP95" i="13"/>
  <c r="AQ95" i="13"/>
  <c r="AP96" i="13"/>
  <c r="AQ96" i="13"/>
  <c r="AP97" i="13"/>
  <c r="AQ97" i="13"/>
  <c r="AP98" i="13"/>
  <c r="AQ98" i="13"/>
  <c r="AP99" i="13"/>
  <c r="AQ99" i="13"/>
  <c r="AP100" i="13"/>
  <c r="AQ100" i="13"/>
  <c r="AP101" i="13"/>
  <c r="AQ101" i="13"/>
  <c r="AP102" i="13"/>
  <c r="AQ102" i="13"/>
  <c r="AP103" i="13"/>
  <c r="AQ103" i="13"/>
  <c r="AP104" i="13"/>
  <c r="AQ104" i="13"/>
  <c r="AP105" i="13"/>
  <c r="AQ105" i="13"/>
  <c r="AP106" i="13"/>
  <c r="AQ106" i="13"/>
  <c r="AP107" i="13"/>
  <c r="AQ107" i="13"/>
  <c r="AP108" i="13"/>
  <c r="AQ108" i="13"/>
  <c r="AP109" i="13"/>
  <c r="AQ109" i="13"/>
  <c r="AP110" i="13"/>
  <c r="AQ110" i="13"/>
  <c r="AP111" i="13"/>
  <c r="AQ111" i="13"/>
  <c r="AP112" i="13"/>
  <c r="AQ112" i="13"/>
  <c r="AP113" i="13"/>
  <c r="AQ113" i="13"/>
  <c r="AP114" i="13"/>
  <c r="AQ114" i="13"/>
  <c r="AP115" i="13"/>
  <c r="AQ115" i="13"/>
  <c r="AP116" i="13"/>
  <c r="AQ116" i="13"/>
  <c r="AP117" i="13"/>
  <c r="AQ117" i="13"/>
  <c r="AP118" i="13"/>
  <c r="AQ118" i="13"/>
  <c r="AP119" i="13"/>
  <c r="AQ119" i="13"/>
  <c r="AP120" i="13"/>
  <c r="AQ120" i="13"/>
  <c r="AP121" i="13"/>
  <c r="AQ121" i="13"/>
  <c r="AP122" i="13"/>
  <c r="AQ122" i="13"/>
  <c r="AP123" i="13"/>
  <c r="AQ123" i="13"/>
  <c r="AP124" i="13"/>
  <c r="AQ124" i="13"/>
  <c r="AP125" i="13"/>
  <c r="AQ125" i="13"/>
  <c r="AP126" i="13"/>
  <c r="AQ126" i="13"/>
  <c r="AP127" i="13"/>
  <c r="AQ127" i="13"/>
  <c r="AP128" i="13"/>
  <c r="AQ128" i="13"/>
  <c r="AP129" i="13"/>
  <c r="AQ129" i="13"/>
  <c r="AP130" i="13"/>
  <c r="AQ130" i="13"/>
  <c r="AP131" i="13"/>
  <c r="AQ131" i="13"/>
  <c r="AP132" i="13"/>
  <c r="AQ132" i="13"/>
  <c r="AP133" i="13"/>
  <c r="AQ133" i="13"/>
  <c r="AP134" i="13"/>
  <c r="AQ134" i="13"/>
  <c r="AP135" i="13"/>
  <c r="AQ135" i="13"/>
  <c r="AP136" i="13"/>
  <c r="AQ136" i="13"/>
  <c r="AP137" i="13"/>
  <c r="AQ137" i="13"/>
  <c r="AP138" i="13"/>
  <c r="AQ138" i="13"/>
  <c r="AG20" i="13"/>
  <c r="AH20" i="13"/>
  <c r="AI20" i="13"/>
  <c r="AG21" i="13"/>
  <c r="AH21" i="13"/>
  <c r="AI21" i="13"/>
  <c r="AG22" i="13"/>
  <c r="AH22" i="13"/>
  <c r="AI22" i="13"/>
  <c r="AG23" i="13"/>
  <c r="AH23" i="13"/>
  <c r="AI23" i="13"/>
  <c r="AG24" i="13"/>
  <c r="AH24" i="13"/>
  <c r="AI24" i="13"/>
  <c r="AG25" i="13"/>
  <c r="AH25" i="13"/>
  <c r="AI25" i="13"/>
  <c r="AG26" i="13"/>
  <c r="AH26" i="13"/>
  <c r="AI26" i="13"/>
  <c r="AG27" i="13"/>
  <c r="AH27" i="13"/>
  <c r="AI27" i="13"/>
  <c r="AG28" i="13"/>
  <c r="AH28" i="13"/>
  <c r="AI28" i="13"/>
  <c r="AG29" i="13"/>
  <c r="AH29" i="13"/>
  <c r="AI29" i="13"/>
  <c r="AG30" i="13"/>
  <c r="AH30" i="13"/>
  <c r="AI30" i="13"/>
  <c r="AG31" i="13"/>
  <c r="AH31" i="13"/>
  <c r="AI31" i="13"/>
  <c r="AG32" i="13"/>
  <c r="AH32" i="13"/>
  <c r="AI32" i="13"/>
  <c r="AG33" i="13"/>
  <c r="AH33" i="13"/>
  <c r="AI33" i="13"/>
  <c r="AG34" i="13"/>
  <c r="AH34" i="13"/>
  <c r="AI34" i="13"/>
  <c r="AG35" i="13"/>
  <c r="AH35" i="13"/>
  <c r="AI35" i="13"/>
  <c r="AG36" i="13"/>
  <c r="AH36" i="13"/>
  <c r="AI36" i="13"/>
  <c r="AG37" i="13"/>
  <c r="AH37" i="13"/>
  <c r="AI37" i="13"/>
  <c r="AG38" i="13"/>
  <c r="AH38" i="13"/>
  <c r="AI38" i="13"/>
  <c r="AG39" i="13"/>
  <c r="AH39" i="13"/>
  <c r="AI39" i="13"/>
  <c r="AG40" i="13"/>
  <c r="AH40" i="13"/>
  <c r="AI40" i="13"/>
  <c r="AG41" i="13"/>
  <c r="AH41" i="13"/>
  <c r="AI41" i="13"/>
  <c r="AG42" i="13"/>
  <c r="AH42" i="13"/>
  <c r="AI42" i="13"/>
  <c r="AG43" i="13"/>
  <c r="AH43" i="13"/>
  <c r="AI43" i="13"/>
  <c r="AG44" i="13"/>
  <c r="AH44" i="13"/>
  <c r="AI44" i="13"/>
  <c r="AG45" i="13"/>
  <c r="AH45" i="13"/>
  <c r="AI45" i="13"/>
  <c r="AG46" i="13"/>
  <c r="AH46" i="13"/>
  <c r="AI46" i="13"/>
  <c r="AG47" i="13"/>
  <c r="AH47" i="13"/>
  <c r="AI47" i="13"/>
  <c r="AG48" i="13"/>
  <c r="AH48" i="13"/>
  <c r="AI48" i="13"/>
  <c r="AG49" i="13"/>
  <c r="AH49" i="13"/>
  <c r="AI49" i="13"/>
  <c r="AG50" i="13"/>
  <c r="AH50" i="13"/>
  <c r="AI50" i="13"/>
  <c r="AG51" i="13"/>
  <c r="AH51" i="13"/>
  <c r="AI51" i="13"/>
  <c r="AG52" i="13"/>
  <c r="AH52" i="13"/>
  <c r="AI52" i="13"/>
  <c r="AG53" i="13"/>
  <c r="AH53" i="13"/>
  <c r="AI53" i="13"/>
  <c r="AG54" i="13"/>
  <c r="AH54" i="13"/>
  <c r="AI54" i="13"/>
  <c r="AG55" i="13"/>
  <c r="AH55" i="13"/>
  <c r="AI55" i="13"/>
  <c r="AG56" i="13"/>
  <c r="AH56" i="13"/>
  <c r="AI56" i="13"/>
  <c r="AG57" i="13"/>
  <c r="AH57" i="13"/>
  <c r="AI57" i="13"/>
  <c r="AG58" i="13"/>
  <c r="AH58" i="13"/>
  <c r="AI58" i="13"/>
  <c r="AG59" i="13"/>
  <c r="AH59" i="13"/>
  <c r="AI59" i="13"/>
  <c r="AG60" i="13"/>
  <c r="AH60" i="13"/>
  <c r="AI60" i="13"/>
  <c r="AG61" i="13"/>
  <c r="AH61" i="13"/>
  <c r="AI61" i="13"/>
  <c r="AG62" i="13"/>
  <c r="AH62" i="13"/>
  <c r="AI62" i="13"/>
  <c r="AG63" i="13"/>
  <c r="AH63" i="13"/>
  <c r="AI63" i="13"/>
  <c r="AG64" i="13"/>
  <c r="AH64" i="13"/>
  <c r="AI64" i="13"/>
  <c r="AG65" i="13"/>
  <c r="AH65" i="13"/>
  <c r="AI65" i="13"/>
  <c r="AG66" i="13"/>
  <c r="AH66" i="13"/>
  <c r="AI66" i="13"/>
  <c r="AG67" i="13"/>
  <c r="AH67" i="13"/>
  <c r="AI67" i="13"/>
  <c r="AG68" i="13"/>
  <c r="AH68" i="13"/>
  <c r="AI68" i="13"/>
  <c r="AG69" i="13"/>
  <c r="AH69" i="13"/>
  <c r="AI69" i="13"/>
  <c r="AG70" i="13"/>
  <c r="AH70" i="13"/>
  <c r="AI70" i="13"/>
  <c r="AG71" i="13"/>
  <c r="AH71" i="13"/>
  <c r="AI71" i="13"/>
  <c r="AG72" i="13"/>
  <c r="AH72" i="13"/>
  <c r="AI72" i="13"/>
  <c r="AG73" i="13"/>
  <c r="AH73" i="13"/>
  <c r="AI73" i="13"/>
  <c r="AG74" i="13"/>
  <c r="AH74" i="13"/>
  <c r="AI74" i="13"/>
  <c r="AG75" i="13"/>
  <c r="AH75" i="13"/>
  <c r="AI75" i="13"/>
  <c r="AG76" i="13"/>
  <c r="AH76" i="13"/>
  <c r="AI76" i="13"/>
  <c r="AG77" i="13"/>
  <c r="AH77" i="13"/>
  <c r="AI77" i="13"/>
  <c r="AG78" i="13"/>
  <c r="AH78" i="13"/>
  <c r="AI78" i="13"/>
  <c r="AG79" i="13"/>
  <c r="AH79" i="13"/>
  <c r="AI79" i="13"/>
  <c r="AG80" i="13"/>
  <c r="AH80" i="13"/>
  <c r="AI80" i="13"/>
  <c r="AG81" i="13"/>
  <c r="AH81" i="13"/>
  <c r="AI81" i="13"/>
  <c r="AG82" i="13"/>
  <c r="AH82" i="13"/>
  <c r="AI82" i="13"/>
  <c r="AG83" i="13"/>
  <c r="AH83" i="13"/>
  <c r="AI83" i="13"/>
  <c r="AG84" i="13"/>
  <c r="AH84" i="13"/>
  <c r="AI84" i="13"/>
  <c r="AG85" i="13"/>
  <c r="AH85" i="13"/>
  <c r="AI85" i="13"/>
  <c r="AG86" i="13"/>
  <c r="AH86" i="13"/>
  <c r="AI86" i="13"/>
  <c r="AG87" i="13"/>
  <c r="AH87" i="13"/>
  <c r="AI87" i="13"/>
  <c r="AG88" i="13"/>
  <c r="AH88" i="13"/>
  <c r="AI88" i="13"/>
  <c r="AG89" i="13"/>
  <c r="AH89" i="13"/>
  <c r="AI89" i="13"/>
  <c r="AG90" i="13"/>
  <c r="AH90" i="13"/>
  <c r="AI90" i="13"/>
  <c r="AG91" i="13"/>
  <c r="AH91" i="13"/>
  <c r="AI91" i="13"/>
  <c r="AG92" i="13"/>
  <c r="AH92" i="13"/>
  <c r="AI92" i="13"/>
  <c r="AG93" i="13"/>
  <c r="AH93" i="13"/>
  <c r="AI93" i="13"/>
  <c r="AG94" i="13"/>
  <c r="AH94" i="13"/>
  <c r="AI94" i="13"/>
  <c r="AG95" i="13"/>
  <c r="AH95" i="13"/>
  <c r="AI95" i="13"/>
  <c r="AG96" i="13"/>
  <c r="AH96" i="13"/>
  <c r="AI96" i="13"/>
  <c r="AG97" i="13"/>
  <c r="AH97" i="13"/>
  <c r="AI97" i="13"/>
  <c r="AG98" i="13"/>
  <c r="AH98" i="13"/>
  <c r="AI98" i="13"/>
  <c r="AG99" i="13"/>
  <c r="AH99" i="13"/>
  <c r="AI99" i="13"/>
  <c r="AG100" i="13"/>
  <c r="AH100" i="13"/>
  <c r="AI100" i="13"/>
  <c r="AG101" i="13"/>
  <c r="AH101" i="13"/>
  <c r="AI101" i="13"/>
  <c r="AG102" i="13"/>
  <c r="AH102" i="13"/>
  <c r="AI102" i="13"/>
  <c r="AG103" i="13"/>
  <c r="AH103" i="13"/>
  <c r="AI103" i="13"/>
  <c r="AG104" i="13"/>
  <c r="AH104" i="13"/>
  <c r="AI104" i="13"/>
  <c r="AG105" i="13"/>
  <c r="AH105" i="13"/>
  <c r="AI105" i="13"/>
  <c r="AG106" i="13"/>
  <c r="AH106" i="13"/>
  <c r="AI106" i="13"/>
  <c r="AG107" i="13"/>
  <c r="AH107" i="13"/>
  <c r="AI107" i="13"/>
  <c r="AG108" i="13"/>
  <c r="AH108" i="13"/>
  <c r="AI108" i="13"/>
  <c r="AG109" i="13"/>
  <c r="AH109" i="13"/>
  <c r="AI109" i="13"/>
  <c r="AG110" i="13"/>
  <c r="AH110" i="13"/>
  <c r="AI110" i="13"/>
  <c r="AG111" i="13"/>
  <c r="AH111" i="13"/>
  <c r="AI111" i="13"/>
  <c r="AG112" i="13"/>
  <c r="AH112" i="13"/>
  <c r="AI112" i="13"/>
  <c r="AG113" i="13"/>
  <c r="AH113" i="13"/>
  <c r="AI113" i="13"/>
  <c r="AG114" i="13"/>
  <c r="AH114" i="13"/>
  <c r="AI114" i="13"/>
  <c r="AG115" i="13"/>
  <c r="AH115" i="13"/>
  <c r="AI115" i="13"/>
  <c r="AG116" i="13"/>
  <c r="AH116" i="13"/>
  <c r="AI116" i="13"/>
  <c r="AG117" i="13"/>
  <c r="AH117" i="13"/>
  <c r="AI117" i="13"/>
  <c r="AG118" i="13"/>
  <c r="AH118" i="13"/>
  <c r="AI118" i="13"/>
  <c r="AG119" i="13"/>
  <c r="AH119" i="13"/>
  <c r="AI119" i="13"/>
  <c r="AG120" i="13"/>
  <c r="AH120" i="13"/>
  <c r="AI120" i="13"/>
  <c r="AG121" i="13"/>
  <c r="AH121" i="13"/>
  <c r="AI121" i="13"/>
  <c r="AG122" i="13"/>
  <c r="AH122" i="13"/>
  <c r="AI122" i="13"/>
  <c r="AG123" i="13"/>
  <c r="AH123" i="13"/>
  <c r="AI123" i="13"/>
  <c r="AG124" i="13"/>
  <c r="AH124" i="13"/>
  <c r="AI124" i="13"/>
  <c r="AG125" i="13"/>
  <c r="AH125" i="13"/>
  <c r="AI125" i="13"/>
  <c r="AG126" i="13"/>
  <c r="AH126" i="13"/>
  <c r="AI126" i="13"/>
  <c r="AG127" i="13"/>
  <c r="AH127" i="13"/>
  <c r="AI127" i="13"/>
  <c r="AG128" i="13"/>
  <c r="AH128" i="13"/>
  <c r="AI128" i="13"/>
  <c r="AG129" i="13"/>
  <c r="AH129" i="13"/>
  <c r="AI129" i="13"/>
  <c r="AG130" i="13"/>
  <c r="AH130" i="13"/>
  <c r="AI130" i="13"/>
  <c r="AG131" i="13"/>
  <c r="AH131" i="13"/>
  <c r="AI131" i="13"/>
  <c r="AG132" i="13"/>
  <c r="AH132" i="13"/>
  <c r="AI132" i="13"/>
  <c r="AG133" i="13"/>
  <c r="AH133" i="13"/>
  <c r="AI133" i="13"/>
  <c r="AG134" i="13"/>
  <c r="AH134" i="13"/>
  <c r="AI134" i="13"/>
  <c r="AG135" i="13"/>
  <c r="AH135" i="13"/>
  <c r="AI135" i="13"/>
  <c r="AG136" i="13"/>
  <c r="AH136" i="13"/>
  <c r="AI136" i="13"/>
  <c r="AG137" i="13"/>
  <c r="AH137" i="13"/>
  <c r="AI137" i="13"/>
  <c r="AG138" i="13"/>
  <c r="AH138" i="13"/>
  <c r="AI138" i="13"/>
  <c r="AI19" i="13"/>
  <c r="AH19" i="13"/>
  <c r="AG19" i="13"/>
  <c r="AG17" i="13"/>
  <c r="AJ20" i="13" s="1"/>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9" i="13"/>
  <c r="AG183" i="4"/>
  <c r="B207" i="4" s="1"/>
  <c r="AG35" i="4"/>
  <c r="AS38" i="4"/>
  <c r="AR38" i="4"/>
  <c r="AQ38" i="4"/>
  <c r="AP38" i="4"/>
  <c r="AO38" i="4"/>
  <c r="AN38" i="4"/>
  <c r="AM38" i="4"/>
  <c r="AL38" i="4"/>
  <c r="AK38" i="4"/>
  <c r="AJ117" i="4"/>
  <c r="AI38" i="4"/>
  <c r="AJ38" i="4" s="1"/>
  <c r="BB157" i="4"/>
  <c r="AZ157" i="4"/>
  <c r="AY157" i="4"/>
  <c r="AX157" i="4"/>
  <c r="AW157" i="4"/>
  <c r="AV157" i="4"/>
  <c r="AS157" i="4"/>
  <c r="AR157" i="4"/>
  <c r="AQ157" i="4"/>
  <c r="AP157" i="4"/>
  <c r="AO157" i="4"/>
  <c r="AN157" i="4"/>
  <c r="AM157" i="4"/>
  <c r="AL157" i="4"/>
  <c r="AK157" i="4"/>
  <c r="AI157" i="4"/>
  <c r="AJ157" i="4" s="1"/>
  <c r="BD156" i="4"/>
  <c r="BB156" i="4"/>
  <c r="AZ156" i="4"/>
  <c r="AY156" i="4"/>
  <c r="AX156" i="4"/>
  <c r="AW156" i="4"/>
  <c r="AV156" i="4"/>
  <c r="AS156" i="4"/>
  <c r="AR156" i="4"/>
  <c r="AQ156" i="4"/>
  <c r="AP156" i="4"/>
  <c r="AO156" i="4"/>
  <c r="AN156" i="4"/>
  <c r="AM156" i="4"/>
  <c r="AL156" i="4"/>
  <c r="AK156" i="4"/>
  <c r="AI156" i="4"/>
  <c r="AJ156" i="4" s="1"/>
  <c r="BD155" i="4"/>
  <c r="BB155" i="4"/>
  <c r="AZ155" i="4"/>
  <c r="AY155" i="4"/>
  <c r="AX155" i="4"/>
  <c r="AW155" i="4"/>
  <c r="AV155" i="4"/>
  <c r="AS155" i="4"/>
  <c r="AR155" i="4"/>
  <c r="AQ155" i="4"/>
  <c r="AP155" i="4"/>
  <c r="AO155" i="4"/>
  <c r="AN155" i="4"/>
  <c r="AM155" i="4"/>
  <c r="AL155" i="4"/>
  <c r="AK155" i="4"/>
  <c r="AI155" i="4"/>
  <c r="AJ155" i="4" s="1"/>
  <c r="BD154" i="4"/>
  <c r="BB154" i="4"/>
  <c r="AZ154" i="4"/>
  <c r="AY154" i="4"/>
  <c r="AX154" i="4"/>
  <c r="AW154" i="4"/>
  <c r="AV154" i="4"/>
  <c r="AS154" i="4"/>
  <c r="AR154" i="4"/>
  <c r="AQ154" i="4"/>
  <c r="AP154" i="4"/>
  <c r="AO154" i="4"/>
  <c r="AN154" i="4"/>
  <c r="AM154" i="4"/>
  <c r="AL154" i="4"/>
  <c r="AK154" i="4"/>
  <c r="AI154" i="4"/>
  <c r="AJ154" i="4" s="1"/>
  <c r="BD153" i="4"/>
  <c r="BB153" i="4"/>
  <c r="AZ153" i="4"/>
  <c r="AY153" i="4"/>
  <c r="AX153" i="4"/>
  <c r="AW153" i="4"/>
  <c r="AV153" i="4"/>
  <c r="AS153" i="4"/>
  <c r="AR153" i="4"/>
  <c r="AQ153" i="4"/>
  <c r="AP153" i="4"/>
  <c r="AO153" i="4"/>
  <c r="AN153" i="4"/>
  <c r="AM153" i="4"/>
  <c r="AL153" i="4"/>
  <c r="AK153" i="4"/>
  <c r="AI153" i="4"/>
  <c r="AJ153" i="4" s="1"/>
  <c r="BD152" i="4"/>
  <c r="BB152" i="4"/>
  <c r="AZ152" i="4"/>
  <c r="AY152" i="4"/>
  <c r="AX152" i="4"/>
  <c r="AW152" i="4"/>
  <c r="AV152" i="4"/>
  <c r="AS152" i="4"/>
  <c r="AR152" i="4"/>
  <c r="AQ152" i="4"/>
  <c r="AP152" i="4"/>
  <c r="AO152" i="4"/>
  <c r="AN152" i="4"/>
  <c r="AM152" i="4"/>
  <c r="AL152" i="4"/>
  <c r="AK152" i="4"/>
  <c r="AI152" i="4"/>
  <c r="AJ152" i="4" s="1"/>
  <c r="BD151" i="4"/>
  <c r="BB151" i="4"/>
  <c r="AZ151" i="4"/>
  <c r="AY151" i="4"/>
  <c r="AX151" i="4"/>
  <c r="AW151" i="4"/>
  <c r="AV151" i="4"/>
  <c r="AS151" i="4"/>
  <c r="AR151" i="4"/>
  <c r="AQ151" i="4"/>
  <c r="AP151" i="4"/>
  <c r="AO151" i="4"/>
  <c r="AN151" i="4"/>
  <c r="AM151" i="4"/>
  <c r="AL151" i="4"/>
  <c r="AK151" i="4"/>
  <c r="AI151" i="4"/>
  <c r="AJ151" i="4" s="1"/>
  <c r="BD150" i="4"/>
  <c r="BB150" i="4"/>
  <c r="AZ150" i="4"/>
  <c r="AY150" i="4"/>
  <c r="AX150" i="4"/>
  <c r="AW150" i="4"/>
  <c r="AV150" i="4"/>
  <c r="AS150" i="4"/>
  <c r="AR150" i="4"/>
  <c r="AQ150" i="4"/>
  <c r="AP150" i="4"/>
  <c r="AO150" i="4"/>
  <c r="AN150" i="4"/>
  <c r="AM150" i="4"/>
  <c r="AL150" i="4"/>
  <c r="AK150" i="4"/>
  <c r="AI150" i="4"/>
  <c r="AJ150" i="4" s="1"/>
  <c r="BD149" i="4"/>
  <c r="BB149" i="4"/>
  <c r="AZ149" i="4"/>
  <c r="AY149" i="4"/>
  <c r="AX149" i="4"/>
  <c r="AW149" i="4"/>
  <c r="AV149" i="4"/>
  <c r="AS149" i="4"/>
  <c r="AR149" i="4"/>
  <c r="AQ149" i="4"/>
  <c r="AP149" i="4"/>
  <c r="AO149" i="4"/>
  <c r="AN149" i="4"/>
  <c r="AM149" i="4"/>
  <c r="AL149" i="4"/>
  <c r="AK149" i="4"/>
  <c r="AI149" i="4"/>
  <c r="AJ149" i="4" s="1"/>
  <c r="BD148" i="4"/>
  <c r="BB148" i="4"/>
  <c r="AZ148" i="4"/>
  <c r="AY148" i="4"/>
  <c r="AX148" i="4"/>
  <c r="AW148" i="4"/>
  <c r="AV148" i="4"/>
  <c r="AS148" i="4"/>
  <c r="AR148" i="4"/>
  <c r="AQ148" i="4"/>
  <c r="AP148" i="4"/>
  <c r="AO148" i="4"/>
  <c r="AN148" i="4"/>
  <c r="AM148" i="4"/>
  <c r="AL148" i="4"/>
  <c r="AK148" i="4"/>
  <c r="AI148" i="4"/>
  <c r="AJ148" i="4" s="1"/>
  <c r="BD147" i="4"/>
  <c r="BB147" i="4"/>
  <c r="AZ147" i="4"/>
  <c r="AY147" i="4"/>
  <c r="AX147" i="4"/>
  <c r="AW147" i="4"/>
  <c r="AV147" i="4"/>
  <c r="AS147" i="4"/>
  <c r="AR147" i="4"/>
  <c r="AQ147" i="4"/>
  <c r="AP147" i="4"/>
  <c r="AO147" i="4"/>
  <c r="AN147" i="4"/>
  <c r="AM147" i="4"/>
  <c r="AL147" i="4"/>
  <c r="AK147" i="4"/>
  <c r="AI147" i="4"/>
  <c r="AJ147" i="4" s="1"/>
  <c r="BD146" i="4"/>
  <c r="BB146" i="4"/>
  <c r="AZ146" i="4"/>
  <c r="AY146" i="4"/>
  <c r="AX146" i="4"/>
  <c r="AW146" i="4"/>
  <c r="AV146" i="4"/>
  <c r="AS146" i="4"/>
  <c r="AR146" i="4"/>
  <c r="AQ146" i="4"/>
  <c r="AP146" i="4"/>
  <c r="AO146" i="4"/>
  <c r="AN146" i="4"/>
  <c r="AM146" i="4"/>
  <c r="AL146" i="4"/>
  <c r="AK146" i="4"/>
  <c r="AI146" i="4"/>
  <c r="AJ146" i="4" s="1"/>
  <c r="BD145" i="4"/>
  <c r="BB145" i="4"/>
  <c r="AZ145" i="4"/>
  <c r="AY145" i="4"/>
  <c r="AX145" i="4"/>
  <c r="AW145" i="4"/>
  <c r="AV145" i="4"/>
  <c r="AS145" i="4"/>
  <c r="AR145" i="4"/>
  <c r="AQ145" i="4"/>
  <c r="AP145" i="4"/>
  <c r="AO145" i="4"/>
  <c r="AN145" i="4"/>
  <c r="AM145" i="4"/>
  <c r="AL145" i="4"/>
  <c r="AK145" i="4"/>
  <c r="AI145" i="4"/>
  <c r="AJ145" i="4" s="1"/>
  <c r="BD144" i="4"/>
  <c r="BB144" i="4"/>
  <c r="AZ144" i="4"/>
  <c r="AY144" i="4"/>
  <c r="AX144" i="4"/>
  <c r="AW144" i="4"/>
  <c r="AV144" i="4"/>
  <c r="AS144" i="4"/>
  <c r="AR144" i="4"/>
  <c r="AQ144" i="4"/>
  <c r="AP144" i="4"/>
  <c r="AO144" i="4"/>
  <c r="AN144" i="4"/>
  <c r="AM144" i="4"/>
  <c r="AL144" i="4"/>
  <c r="AK144" i="4"/>
  <c r="AI144" i="4"/>
  <c r="AJ144" i="4" s="1"/>
  <c r="BD143" i="4"/>
  <c r="BB143" i="4"/>
  <c r="AZ143" i="4"/>
  <c r="AY143" i="4"/>
  <c r="AX143" i="4"/>
  <c r="AW143" i="4"/>
  <c r="AV143" i="4"/>
  <c r="AS143" i="4"/>
  <c r="AR143" i="4"/>
  <c r="AQ143" i="4"/>
  <c r="AP143" i="4"/>
  <c r="AO143" i="4"/>
  <c r="AN143" i="4"/>
  <c r="AM143" i="4"/>
  <c r="AL143" i="4"/>
  <c r="AK143" i="4"/>
  <c r="AI143" i="4"/>
  <c r="AJ143" i="4" s="1"/>
  <c r="BD142" i="4"/>
  <c r="BB142" i="4"/>
  <c r="AZ142" i="4"/>
  <c r="AY142" i="4"/>
  <c r="AX142" i="4"/>
  <c r="AW142" i="4"/>
  <c r="AV142" i="4"/>
  <c r="AS142" i="4"/>
  <c r="AR142" i="4"/>
  <c r="AQ142" i="4"/>
  <c r="AP142" i="4"/>
  <c r="AO142" i="4"/>
  <c r="AN142" i="4"/>
  <c r="AM142" i="4"/>
  <c r="AL142" i="4"/>
  <c r="AK142" i="4"/>
  <c r="AI142" i="4"/>
  <c r="AJ142" i="4" s="1"/>
  <c r="BD141" i="4"/>
  <c r="BB141" i="4"/>
  <c r="AZ141" i="4"/>
  <c r="AY141" i="4"/>
  <c r="AX141" i="4"/>
  <c r="AW141" i="4"/>
  <c r="AV141" i="4"/>
  <c r="AS141" i="4"/>
  <c r="AR141" i="4"/>
  <c r="AQ141" i="4"/>
  <c r="AP141" i="4"/>
  <c r="AO141" i="4"/>
  <c r="AN141" i="4"/>
  <c r="AM141" i="4"/>
  <c r="AL141" i="4"/>
  <c r="AK141" i="4"/>
  <c r="AI141" i="4"/>
  <c r="AJ141" i="4" s="1"/>
  <c r="BD140" i="4"/>
  <c r="BB140" i="4"/>
  <c r="AZ140" i="4"/>
  <c r="AY140" i="4"/>
  <c r="AX140" i="4"/>
  <c r="AW140" i="4"/>
  <c r="AV140" i="4"/>
  <c r="AS140" i="4"/>
  <c r="AR140" i="4"/>
  <c r="AQ140" i="4"/>
  <c r="AP140" i="4"/>
  <c r="AO140" i="4"/>
  <c r="AN140" i="4"/>
  <c r="AM140" i="4"/>
  <c r="AL140" i="4"/>
  <c r="AK140" i="4"/>
  <c r="AI140" i="4"/>
  <c r="AJ140" i="4" s="1"/>
  <c r="BD139" i="4"/>
  <c r="BB139" i="4"/>
  <c r="AZ139" i="4"/>
  <c r="AY139" i="4"/>
  <c r="AX139" i="4"/>
  <c r="AW139" i="4"/>
  <c r="AV139" i="4"/>
  <c r="AS139" i="4"/>
  <c r="AR139" i="4"/>
  <c r="AQ139" i="4"/>
  <c r="AP139" i="4"/>
  <c r="AO139" i="4"/>
  <c r="AN139" i="4"/>
  <c r="AM139" i="4"/>
  <c r="AL139" i="4"/>
  <c r="AK139" i="4"/>
  <c r="AI139" i="4"/>
  <c r="AJ139" i="4" s="1"/>
  <c r="BD138" i="4"/>
  <c r="BB138" i="4"/>
  <c r="AZ138" i="4"/>
  <c r="AY138" i="4"/>
  <c r="AX138" i="4"/>
  <c r="AW138" i="4"/>
  <c r="AV138" i="4"/>
  <c r="AS138" i="4"/>
  <c r="AR138" i="4"/>
  <c r="AQ138" i="4"/>
  <c r="AP138" i="4"/>
  <c r="AO138" i="4"/>
  <c r="AN138" i="4"/>
  <c r="AM138" i="4"/>
  <c r="AL138" i="4"/>
  <c r="AK138" i="4"/>
  <c r="AI138" i="4"/>
  <c r="AJ138" i="4" s="1"/>
  <c r="BD137" i="4"/>
  <c r="BB137" i="4"/>
  <c r="AZ137" i="4"/>
  <c r="AY137" i="4"/>
  <c r="AX137" i="4"/>
  <c r="AW137" i="4"/>
  <c r="AV137" i="4"/>
  <c r="AS137" i="4"/>
  <c r="AR137" i="4"/>
  <c r="AQ137" i="4"/>
  <c r="AP137" i="4"/>
  <c r="AO137" i="4"/>
  <c r="AN137" i="4"/>
  <c r="AM137" i="4"/>
  <c r="AL137" i="4"/>
  <c r="AK137" i="4"/>
  <c r="AI137" i="4"/>
  <c r="AJ137" i="4" s="1"/>
  <c r="BD136" i="4"/>
  <c r="BB136" i="4"/>
  <c r="AZ136" i="4"/>
  <c r="AY136" i="4"/>
  <c r="AX136" i="4"/>
  <c r="AW136" i="4"/>
  <c r="AV136" i="4"/>
  <c r="AS136" i="4"/>
  <c r="AR136" i="4"/>
  <c r="AQ136" i="4"/>
  <c r="AP136" i="4"/>
  <c r="AO136" i="4"/>
  <c r="AN136" i="4"/>
  <c r="AM136" i="4"/>
  <c r="AL136" i="4"/>
  <c r="AK136" i="4"/>
  <c r="AI136" i="4"/>
  <c r="AJ136" i="4" s="1"/>
  <c r="BD135" i="4"/>
  <c r="BB135" i="4"/>
  <c r="AZ135" i="4"/>
  <c r="AY135" i="4"/>
  <c r="AX135" i="4"/>
  <c r="AW135" i="4"/>
  <c r="AV135" i="4"/>
  <c r="AS135" i="4"/>
  <c r="AR135" i="4"/>
  <c r="AQ135" i="4"/>
  <c r="AP135" i="4"/>
  <c r="AO135" i="4"/>
  <c r="AN135" i="4"/>
  <c r="AM135" i="4"/>
  <c r="AL135" i="4"/>
  <c r="AK135" i="4"/>
  <c r="AI135" i="4"/>
  <c r="AJ135" i="4" s="1"/>
  <c r="BD134" i="4"/>
  <c r="BB134" i="4"/>
  <c r="AZ134" i="4"/>
  <c r="AY134" i="4"/>
  <c r="AX134" i="4"/>
  <c r="AW134" i="4"/>
  <c r="AV134" i="4"/>
  <c r="AS134" i="4"/>
  <c r="AR134" i="4"/>
  <c r="AQ134" i="4"/>
  <c r="AP134" i="4"/>
  <c r="AO134" i="4"/>
  <c r="AN134" i="4"/>
  <c r="AM134" i="4"/>
  <c r="AL134" i="4"/>
  <c r="AK134" i="4"/>
  <c r="AI134" i="4"/>
  <c r="AJ134" i="4" s="1"/>
  <c r="BD133" i="4"/>
  <c r="BB133" i="4"/>
  <c r="AZ133" i="4"/>
  <c r="AY133" i="4"/>
  <c r="AX133" i="4"/>
  <c r="AW133" i="4"/>
  <c r="AV133" i="4"/>
  <c r="AS133" i="4"/>
  <c r="AR133" i="4"/>
  <c r="AQ133" i="4"/>
  <c r="AP133" i="4"/>
  <c r="AO133" i="4"/>
  <c r="AN133" i="4"/>
  <c r="AM133" i="4"/>
  <c r="AL133" i="4"/>
  <c r="AK133" i="4"/>
  <c r="AI133" i="4"/>
  <c r="AJ133" i="4" s="1"/>
  <c r="BD132" i="4"/>
  <c r="BB132" i="4"/>
  <c r="AZ132" i="4"/>
  <c r="AY132" i="4"/>
  <c r="AX132" i="4"/>
  <c r="AW132" i="4"/>
  <c r="AV132" i="4"/>
  <c r="AS132" i="4"/>
  <c r="AR132" i="4"/>
  <c r="AQ132" i="4"/>
  <c r="AP132" i="4"/>
  <c r="AO132" i="4"/>
  <c r="AN132" i="4"/>
  <c r="AM132" i="4"/>
  <c r="AL132" i="4"/>
  <c r="AK132" i="4"/>
  <c r="AI132" i="4"/>
  <c r="AJ132" i="4" s="1"/>
  <c r="BD131" i="4"/>
  <c r="BB131" i="4"/>
  <c r="AZ131" i="4"/>
  <c r="AY131" i="4"/>
  <c r="AX131" i="4"/>
  <c r="AW131" i="4"/>
  <c r="AV131" i="4"/>
  <c r="AS131" i="4"/>
  <c r="AR131" i="4"/>
  <c r="AQ131" i="4"/>
  <c r="AP131" i="4"/>
  <c r="AO131" i="4"/>
  <c r="AN131" i="4"/>
  <c r="AM131" i="4"/>
  <c r="AL131" i="4"/>
  <c r="AK131" i="4"/>
  <c r="AI131" i="4"/>
  <c r="AJ131" i="4" s="1"/>
  <c r="BD130" i="4"/>
  <c r="BB130" i="4"/>
  <c r="AZ130" i="4"/>
  <c r="AY130" i="4"/>
  <c r="AX130" i="4"/>
  <c r="AW130" i="4"/>
  <c r="AV130" i="4"/>
  <c r="AS130" i="4"/>
  <c r="AR130" i="4"/>
  <c r="AQ130" i="4"/>
  <c r="AP130" i="4"/>
  <c r="AO130" i="4"/>
  <c r="AN130" i="4"/>
  <c r="AM130" i="4"/>
  <c r="AL130" i="4"/>
  <c r="AK130" i="4"/>
  <c r="AI130" i="4"/>
  <c r="AJ130" i="4" s="1"/>
  <c r="BD129" i="4"/>
  <c r="BB129" i="4"/>
  <c r="AZ129" i="4"/>
  <c r="AY129" i="4"/>
  <c r="AX129" i="4"/>
  <c r="AW129" i="4"/>
  <c r="AV129" i="4"/>
  <c r="AS129" i="4"/>
  <c r="AR129" i="4"/>
  <c r="AQ129" i="4"/>
  <c r="AP129" i="4"/>
  <c r="AO129" i="4"/>
  <c r="AN129" i="4"/>
  <c r="AM129" i="4"/>
  <c r="AL129" i="4"/>
  <c r="AK129" i="4"/>
  <c r="AI129" i="4"/>
  <c r="AJ129" i="4" s="1"/>
  <c r="BD128" i="4"/>
  <c r="BB128" i="4"/>
  <c r="AZ128" i="4"/>
  <c r="AY128" i="4"/>
  <c r="AX128" i="4"/>
  <c r="AW128" i="4"/>
  <c r="AV128" i="4"/>
  <c r="AS128" i="4"/>
  <c r="AR128" i="4"/>
  <c r="AQ128" i="4"/>
  <c r="AP128" i="4"/>
  <c r="AO128" i="4"/>
  <c r="AN128" i="4"/>
  <c r="AM128" i="4"/>
  <c r="AL128" i="4"/>
  <c r="AK128" i="4"/>
  <c r="AI128" i="4"/>
  <c r="AJ128" i="4" s="1"/>
  <c r="BD127" i="4"/>
  <c r="BB127" i="4"/>
  <c r="AZ127" i="4"/>
  <c r="AY127" i="4"/>
  <c r="AX127" i="4"/>
  <c r="AW127" i="4"/>
  <c r="AV127" i="4"/>
  <c r="AS127" i="4"/>
  <c r="AR127" i="4"/>
  <c r="AQ127" i="4"/>
  <c r="AP127" i="4"/>
  <c r="AO127" i="4"/>
  <c r="AN127" i="4"/>
  <c r="AM127" i="4"/>
  <c r="AL127" i="4"/>
  <c r="AK127" i="4"/>
  <c r="AI127" i="4"/>
  <c r="AJ127" i="4" s="1"/>
  <c r="BD126" i="4"/>
  <c r="BB126" i="4"/>
  <c r="AZ126" i="4"/>
  <c r="AY126" i="4"/>
  <c r="AX126" i="4"/>
  <c r="AW126" i="4"/>
  <c r="AV126" i="4"/>
  <c r="AS126" i="4"/>
  <c r="AR126" i="4"/>
  <c r="AQ126" i="4"/>
  <c r="AP126" i="4"/>
  <c r="AO126" i="4"/>
  <c r="AN126" i="4"/>
  <c r="AM126" i="4"/>
  <c r="AL126" i="4"/>
  <c r="AK126" i="4"/>
  <c r="AI126" i="4"/>
  <c r="AJ126" i="4" s="1"/>
  <c r="BD125" i="4"/>
  <c r="BB125" i="4"/>
  <c r="AZ125" i="4"/>
  <c r="AY125" i="4"/>
  <c r="AX125" i="4"/>
  <c r="AW125" i="4"/>
  <c r="AV125" i="4"/>
  <c r="AS125" i="4"/>
  <c r="AR125" i="4"/>
  <c r="AQ125" i="4"/>
  <c r="AP125" i="4"/>
  <c r="AO125" i="4"/>
  <c r="AN125" i="4"/>
  <c r="AM125" i="4"/>
  <c r="AL125" i="4"/>
  <c r="AK125" i="4"/>
  <c r="AI125" i="4"/>
  <c r="AJ125" i="4" s="1"/>
  <c r="BD124" i="4"/>
  <c r="BB124" i="4"/>
  <c r="AZ124" i="4"/>
  <c r="AY124" i="4"/>
  <c r="AX124" i="4"/>
  <c r="AW124" i="4"/>
  <c r="AV124" i="4"/>
  <c r="AS124" i="4"/>
  <c r="AR124" i="4"/>
  <c r="AQ124" i="4"/>
  <c r="AP124" i="4"/>
  <c r="AO124" i="4"/>
  <c r="AN124" i="4"/>
  <c r="AM124" i="4"/>
  <c r="AL124" i="4"/>
  <c r="AK124" i="4"/>
  <c r="AI124" i="4"/>
  <c r="AJ124" i="4" s="1"/>
  <c r="BD123" i="4"/>
  <c r="BB123" i="4"/>
  <c r="AZ123" i="4"/>
  <c r="AY123" i="4"/>
  <c r="AX123" i="4"/>
  <c r="AW123" i="4"/>
  <c r="AV123" i="4"/>
  <c r="AS123" i="4"/>
  <c r="AR123" i="4"/>
  <c r="AQ123" i="4"/>
  <c r="AP123" i="4"/>
  <c r="AO123" i="4"/>
  <c r="AN123" i="4"/>
  <c r="AM123" i="4"/>
  <c r="AL123" i="4"/>
  <c r="AK123" i="4"/>
  <c r="AI123" i="4"/>
  <c r="AJ123" i="4" s="1"/>
  <c r="BD122" i="4"/>
  <c r="BB122" i="4"/>
  <c r="AZ122" i="4"/>
  <c r="AY122" i="4"/>
  <c r="AX122" i="4"/>
  <c r="AW122" i="4"/>
  <c r="AV122" i="4"/>
  <c r="AS122" i="4"/>
  <c r="AR122" i="4"/>
  <c r="AQ122" i="4"/>
  <c r="AP122" i="4"/>
  <c r="AO122" i="4"/>
  <c r="AN122" i="4"/>
  <c r="AM122" i="4"/>
  <c r="AL122" i="4"/>
  <c r="AK122" i="4"/>
  <c r="AI122" i="4"/>
  <c r="AJ122" i="4" s="1"/>
  <c r="BD121" i="4"/>
  <c r="BB121" i="4"/>
  <c r="AZ121" i="4"/>
  <c r="AY121" i="4"/>
  <c r="AX121" i="4"/>
  <c r="AW121" i="4"/>
  <c r="AV121" i="4"/>
  <c r="AS121" i="4"/>
  <c r="AR121" i="4"/>
  <c r="AQ121" i="4"/>
  <c r="AP121" i="4"/>
  <c r="AO121" i="4"/>
  <c r="AN121" i="4"/>
  <c r="AM121" i="4"/>
  <c r="AL121" i="4"/>
  <c r="AK121" i="4"/>
  <c r="AI121" i="4"/>
  <c r="AJ121" i="4" s="1"/>
  <c r="BD120" i="4"/>
  <c r="BB120" i="4"/>
  <c r="AZ120" i="4"/>
  <c r="AY120" i="4"/>
  <c r="AX120" i="4"/>
  <c r="AW120" i="4"/>
  <c r="AV120" i="4"/>
  <c r="AS120" i="4"/>
  <c r="AR120" i="4"/>
  <c r="AQ120" i="4"/>
  <c r="AP120" i="4"/>
  <c r="AO120" i="4"/>
  <c r="AN120" i="4"/>
  <c r="AM120" i="4"/>
  <c r="AL120" i="4"/>
  <c r="AK120" i="4"/>
  <c r="AI120" i="4"/>
  <c r="AJ120" i="4" s="1"/>
  <c r="BD119" i="4"/>
  <c r="BB119" i="4"/>
  <c r="AZ119" i="4"/>
  <c r="AY119" i="4"/>
  <c r="AX119" i="4"/>
  <c r="AW119" i="4"/>
  <c r="AV119" i="4"/>
  <c r="AS119" i="4"/>
  <c r="AR119" i="4"/>
  <c r="AQ119" i="4"/>
  <c r="AP119" i="4"/>
  <c r="AO119" i="4"/>
  <c r="AN119" i="4"/>
  <c r="AM119" i="4"/>
  <c r="AL119" i="4"/>
  <c r="AK119" i="4"/>
  <c r="AI119" i="4"/>
  <c r="AJ119" i="4" s="1"/>
  <c r="BD118" i="4"/>
  <c r="BB118" i="4"/>
  <c r="AZ118" i="4"/>
  <c r="AY118" i="4"/>
  <c r="AX118" i="4"/>
  <c r="AW118" i="4"/>
  <c r="AV118" i="4"/>
  <c r="AS118" i="4"/>
  <c r="AR118" i="4"/>
  <c r="AQ118" i="4"/>
  <c r="AP118" i="4"/>
  <c r="AO118" i="4"/>
  <c r="AN118" i="4"/>
  <c r="AM118" i="4"/>
  <c r="AL118" i="4"/>
  <c r="AK118" i="4"/>
  <c r="AI118" i="4"/>
  <c r="AJ118" i="4" s="1"/>
  <c r="BD117" i="4"/>
  <c r="BB117" i="4"/>
  <c r="AZ117" i="4"/>
  <c r="AY117" i="4"/>
  <c r="AX117" i="4"/>
  <c r="AW117" i="4"/>
  <c r="AV117" i="4"/>
  <c r="AS117" i="4"/>
  <c r="AR117" i="4"/>
  <c r="AQ117" i="4"/>
  <c r="AP117" i="4"/>
  <c r="AO117" i="4"/>
  <c r="AN117" i="4"/>
  <c r="AM117" i="4"/>
  <c r="AL117" i="4"/>
  <c r="AK117" i="4"/>
  <c r="AI117" i="4"/>
  <c r="BD116" i="4"/>
  <c r="BB116" i="4"/>
  <c r="AZ116" i="4"/>
  <c r="AY116" i="4"/>
  <c r="AX116" i="4"/>
  <c r="AW116" i="4"/>
  <c r="AV116" i="4"/>
  <c r="AS116" i="4"/>
  <c r="AR116" i="4"/>
  <c r="AQ116" i="4"/>
  <c r="AP116" i="4"/>
  <c r="AO116" i="4"/>
  <c r="AN116" i="4"/>
  <c r="AM116" i="4"/>
  <c r="AL116" i="4"/>
  <c r="AK116" i="4"/>
  <c r="AI116" i="4"/>
  <c r="AJ116" i="4" s="1"/>
  <c r="BD115" i="4"/>
  <c r="BB115" i="4"/>
  <c r="AZ115" i="4"/>
  <c r="AY115" i="4"/>
  <c r="AX115" i="4"/>
  <c r="AW115" i="4"/>
  <c r="AV115" i="4"/>
  <c r="AS115" i="4"/>
  <c r="AR115" i="4"/>
  <c r="AQ115" i="4"/>
  <c r="AP115" i="4"/>
  <c r="AO115" i="4"/>
  <c r="AN115" i="4"/>
  <c r="AM115" i="4"/>
  <c r="AL115" i="4"/>
  <c r="AK115" i="4"/>
  <c r="AI115" i="4"/>
  <c r="AJ115" i="4" s="1"/>
  <c r="BD114" i="4"/>
  <c r="BB114" i="4"/>
  <c r="AZ114" i="4"/>
  <c r="AY114" i="4"/>
  <c r="AX114" i="4"/>
  <c r="AW114" i="4"/>
  <c r="AV114" i="4"/>
  <c r="AS114" i="4"/>
  <c r="AR114" i="4"/>
  <c r="AQ114" i="4"/>
  <c r="AP114" i="4"/>
  <c r="AO114" i="4"/>
  <c r="AN114" i="4"/>
  <c r="AM114" i="4"/>
  <c r="AL114" i="4"/>
  <c r="AK114" i="4"/>
  <c r="AI114" i="4"/>
  <c r="AJ114" i="4" s="1"/>
  <c r="BD113" i="4"/>
  <c r="BB113" i="4"/>
  <c r="AZ113" i="4"/>
  <c r="AY113" i="4"/>
  <c r="AX113" i="4"/>
  <c r="AW113" i="4"/>
  <c r="AV113" i="4"/>
  <c r="AS113" i="4"/>
  <c r="AR113" i="4"/>
  <c r="AQ113" i="4"/>
  <c r="AP113" i="4"/>
  <c r="AO113" i="4"/>
  <c r="AN113" i="4"/>
  <c r="AM113" i="4"/>
  <c r="AL113" i="4"/>
  <c r="AK113" i="4"/>
  <c r="AI113" i="4"/>
  <c r="AJ113" i="4" s="1"/>
  <c r="BD112" i="4"/>
  <c r="BB112" i="4"/>
  <c r="AZ112" i="4"/>
  <c r="AY112" i="4"/>
  <c r="AX112" i="4"/>
  <c r="AW112" i="4"/>
  <c r="AV112" i="4"/>
  <c r="AS112" i="4"/>
  <c r="AR112" i="4"/>
  <c r="AQ112" i="4"/>
  <c r="AP112" i="4"/>
  <c r="AO112" i="4"/>
  <c r="AN112" i="4"/>
  <c r="AM112" i="4"/>
  <c r="AL112" i="4"/>
  <c r="AK112" i="4"/>
  <c r="AI112" i="4"/>
  <c r="AJ112" i="4" s="1"/>
  <c r="BD111" i="4"/>
  <c r="BB111" i="4"/>
  <c r="AZ111" i="4"/>
  <c r="AY111" i="4"/>
  <c r="AX111" i="4"/>
  <c r="AW111" i="4"/>
  <c r="AV111" i="4"/>
  <c r="AS111" i="4"/>
  <c r="AR111" i="4"/>
  <c r="AQ111" i="4"/>
  <c r="AP111" i="4"/>
  <c r="AO111" i="4"/>
  <c r="AN111" i="4"/>
  <c r="AM111" i="4"/>
  <c r="AL111" i="4"/>
  <c r="AK111" i="4"/>
  <c r="AI111" i="4"/>
  <c r="AJ111" i="4" s="1"/>
  <c r="BD110" i="4"/>
  <c r="BB110" i="4"/>
  <c r="AZ110" i="4"/>
  <c r="AY110" i="4"/>
  <c r="AX110" i="4"/>
  <c r="AW110" i="4"/>
  <c r="AV110" i="4"/>
  <c r="AS110" i="4"/>
  <c r="AR110" i="4"/>
  <c r="AQ110" i="4"/>
  <c r="AP110" i="4"/>
  <c r="AO110" i="4"/>
  <c r="AN110" i="4"/>
  <c r="AM110" i="4"/>
  <c r="AL110" i="4"/>
  <c r="AK110" i="4"/>
  <c r="AI110" i="4"/>
  <c r="AJ110" i="4" s="1"/>
  <c r="BD109" i="4"/>
  <c r="BB109" i="4"/>
  <c r="AZ109" i="4"/>
  <c r="AY109" i="4"/>
  <c r="AX109" i="4"/>
  <c r="AW109" i="4"/>
  <c r="AV109" i="4"/>
  <c r="AS109" i="4"/>
  <c r="AR109" i="4"/>
  <c r="AQ109" i="4"/>
  <c r="AP109" i="4"/>
  <c r="AO109" i="4"/>
  <c r="AN109" i="4"/>
  <c r="AM109" i="4"/>
  <c r="AL109" i="4"/>
  <c r="AK109" i="4"/>
  <c r="AI109" i="4"/>
  <c r="AJ109" i="4" s="1"/>
  <c r="BD108" i="4"/>
  <c r="BB108" i="4"/>
  <c r="AZ108" i="4"/>
  <c r="AY108" i="4"/>
  <c r="AX108" i="4"/>
  <c r="AW108" i="4"/>
  <c r="AV108" i="4"/>
  <c r="AS108" i="4"/>
  <c r="AR108" i="4"/>
  <c r="AQ108" i="4"/>
  <c r="AP108" i="4"/>
  <c r="AO108" i="4"/>
  <c r="AN108" i="4"/>
  <c r="AM108" i="4"/>
  <c r="AL108" i="4"/>
  <c r="AK108" i="4"/>
  <c r="AI108" i="4"/>
  <c r="AJ108" i="4" s="1"/>
  <c r="BD107" i="4"/>
  <c r="BB107" i="4"/>
  <c r="AZ107" i="4"/>
  <c r="AY107" i="4"/>
  <c r="AX107" i="4"/>
  <c r="AW107" i="4"/>
  <c r="AV107" i="4"/>
  <c r="AS107" i="4"/>
  <c r="AR107" i="4"/>
  <c r="AQ107" i="4"/>
  <c r="AP107" i="4"/>
  <c r="AO107" i="4"/>
  <c r="AN107" i="4"/>
  <c r="AM107" i="4"/>
  <c r="AL107" i="4"/>
  <c r="AK107" i="4"/>
  <c r="AI107" i="4"/>
  <c r="AJ107" i="4" s="1"/>
  <c r="BD106" i="4"/>
  <c r="BB106" i="4"/>
  <c r="AZ106" i="4"/>
  <c r="AY106" i="4"/>
  <c r="AX106" i="4"/>
  <c r="AW106" i="4"/>
  <c r="AV106" i="4"/>
  <c r="AS106" i="4"/>
  <c r="AR106" i="4"/>
  <c r="AQ106" i="4"/>
  <c r="AP106" i="4"/>
  <c r="AO106" i="4"/>
  <c r="AN106" i="4"/>
  <c r="AM106" i="4"/>
  <c r="AL106" i="4"/>
  <c r="AK106" i="4"/>
  <c r="AI106" i="4"/>
  <c r="AJ106" i="4" s="1"/>
  <c r="BD105" i="4"/>
  <c r="BB105" i="4"/>
  <c r="AZ105" i="4"/>
  <c r="AY105" i="4"/>
  <c r="AX105" i="4"/>
  <c r="AW105" i="4"/>
  <c r="AV105" i="4"/>
  <c r="AS105" i="4"/>
  <c r="AR105" i="4"/>
  <c r="AQ105" i="4"/>
  <c r="AP105" i="4"/>
  <c r="AO105" i="4"/>
  <c r="AN105" i="4"/>
  <c r="AM105" i="4"/>
  <c r="AL105" i="4"/>
  <c r="AK105" i="4"/>
  <c r="AI105" i="4"/>
  <c r="AJ105" i="4" s="1"/>
  <c r="BD104" i="4"/>
  <c r="BB104" i="4"/>
  <c r="AZ104" i="4"/>
  <c r="AY104" i="4"/>
  <c r="AX104" i="4"/>
  <c r="AW104" i="4"/>
  <c r="AV104" i="4"/>
  <c r="AS104" i="4"/>
  <c r="AR104" i="4"/>
  <c r="AQ104" i="4"/>
  <c r="AP104" i="4"/>
  <c r="AO104" i="4"/>
  <c r="AN104" i="4"/>
  <c r="AM104" i="4"/>
  <c r="AL104" i="4"/>
  <c r="AK104" i="4"/>
  <c r="AI104" i="4"/>
  <c r="AJ104" i="4" s="1"/>
  <c r="BD103" i="4"/>
  <c r="BB103" i="4"/>
  <c r="AZ103" i="4"/>
  <c r="AY103" i="4"/>
  <c r="AX103" i="4"/>
  <c r="AW103" i="4"/>
  <c r="AV103" i="4"/>
  <c r="AS103" i="4"/>
  <c r="AR103" i="4"/>
  <c r="AQ103" i="4"/>
  <c r="AP103" i="4"/>
  <c r="AO103" i="4"/>
  <c r="AN103" i="4"/>
  <c r="AM103" i="4"/>
  <c r="AL103" i="4"/>
  <c r="AK103" i="4"/>
  <c r="AI103" i="4"/>
  <c r="AJ103" i="4" s="1"/>
  <c r="BD102" i="4"/>
  <c r="BB102" i="4"/>
  <c r="AZ102" i="4"/>
  <c r="AY102" i="4"/>
  <c r="AX102" i="4"/>
  <c r="AW102" i="4"/>
  <c r="AV102" i="4"/>
  <c r="AS102" i="4"/>
  <c r="AR102" i="4"/>
  <c r="AQ102" i="4"/>
  <c r="AP102" i="4"/>
  <c r="AO102" i="4"/>
  <c r="AN102" i="4"/>
  <c r="AM102" i="4"/>
  <c r="AL102" i="4"/>
  <c r="AK102" i="4"/>
  <c r="AI102" i="4"/>
  <c r="AJ102" i="4" s="1"/>
  <c r="BD101" i="4"/>
  <c r="BB101" i="4"/>
  <c r="AZ101" i="4"/>
  <c r="AY101" i="4"/>
  <c r="AX101" i="4"/>
  <c r="AW101" i="4"/>
  <c r="AV101" i="4"/>
  <c r="AS101" i="4"/>
  <c r="AR101" i="4"/>
  <c r="AQ101" i="4"/>
  <c r="AP101" i="4"/>
  <c r="AO101" i="4"/>
  <c r="AN101" i="4"/>
  <c r="AM101" i="4"/>
  <c r="AL101" i="4"/>
  <c r="AK101" i="4"/>
  <c r="AI101" i="4"/>
  <c r="AJ101" i="4" s="1"/>
  <c r="BD100" i="4"/>
  <c r="BB100" i="4"/>
  <c r="AZ100" i="4"/>
  <c r="AY100" i="4"/>
  <c r="AX100" i="4"/>
  <c r="AW100" i="4"/>
  <c r="AV100" i="4"/>
  <c r="AS100" i="4"/>
  <c r="AR100" i="4"/>
  <c r="AQ100" i="4"/>
  <c r="AP100" i="4"/>
  <c r="AO100" i="4"/>
  <c r="AN100" i="4"/>
  <c r="AM100" i="4"/>
  <c r="AL100" i="4"/>
  <c r="AK100" i="4"/>
  <c r="AI100" i="4"/>
  <c r="AJ100" i="4" s="1"/>
  <c r="BD99" i="4"/>
  <c r="BB99" i="4"/>
  <c r="AZ99" i="4"/>
  <c r="AY99" i="4"/>
  <c r="AX99" i="4"/>
  <c r="AW99" i="4"/>
  <c r="AV99" i="4"/>
  <c r="AS99" i="4"/>
  <c r="AR99" i="4"/>
  <c r="AQ99" i="4"/>
  <c r="AP99" i="4"/>
  <c r="AO99" i="4"/>
  <c r="AN99" i="4"/>
  <c r="AM99" i="4"/>
  <c r="AL99" i="4"/>
  <c r="AK99" i="4"/>
  <c r="AI99" i="4"/>
  <c r="AJ99" i="4" s="1"/>
  <c r="BD98" i="4"/>
  <c r="BB98" i="4"/>
  <c r="AZ98" i="4"/>
  <c r="AY98" i="4"/>
  <c r="AX98" i="4"/>
  <c r="AW98" i="4"/>
  <c r="AV98" i="4"/>
  <c r="AS98" i="4"/>
  <c r="AR98" i="4"/>
  <c r="AQ98" i="4"/>
  <c r="AP98" i="4"/>
  <c r="AO98" i="4"/>
  <c r="AN98" i="4"/>
  <c r="AM98" i="4"/>
  <c r="AL98" i="4"/>
  <c r="AK98" i="4"/>
  <c r="AI98" i="4"/>
  <c r="AJ98" i="4" s="1"/>
  <c r="BD97" i="4"/>
  <c r="BB97" i="4"/>
  <c r="AZ97" i="4"/>
  <c r="AY97" i="4"/>
  <c r="AX97" i="4"/>
  <c r="AW97" i="4"/>
  <c r="AV97" i="4"/>
  <c r="AS97" i="4"/>
  <c r="AR97" i="4"/>
  <c r="AQ97" i="4"/>
  <c r="AP97" i="4"/>
  <c r="AO97" i="4"/>
  <c r="AN97" i="4"/>
  <c r="AM97" i="4"/>
  <c r="AL97" i="4"/>
  <c r="AK97" i="4"/>
  <c r="AI97" i="4"/>
  <c r="AJ97" i="4" s="1"/>
  <c r="BD96" i="4"/>
  <c r="BB96" i="4"/>
  <c r="AZ96" i="4"/>
  <c r="AY96" i="4"/>
  <c r="AX96" i="4"/>
  <c r="AW96" i="4"/>
  <c r="AV96" i="4"/>
  <c r="AS96" i="4"/>
  <c r="AR96" i="4"/>
  <c r="AQ96" i="4"/>
  <c r="AP96" i="4"/>
  <c r="AO96" i="4"/>
  <c r="AN96" i="4"/>
  <c r="AM96" i="4"/>
  <c r="AL96" i="4"/>
  <c r="AK96" i="4"/>
  <c r="AI96" i="4"/>
  <c r="AJ96" i="4" s="1"/>
  <c r="BD95" i="4"/>
  <c r="BB95" i="4"/>
  <c r="AZ95" i="4"/>
  <c r="AY95" i="4"/>
  <c r="AX95" i="4"/>
  <c r="AW95" i="4"/>
  <c r="AV95" i="4"/>
  <c r="AS95" i="4"/>
  <c r="AR95" i="4"/>
  <c r="AQ95" i="4"/>
  <c r="AP95" i="4"/>
  <c r="AO95" i="4"/>
  <c r="AN95" i="4"/>
  <c r="AM95" i="4"/>
  <c r="AL95" i="4"/>
  <c r="AK95" i="4"/>
  <c r="AI95" i="4"/>
  <c r="AJ95" i="4" s="1"/>
  <c r="BD94" i="4"/>
  <c r="BB94" i="4"/>
  <c r="AZ94" i="4"/>
  <c r="AY94" i="4"/>
  <c r="AX94" i="4"/>
  <c r="AW94" i="4"/>
  <c r="AV94" i="4"/>
  <c r="AS94" i="4"/>
  <c r="AR94" i="4"/>
  <c r="AQ94" i="4"/>
  <c r="AP94" i="4"/>
  <c r="AO94" i="4"/>
  <c r="AN94" i="4"/>
  <c r="AM94" i="4"/>
  <c r="AL94" i="4"/>
  <c r="AK94" i="4"/>
  <c r="AI94" i="4"/>
  <c r="AJ94" i="4" s="1"/>
  <c r="BD93" i="4"/>
  <c r="BB93" i="4"/>
  <c r="AZ93" i="4"/>
  <c r="AY93" i="4"/>
  <c r="AX93" i="4"/>
  <c r="AW93" i="4"/>
  <c r="AV93" i="4"/>
  <c r="AS93" i="4"/>
  <c r="AR93" i="4"/>
  <c r="AQ93" i="4"/>
  <c r="AP93" i="4"/>
  <c r="AO93" i="4"/>
  <c r="AN93" i="4"/>
  <c r="AM93" i="4"/>
  <c r="AL93" i="4"/>
  <c r="AK93" i="4"/>
  <c r="AI93" i="4"/>
  <c r="AJ93" i="4" s="1"/>
  <c r="BD92" i="4"/>
  <c r="BB92" i="4"/>
  <c r="AZ92" i="4"/>
  <c r="AY92" i="4"/>
  <c r="AX92" i="4"/>
  <c r="AW92" i="4"/>
  <c r="AV92" i="4"/>
  <c r="AS92" i="4"/>
  <c r="AR92" i="4"/>
  <c r="AQ92" i="4"/>
  <c r="AP92" i="4"/>
  <c r="AO92" i="4"/>
  <c r="AN92" i="4"/>
  <c r="AM92" i="4"/>
  <c r="AL92" i="4"/>
  <c r="AK92" i="4"/>
  <c r="AI92" i="4"/>
  <c r="AJ92" i="4" s="1"/>
  <c r="BD91" i="4"/>
  <c r="BB91" i="4"/>
  <c r="AZ91" i="4"/>
  <c r="AY91" i="4"/>
  <c r="AX91" i="4"/>
  <c r="AW91" i="4"/>
  <c r="AV91" i="4"/>
  <c r="AS91" i="4"/>
  <c r="AR91" i="4"/>
  <c r="AQ91" i="4"/>
  <c r="AP91" i="4"/>
  <c r="AO91" i="4"/>
  <c r="AN91" i="4"/>
  <c r="AM91" i="4"/>
  <c r="AL91" i="4"/>
  <c r="AK91" i="4"/>
  <c r="AI91" i="4"/>
  <c r="AJ91" i="4" s="1"/>
  <c r="BD90" i="4"/>
  <c r="BB90" i="4"/>
  <c r="AZ90" i="4"/>
  <c r="AY90" i="4"/>
  <c r="AX90" i="4"/>
  <c r="AW90" i="4"/>
  <c r="AV90" i="4"/>
  <c r="AS90" i="4"/>
  <c r="AR90" i="4"/>
  <c r="AQ90" i="4"/>
  <c r="AP90" i="4"/>
  <c r="AO90" i="4"/>
  <c r="AN90" i="4"/>
  <c r="AM90" i="4"/>
  <c r="AL90" i="4"/>
  <c r="AK90" i="4"/>
  <c r="AI90" i="4"/>
  <c r="AJ90" i="4" s="1"/>
  <c r="BD89" i="4"/>
  <c r="BB89" i="4"/>
  <c r="AZ89" i="4"/>
  <c r="AY89" i="4"/>
  <c r="AX89" i="4"/>
  <c r="AW89" i="4"/>
  <c r="AV89" i="4"/>
  <c r="AS89" i="4"/>
  <c r="AR89" i="4"/>
  <c r="AQ89" i="4"/>
  <c r="AP89" i="4"/>
  <c r="AO89" i="4"/>
  <c r="AN89" i="4"/>
  <c r="AM89" i="4"/>
  <c r="AL89" i="4"/>
  <c r="AK89" i="4"/>
  <c r="AI89" i="4"/>
  <c r="AJ89" i="4" s="1"/>
  <c r="BD88" i="4"/>
  <c r="BB88" i="4"/>
  <c r="AZ88" i="4"/>
  <c r="AY88" i="4"/>
  <c r="AX88" i="4"/>
  <c r="AW88" i="4"/>
  <c r="AV88" i="4"/>
  <c r="AS88" i="4"/>
  <c r="AR88" i="4"/>
  <c r="AQ88" i="4"/>
  <c r="AP88" i="4"/>
  <c r="AO88" i="4"/>
  <c r="AN88" i="4"/>
  <c r="AM88" i="4"/>
  <c r="AL88" i="4"/>
  <c r="AK88" i="4"/>
  <c r="AI88" i="4"/>
  <c r="AJ88" i="4" s="1"/>
  <c r="BD87" i="4"/>
  <c r="BB87" i="4"/>
  <c r="AZ87" i="4"/>
  <c r="AY87" i="4"/>
  <c r="AX87" i="4"/>
  <c r="AW87" i="4"/>
  <c r="AV87" i="4"/>
  <c r="AS87" i="4"/>
  <c r="AR87" i="4"/>
  <c r="AQ87" i="4"/>
  <c r="AP87" i="4"/>
  <c r="AO87" i="4"/>
  <c r="AN87" i="4"/>
  <c r="AM87" i="4"/>
  <c r="AL87" i="4"/>
  <c r="AK87" i="4"/>
  <c r="AI87" i="4"/>
  <c r="AJ87" i="4" s="1"/>
  <c r="BD86" i="4"/>
  <c r="BB86" i="4"/>
  <c r="AZ86" i="4"/>
  <c r="AY86" i="4"/>
  <c r="AX86" i="4"/>
  <c r="AW86" i="4"/>
  <c r="AV86" i="4"/>
  <c r="AS86" i="4"/>
  <c r="AR86" i="4"/>
  <c r="AQ86" i="4"/>
  <c r="AP86" i="4"/>
  <c r="AO86" i="4"/>
  <c r="AN86" i="4"/>
  <c r="AM86" i="4"/>
  <c r="AL86" i="4"/>
  <c r="AK86" i="4"/>
  <c r="AI86" i="4"/>
  <c r="AJ86" i="4" s="1"/>
  <c r="BD85" i="4"/>
  <c r="BB85" i="4"/>
  <c r="AZ85" i="4"/>
  <c r="AY85" i="4"/>
  <c r="AX85" i="4"/>
  <c r="AW85" i="4"/>
  <c r="AV85" i="4"/>
  <c r="AS85" i="4"/>
  <c r="AR85" i="4"/>
  <c r="AQ85" i="4"/>
  <c r="AP85" i="4"/>
  <c r="AO85" i="4"/>
  <c r="AN85" i="4"/>
  <c r="AM85" i="4"/>
  <c r="AL85" i="4"/>
  <c r="AK85" i="4"/>
  <c r="AI85" i="4"/>
  <c r="AJ85" i="4" s="1"/>
  <c r="BD84" i="4"/>
  <c r="BB84" i="4"/>
  <c r="AZ84" i="4"/>
  <c r="AY84" i="4"/>
  <c r="AX84" i="4"/>
  <c r="AW84" i="4"/>
  <c r="AV84" i="4"/>
  <c r="AS84" i="4"/>
  <c r="AR84" i="4"/>
  <c r="AQ84" i="4"/>
  <c r="AP84" i="4"/>
  <c r="AO84" i="4"/>
  <c r="AN84" i="4"/>
  <c r="AM84" i="4"/>
  <c r="AL84" i="4"/>
  <c r="AK84" i="4"/>
  <c r="AI84" i="4"/>
  <c r="AJ84" i="4" s="1"/>
  <c r="BD83" i="4"/>
  <c r="BB83" i="4"/>
  <c r="AZ83" i="4"/>
  <c r="AY83" i="4"/>
  <c r="AX83" i="4"/>
  <c r="AW83" i="4"/>
  <c r="AV83" i="4"/>
  <c r="AS83" i="4"/>
  <c r="AR83" i="4"/>
  <c r="AQ83" i="4"/>
  <c r="AP83" i="4"/>
  <c r="AO83" i="4"/>
  <c r="AN83" i="4"/>
  <c r="AM83" i="4"/>
  <c r="AL83" i="4"/>
  <c r="AK83" i="4"/>
  <c r="AI83" i="4"/>
  <c r="AJ83" i="4" s="1"/>
  <c r="BD82" i="4"/>
  <c r="BB82" i="4"/>
  <c r="AZ82" i="4"/>
  <c r="AY82" i="4"/>
  <c r="AX82" i="4"/>
  <c r="AW82" i="4"/>
  <c r="AV82" i="4"/>
  <c r="AS82" i="4"/>
  <c r="AR82" i="4"/>
  <c r="AQ82" i="4"/>
  <c r="AP82" i="4"/>
  <c r="AO82" i="4"/>
  <c r="AN82" i="4"/>
  <c r="AM82" i="4"/>
  <c r="AL82" i="4"/>
  <c r="AK82" i="4"/>
  <c r="AI82" i="4"/>
  <c r="AJ82" i="4" s="1"/>
  <c r="BD81" i="4"/>
  <c r="BB81" i="4"/>
  <c r="AZ81" i="4"/>
  <c r="AY81" i="4"/>
  <c r="AX81" i="4"/>
  <c r="AW81" i="4"/>
  <c r="AV81" i="4"/>
  <c r="AS81" i="4"/>
  <c r="AR81" i="4"/>
  <c r="AQ81" i="4"/>
  <c r="AP81" i="4"/>
  <c r="AO81" i="4"/>
  <c r="AN81" i="4"/>
  <c r="AM81" i="4"/>
  <c r="AL81" i="4"/>
  <c r="AK81" i="4"/>
  <c r="AI81" i="4"/>
  <c r="AJ81" i="4" s="1"/>
  <c r="BD80" i="4"/>
  <c r="BB80" i="4"/>
  <c r="AZ80" i="4"/>
  <c r="AY80" i="4"/>
  <c r="AX80" i="4"/>
  <c r="AW80" i="4"/>
  <c r="AV80" i="4"/>
  <c r="AS80" i="4"/>
  <c r="AR80" i="4"/>
  <c r="AQ80" i="4"/>
  <c r="AP80" i="4"/>
  <c r="AO80" i="4"/>
  <c r="AN80" i="4"/>
  <c r="AM80" i="4"/>
  <c r="AL80" i="4"/>
  <c r="AK80" i="4"/>
  <c r="AI80" i="4"/>
  <c r="AJ80" i="4" s="1"/>
  <c r="BD79" i="4"/>
  <c r="BB79" i="4"/>
  <c r="AZ79" i="4"/>
  <c r="AY79" i="4"/>
  <c r="AX79" i="4"/>
  <c r="AW79" i="4"/>
  <c r="AV79" i="4"/>
  <c r="AS79" i="4"/>
  <c r="AR79" i="4"/>
  <c r="AQ79" i="4"/>
  <c r="AP79" i="4"/>
  <c r="AO79" i="4"/>
  <c r="AN79" i="4"/>
  <c r="AM79" i="4"/>
  <c r="AL79" i="4"/>
  <c r="AK79" i="4"/>
  <c r="AI79" i="4"/>
  <c r="AJ79" i="4" s="1"/>
  <c r="BD78" i="4"/>
  <c r="BB78" i="4"/>
  <c r="AZ78" i="4"/>
  <c r="AY78" i="4"/>
  <c r="AX78" i="4"/>
  <c r="AW78" i="4"/>
  <c r="AV78" i="4"/>
  <c r="AS78" i="4"/>
  <c r="AR78" i="4"/>
  <c r="AQ78" i="4"/>
  <c r="AP78" i="4"/>
  <c r="AO78" i="4"/>
  <c r="AN78" i="4"/>
  <c r="AM78" i="4"/>
  <c r="AL78" i="4"/>
  <c r="AK78" i="4"/>
  <c r="AI78" i="4"/>
  <c r="AJ78" i="4" s="1"/>
  <c r="BD77" i="4"/>
  <c r="BB77" i="4"/>
  <c r="AZ77" i="4"/>
  <c r="AY77" i="4"/>
  <c r="AX77" i="4"/>
  <c r="AW77" i="4"/>
  <c r="AV77" i="4"/>
  <c r="AS77" i="4"/>
  <c r="AR77" i="4"/>
  <c r="AQ77" i="4"/>
  <c r="AP77" i="4"/>
  <c r="AO77" i="4"/>
  <c r="AN77" i="4"/>
  <c r="AM77" i="4"/>
  <c r="AL77" i="4"/>
  <c r="AK77" i="4"/>
  <c r="AI77" i="4"/>
  <c r="AJ77" i="4" s="1"/>
  <c r="BD76" i="4"/>
  <c r="BB76" i="4"/>
  <c r="AZ76" i="4"/>
  <c r="AY76" i="4"/>
  <c r="AX76" i="4"/>
  <c r="AW76" i="4"/>
  <c r="AV76" i="4"/>
  <c r="AS76" i="4"/>
  <c r="AR76" i="4"/>
  <c r="AQ76" i="4"/>
  <c r="AP76" i="4"/>
  <c r="AO76" i="4"/>
  <c r="AN76" i="4"/>
  <c r="AM76" i="4"/>
  <c r="AL76" i="4"/>
  <c r="AK76" i="4"/>
  <c r="AI76" i="4"/>
  <c r="AJ76" i="4" s="1"/>
  <c r="BD75" i="4"/>
  <c r="BB75" i="4"/>
  <c r="AZ75" i="4"/>
  <c r="AY75" i="4"/>
  <c r="AX75" i="4"/>
  <c r="AW75" i="4"/>
  <c r="AV75" i="4"/>
  <c r="AS75" i="4"/>
  <c r="AR75" i="4"/>
  <c r="AQ75" i="4"/>
  <c r="AP75" i="4"/>
  <c r="AO75" i="4"/>
  <c r="AN75" i="4"/>
  <c r="AM75" i="4"/>
  <c r="AL75" i="4"/>
  <c r="AK75" i="4"/>
  <c r="AI75" i="4"/>
  <c r="AJ75" i="4" s="1"/>
  <c r="BD74" i="4"/>
  <c r="BB74" i="4"/>
  <c r="AZ74" i="4"/>
  <c r="AY74" i="4"/>
  <c r="AX74" i="4"/>
  <c r="AW74" i="4"/>
  <c r="AV74" i="4"/>
  <c r="AS74" i="4"/>
  <c r="AR74" i="4"/>
  <c r="AQ74" i="4"/>
  <c r="AP74" i="4"/>
  <c r="AO74" i="4"/>
  <c r="AN74" i="4"/>
  <c r="AM74" i="4"/>
  <c r="AL74" i="4"/>
  <c r="AK74" i="4"/>
  <c r="AI74" i="4"/>
  <c r="AJ74" i="4" s="1"/>
  <c r="BD73" i="4"/>
  <c r="BB73" i="4"/>
  <c r="AZ73" i="4"/>
  <c r="AY73" i="4"/>
  <c r="AX73" i="4"/>
  <c r="AW73" i="4"/>
  <c r="AV73" i="4"/>
  <c r="AS73" i="4"/>
  <c r="AR73" i="4"/>
  <c r="AQ73" i="4"/>
  <c r="AP73" i="4"/>
  <c r="AO73" i="4"/>
  <c r="AN73" i="4"/>
  <c r="AM73" i="4"/>
  <c r="AL73" i="4"/>
  <c r="AK73" i="4"/>
  <c r="AI73" i="4"/>
  <c r="AJ73" i="4" s="1"/>
  <c r="BD72" i="4"/>
  <c r="BB72" i="4"/>
  <c r="AZ72" i="4"/>
  <c r="AY72" i="4"/>
  <c r="AX72" i="4"/>
  <c r="AW72" i="4"/>
  <c r="AV72" i="4"/>
  <c r="AS72" i="4"/>
  <c r="AR72" i="4"/>
  <c r="AQ72" i="4"/>
  <c r="AP72" i="4"/>
  <c r="AO72" i="4"/>
  <c r="AN72" i="4"/>
  <c r="AM72" i="4"/>
  <c r="AL72" i="4"/>
  <c r="AK72" i="4"/>
  <c r="AI72" i="4"/>
  <c r="AJ72" i="4" s="1"/>
  <c r="BD71" i="4"/>
  <c r="BB71" i="4"/>
  <c r="AZ71" i="4"/>
  <c r="AY71" i="4"/>
  <c r="AX71" i="4"/>
  <c r="AW71" i="4"/>
  <c r="AV71" i="4"/>
  <c r="AS71" i="4"/>
  <c r="AR71" i="4"/>
  <c r="AQ71" i="4"/>
  <c r="AP71" i="4"/>
  <c r="AO71" i="4"/>
  <c r="AN71" i="4"/>
  <c r="AM71" i="4"/>
  <c r="AL71" i="4"/>
  <c r="AK71" i="4"/>
  <c r="AI71" i="4"/>
  <c r="AJ71" i="4" s="1"/>
  <c r="BD70" i="4"/>
  <c r="BB70" i="4"/>
  <c r="AZ70" i="4"/>
  <c r="AY70" i="4"/>
  <c r="AX70" i="4"/>
  <c r="AW70" i="4"/>
  <c r="AV70" i="4"/>
  <c r="AS70" i="4"/>
  <c r="AR70" i="4"/>
  <c r="AQ70" i="4"/>
  <c r="AP70" i="4"/>
  <c r="AO70" i="4"/>
  <c r="AN70" i="4"/>
  <c r="AM70" i="4"/>
  <c r="AL70" i="4"/>
  <c r="AK70" i="4"/>
  <c r="AI70" i="4"/>
  <c r="AJ70" i="4" s="1"/>
  <c r="BD69" i="4"/>
  <c r="BB69" i="4"/>
  <c r="AZ69" i="4"/>
  <c r="AY69" i="4"/>
  <c r="AX69" i="4"/>
  <c r="AW69" i="4"/>
  <c r="AV69" i="4"/>
  <c r="AS69" i="4"/>
  <c r="AR69" i="4"/>
  <c r="AQ69" i="4"/>
  <c r="AP69" i="4"/>
  <c r="AO69" i="4"/>
  <c r="AN69" i="4"/>
  <c r="AM69" i="4"/>
  <c r="AL69" i="4"/>
  <c r="AK69" i="4"/>
  <c r="AI69" i="4"/>
  <c r="AJ69" i="4" s="1"/>
  <c r="BD68" i="4"/>
  <c r="BB68" i="4"/>
  <c r="AZ68" i="4"/>
  <c r="AY68" i="4"/>
  <c r="AX68" i="4"/>
  <c r="AW68" i="4"/>
  <c r="AV68" i="4"/>
  <c r="AS68" i="4"/>
  <c r="AR68" i="4"/>
  <c r="AQ68" i="4"/>
  <c r="AP68" i="4"/>
  <c r="AO68" i="4"/>
  <c r="AN68" i="4"/>
  <c r="AM68" i="4"/>
  <c r="AL68" i="4"/>
  <c r="AK68" i="4"/>
  <c r="AI68" i="4"/>
  <c r="AJ68" i="4" s="1"/>
  <c r="BD67" i="4"/>
  <c r="BB67" i="4"/>
  <c r="AZ67" i="4"/>
  <c r="AY67" i="4"/>
  <c r="AX67" i="4"/>
  <c r="AW67" i="4"/>
  <c r="AV67" i="4"/>
  <c r="AS67" i="4"/>
  <c r="AR67" i="4"/>
  <c r="AQ67" i="4"/>
  <c r="AP67" i="4"/>
  <c r="AO67" i="4"/>
  <c r="AN67" i="4"/>
  <c r="AM67" i="4"/>
  <c r="AL67" i="4"/>
  <c r="AK67" i="4"/>
  <c r="AI67" i="4"/>
  <c r="AJ67" i="4" s="1"/>
  <c r="BD66" i="4"/>
  <c r="BB66" i="4"/>
  <c r="AZ66" i="4"/>
  <c r="AY66" i="4"/>
  <c r="AX66" i="4"/>
  <c r="AW66" i="4"/>
  <c r="AV66" i="4"/>
  <c r="AS66" i="4"/>
  <c r="AR66" i="4"/>
  <c r="AQ66" i="4"/>
  <c r="AP66" i="4"/>
  <c r="AO66" i="4"/>
  <c r="AN66" i="4"/>
  <c r="AM66" i="4"/>
  <c r="AL66" i="4"/>
  <c r="AK66" i="4"/>
  <c r="AI66" i="4"/>
  <c r="AJ66" i="4" s="1"/>
  <c r="BD65" i="4"/>
  <c r="BB65" i="4"/>
  <c r="AZ65" i="4"/>
  <c r="AY65" i="4"/>
  <c r="AX65" i="4"/>
  <c r="AW65" i="4"/>
  <c r="AV65" i="4"/>
  <c r="AS65" i="4"/>
  <c r="AR65" i="4"/>
  <c r="AQ65" i="4"/>
  <c r="AP65" i="4"/>
  <c r="AO65" i="4"/>
  <c r="AN65" i="4"/>
  <c r="AM65" i="4"/>
  <c r="AL65" i="4"/>
  <c r="AK65" i="4"/>
  <c r="AI65" i="4"/>
  <c r="AJ65" i="4" s="1"/>
  <c r="BD64" i="4"/>
  <c r="BB64" i="4"/>
  <c r="AZ64" i="4"/>
  <c r="AY64" i="4"/>
  <c r="AX64" i="4"/>
  <c r="AW64" i="4"/>
  <c r="AV64" i="4"/>
  <c r="AS64" i="4"/>
  <c r="AR64" i="4"/>
  <c r="AQ64" i="4"/>
  <c r="AP64" i="4"/>
  <c r="AO64" i="4"/>
  <c r="AN64" i="4"/>
  <c r="AM64" i="4"/>
  <c r="AL64" i="4"/>
  <c r="AK64" i="4"/>
  <c r="AI64" i="4"/>
  <c r="AJ64" i="4" s="1"/>
  <c r="BD63" i="4"/>
  <c r="BB63" i="4"/>
  <c r="AZ63" i="4"/>
  <c r="AY63" i="4"/>
  <c r="AX63" i="4"/>
  <c r="AW63" i="4"/>
  <c r="AV63" i="4"/>
  <c r="AS63" i="4"/>
  <c r="AR63" i="4"/>
  <c r="AQ63" i="4"/>
  <c r="AP63" i="4"/>
  <c r="AO63" i="4"/>
  <c r="AN63" i="4"/>
  <c r="AM63" i="4"/>
  <c r="AL63" i="4"/>
  <c r="AK63" i="4"/>
  <c r="AI63" i="4"/>
  <c r="AJ63" i="4" s="1"/>
  <c r="BD62" i="4"/>
  <c r="BB62" i="4"/>
  <c r="AZ62" i="4"/>
  <c r="AY62" i="4"/>
  <c r="AX62" i="4"/>
  <c r="AW62" i="4"/>
  <c r="AV62" i="4"/>
  <c r="AS62" i="4"/>
  <c r="AR62" i="4"/>
  <c r="AQ62" i="4"/>
  <c r="AP62" i="4"/>
  <c r="AO62" i="4"/>
  <c r="AN62" i="4"/>
  <c r="AM62" i="4"/>
  <c r="AL62" i="4"/>
  <c r="AK62" i="4"/>
  <c r="AI62" i="4"/>
  <c r="AJ62" i="4" s="1"/>
  <c r="BD61" i="4"/>
  <c r="BB61" i="4"/>
  <c r="AZ61" i="4"/>
  <c r="AY61" i="4"/>
  <c r="AX61" i="4"/>
  <c r="AW61" i="4"/>
  <c r="AV61" i="4"/>
  <c r="AS61" i="4"/>
  <c r="AR61" i="4"/>
  <c r="AQ61" i="4"/>
  <c r="AP61" i="4"/>
  <c r="AO61" i="4"/>
  <c r="AN61" i="4"/>
  <c r="AM61" i="4"/>
  <c r="AL61" i="4"/>
  <c r="AK61" i="4"/>
  <c r="AI61" i="4"/>
  <c r="AJ61" i="4" s="1"/>
  <c r="BD60" i="4"/>
  <c r="BB60" i="4"/>
  <c r="AZ60" i="4"/>
  <c r="AY60" i="4"/>
  <c r="AX60" i="4"/>
  <c r="AW60" i="4"/>
  <c r="AV60" i="4"/>
  <c r="AS60" i="4"/>
  <c r="AR60" i="4"/>
  <c r="AQ60" i="4"/>
  <c r="AP60" i="4"/>
  <c r="AO60" i="4"/>
  <c r="AN60" i="4"/>
  <c r="AM60" i="4"/>
  <c r="AL60" i="4"/>
  <c r="AK60" i="4"/>
  <c r="AI60" i="4"/>
  <c r="AJ60" i="4" s="1"/>
  <c r="BD59" i="4"/>
  <c r="BB59" i="4"/>
  <c r="AZ59" i="4"/>
  <c r="AY59" i="4"/>
  <c r="AX59" i="4"/>
  <c r="AW59" i="4"/>
  <c r="AV59" i="4"/>
  <c r="AS59" i="4"/>
  <c r="AR59" i="4"/>
  <c r="AQ59" i="4"/>
  <c r="AP59" i="4"/>
  <c r="AO59" i="4"/>
  <c r="AN59" i="4"/>
  <c r="AM59" i="4"/>
  <c r="AL59" i="4"/>
  <c r="AK59" i="4"/>
  <c r="AI59" i="4"/>
  <c r="AJ59" i="4" s="1"/>
  <c r="BD58" i="4"/>
  <c r="BB58" i="4"/>
  <c r="AZ58" i="4"/>
  <c r="AY58" i="4"/>
  <c r="AX58" i="4"/>
  <c r="AW58" i="4"/>
  <c r="AV58" i="4"/>
  <c r="AS58" i="4"/>
  <c r="AR58" i="4"/>
  <c r="AQ58" i="4"/>
  <c r="AP58" i="4"/>
  <c r="AO58" i="4"/>
  <c r="AN58" i="4"/>
  <c r="AM58" i="4"/>
  <c r="AL58" i="4"/>
  <c r="AK58" i="4"/>
  <c r="AI58" i="4"/>
  <c r="AJ58" i="4" s="1"/>
  <c r="BD57" i="4"/>
  <c r="BB57" i="4"/>
  <c r="AZ57" i="4"/>
  <c r="AY57" i="4"/>
  <c r="AX57" i="4"/>
  <c r="AW57" i="4"/>
  <c r="AV57" i="4"/>
  <c r="AS57" i="4"/>
  <c r="AR57" i="4"/>
  <c r="AQ57" i="4"/>
  <c r="AP57" i="4"/>
  <c r="AO57" i="4"/>
  <c r="AN57" i="4"/>
  <c r="AM57" i="4"/>
  <c r="AL57" i="4"/>
  <c r="AK57" i="4"/>
  <c r="AI57" i="4"/>
  <c r="AJ57" i="4" s="1"/>
  <c r="BD56" i="4"/>
  <c r="BB56" i="4"/>
  <c r="AZ56" i="4"/>
  <c r="AY56" i="4"/>
  <c r="AX56" i="4"/>
  <c r="AW56" i="4"/>
  <c r="AV56" i="4"/>
  <c r="AS56" i="4"/>
  <c r="AR56" i="4"/>
  <c r="AQ56" i="4"/>
  <c r="AP56" i="4"/>
  <c r="AO56" i="4"/>
  <c r="AN56" i="4"/>
  <c r="AM56" i="4"/>
  <c r="AL56" i="4"/>
  <c r="AK56" i="4"/>
  <c r="AI56" i="4"/>
  <c r="AJ56" i="4" s="1"/>
  <c r="BD55" i="4"/>
  <c r="BB55" i="4"/>
  <c r="AZ55" i="4"/>
  <c r="AY55" i="4"/>
  <c r="AX55" i="4"/>
  <c r="AW55" i="4"/>
  <c r="AV55" i="4"/>
  <c r="AS55" i="4"/>
  <c r="AR55" i="4"/>
  <c r="AQ55" i="4"/>
  <c r="AP55" i="4"/>
  <c r="AO55" i="4"/>
  <c r="AN55" i="4"/>
  <c r="AM55" i="4"/>
  <c r="AL55" i="4"/>
  <c r="AK55" i="4"/>
  <c r="AI55" i="4"/>
  <c r="AJ55" i="4" s="1"/>
  <c r="BD54" i="4"/>
  <c r="BB54" i="4"/>
  <c r="AZ54" i="4"/>
  <c r="AY54" i="4"/>
  <c r="AX54" i="4"/>
  <c r="AW54" i="4"/>
  <c r="AV54" i="4"/>
  <c r="AS54" i="4"/>
  <c r="AR54" i="4"/>
  <c r="AQ54" i="4"/>
  <c r="AP54" i="4"/>
  <c r="AO54" i="4"/>
  <c r="AN54" i="4"/>
  <c r="AM54" i="4"/>
  <c r="AL54" i="4"/>
  <c r="AK54" i="4"/>
  <c r="AI54" i="4"/>
  <c r="AJ54" i="4" s="1"/>
  <c r="BD53" i="4"/>
  <c r="BB53" i="4"/>
  <c r="AZ53" i="4"/>
  <c r="AY53" i="4"/>
  <c r="AX53" i="4"/>
  <c r="AW53" i="4"/>
  <c r="AV53" i="4"/>
  <c r="AS53" i="4"/>
  <c r="AR53" i="4"/>
  <c r="AQ53" i="4"/>
  <c r="AP53" i="4"/>
  <c r="AO53" i="4"/>
  <c r="AN53" i="4"/>
  <c r="AM53" i="4"/>
  <c r="AL53" i="4"/>
  <c r="AK53" i="4"/>
  <c r="AI53" i="4"/>
  <c r="AJ53" i="4" s="1"/>
  <c r="BD52" i="4"/>
  <c r="BB52" i="4"/>
  <c r="AZ52" i="4"/>
  <c r="AY52" i="4"/>
  <c r="AX52" i="4"/>
  <c r="AW52" i="4"/>
  <c r="AV52" i="4"/>
  <c r="AS52" i="4"/>
  <c r="AR52" i="4"/>
  <c r="AQ52" i="4"/>
  <c r="AP52" i="4"/>
  <c r="AO52" i="4"/>
  <c r="AN52" i="4"/>
  <c r="AM52" i="4"/>
  <c r="AL52" i="4"/>
  <c r="AK52" i="4"/>
  <c r="AI52" i="4"/>
  <c r="AJ52" i="4" s="1"/>
  <c r="BD51" i="4"/>
  <c r="BB51" i="4"/>
  <c r="AZ51" i="4"/>
  <c r="AY51" i="4"/>
  <c r="AX51" i="4"/>
  <c r="AW51" i="4"/>
  <c r="AV51" i="4"/>
  <c r="AS51" i="4"/>
  <c r="AR51" i="4"/>
  <c r="AQ51" i="4"/>
  <c r="AP51" i="4"/>
  <c r="AO51" i="4"/>
  <c r="AN51" i="4"/>
  <c r="AM51" i="4"/>
  <c r="AL51" i="4"/>
  <c r="AK51" i="4"/>
  <c r="AI51" i="4"/>
  <c r="AJ51" i="4" s="1"/>
  <c r="BD50" i="4"/>
  <c r="BB50" i="4"/>
  <c r="AZ50" i="4"/>
  <c r="AY50" i="4"/>
  <c r="AX50" i="4"/>
  <c r="AW50" i="4"/>
  <c r="AV50" i="4"/>
  <c r="AS50" i="4"/>
  <c r="AR50" i="4"/>
  <c r="AQ50" i="4"/>
  <c r="AP50" i="4"/>
  <c r="AO50" i="4"/>
  <c r="AN50" i="4"/>
  <c r="AM50" i="4"/>
  <c r="AL50" i="4"/>
  <c r="AK50" i="4"/>
  <c r="AI50" i="4"/>
  <c r="AJ50" i="4" s="1"/>
  <c r="BD49" i="4"/>
  <c r="BB49" i="4"/>
  <c r="AZ49" i="4"/>
  <c r="AY49" i="4"/>
  <c r="AX49" i="4"/>
  <c r="AW49" i="4"/>
  <c r="AV49" i="4"/>
  <c r="AS49" i="4"/>
  <c r="AR49" i="4"/>
  <c r="AQ49" i="4"/>
  <c r="AP49" i="4"/>
  <c r="AO49" i="4"/>
  <c r="AN49" i="4"/>
  <c r="AM49" i="4"/>
  <c r="AL49" i="4"/>
  <c r="AK49" i="4"/>
  <c r="AI49" i="4"/>
  <c r="AJ49" i="4" s="1"/>
  <c r="BD48" i="4"/>
  <c r="BB48" i="4"/>
  <c r="AZ48" i="4"/>
  <c r="AY48" i="4"/>
  <c r="AX48" i="4"/>
  <c r="AW48" i="4"/>
  <c r="AV48" i="4"/>
  <c r="AS48" i="4"/>
  <c r="AR48" i="4"/>
  <c r="AQ48" i="4"/>
  <c r="AP48" i="4"/>
  <c r="AO48" i="4"/>
  <c r="AN48" i="4"/>
  <c r="AM48" i="4"/>
  <c r="AL48" i="4"/>
  <c r="AK48" i="4"/>
  <c r="AI48" i="4"/>
  <c r="AJ48" i="4" s="1"/>
  <c r="BD47" i="4"/>
  <c r="BB47" i="4"/>
  <c r="AZ47" i="4"/>
  <c r="AY47" i="4"/>
  <c r="AX47" i="4"/>
  <c r="AW47" i="4"/>
  <c r="AV47" i="4"/>
  <c r="AS47" i="4"/>
  <c r="AR47" i="4"/>
  <c r="AQ47" i="4"/>
  <c r="AP47" i="4"/>
  <c r="AO47" i="4"/>
  <c r="AN47" i="4"/>
  <c r="AM47" i="4"/>
  <c r="AL47" i="4"/>
  <c r="AK47" i="4"/>
  <c r="AI47" i="4"/>
  <c r="AJ47" i="4" s="1"/>
  <c r="BD46" i="4"/>
  <c r="BB46" i="4"/>
  <c r="AZ46" i="4"/>
  <c r="AY46" i="4"/>
  <c r="AX46" i="4"/>
  <c r="AW46" i="4"/>
  <c r="AV46" i="4"/>
  <c r="AS46" i="4"/>
  <c r="AR46" i="4"/>
  <c r="AQ46" i="4"/>
  <c r="AP46" i="4"/>
  <c r="AO46" i="4"/>
  <c r="AN46" i="4"/>
  <c r="AM46" i="4"/>
  <c r="AL46" i="4"/>
  <c r="AK46" i="4"/>
  <c r="AI46" i="4"/>
  <c r="AJ46" i="4" s="1"/>
  <c r="BD45" i="4"/>
  <c r="BB45" i="4"/>
  <c r="AZ45" i="4"/>
  <c r="AY45" i="4"/>
  <c r="AX45" i="4"/>
  <c r="AW45" i="4"/>
  <c r="AV45" i="4"/>
  <c r="AS45" i="4"/>
  <c r="AR45" i="4"/>
  <c r="AQ45" i="4"/>
  <c r="AP45" i="4"/>
  <c r="AO45" i="4"/>
  <c r="AN45" i="4"/>
  <c r="AM45" i="4"/>
  <c r="AL45" i="4"/>
  <c r="AK45" i="4"/>
  <c r="AI45" i="4"/>
  <c r="AJ45" i="4" s="1"/>
  <c r="BD44" i="4"/>
  <c r="BB44" i="4"/>
  <c r="AZ44" i="4"/>
  <c r="AY44" i="4"/>
  <c r="AX44" i="4"/>
  <c r="AW44" i="4"/>
  <c r="AV44" i="4"/>
  <c r="AS44" i="4"/>
  <c r="AR44" i="4"/>
  <c r="AQ44" i="4"/>
  <c r="AP44" i="4"/>
  <c r="AO44" i="4"/>
  <c r="AN44" i="4"/>
  <c r="AM44" i="4"/>
  <c r="AL44" i="4"/>
  <c r="AK44" i="4"/>
  <c r="AI44" i="4"/>
  <c r="AJ44" i="4" s="1"/>
  <c r="BD43" i="4"/>
  <c r="BB43" i="4"/>
  <c r="AZ43" i="4"/>
  <c r="AY43" i="4"/>
  <c r="AX43" i="4"/>
  <c r="AW43" i="4"/>
  <c r="AV43" i="4"/>
  <c r="AS43" i="4"/>
  <c r="AR43" i="4"/>
  <c r="AQ43" i="4"/>
  <c r="AP43" i="4"/>
  <c r="AO43" i="4"/>
  <c r="AN43" i="4"/>
  <c r="AM43" i="4"/>
  <c r="AL43" i="4"/>
  <c r="AK43" i="4"/>
  <c r="AI43" i="4"/>
  <c r="AJ43" i="4" s="1"/>
  <c r="BD42" i="4"/>
  <c r="BB42" i="4"/>
  <c r="AZ42" i="4"/>
  <c r="AY42" i="4"/>
  <c r="AX42" i="4"/>
  <c r="AW42" i="4"/>
  <c r="AV42" i="4"/>
  <c r="AS42" i="4"/>
  <c r="AR42" i="4"/>
  <c r="AQ42" i="4"/>
  <c r="AP42" i="4"/>
  <c r="AO42" i="4"/>
  <c r="AN42" i="4"/>
  <c r="AM42" i="4"/>
  <c r="AL42" i="4"/>
  <c r="AK42" i="4"/>
  <c r="AI42" i="4"/>
  <c r="AJ42" i="4" s="1"/>
  <c r="BD41" i="4"/>
  <c r="BB41" i="4"/>
  <c r="AZ41" i="4"/>
  <c r="AY41" i="4"/>
  <c r="AX41" i="4"/>
  <c r="AW41" i="4"/>
  <c r="AV41" i="4"/>
  <c r="AS41" i="4"/>
  <c r="AR41" i="4"/>
  <c r="AQ41" i="4"/>
  <c r="AP41" i="4"/>
  <c r="AO41" i="4"/>
  <c r="AN41" i="4"/>
  <c r="AM41" i="4"/>
  <c r="AL41" i="4"/>
  <c r="AK41" i="4"/>
  <c r="AI41" i="4"/>
  <c r="AJ41" i="4" s="1"/>
  <c r="BD40" i="4"/>
  <c r="BB40" i="4"/>
  <c r="AZ40" i="4"/>
  <c r="AY40" i="4"/>
  <c r="AX40" i="4"/>
  <c r="AW40" i="4"/>
  <c r="AV40" i="4"/>
  <c r="AS40" i="4"/>
  <c r="AR40" i="4"/>
  <c r="AQ40" i="4"/>
  <c r="AP40" i="4"/>
  <c r="AO40" i="4"/>
  <c r="AN40" i="4"/>
  <c r="AM40" i="4"/>
  <c r="AL40" i="4"/>
  <c r="AK40" i="4"/>
  <c r="AI40" i="4"/>
  <c r="AJ40" i="4" s="1"/>
  <c r="BD39" i="4"/>
  <c r="BB39" i="4"/>
  <c r="AZ39" i="4"/>
  <c r="AY39" i="4"/>
  <c r="AX39" i="4"/>
  <c r="AW39" i="4"/>
  <c r="AV39" i="4"/>
  <c r="AS39" i="4"/>
  <c r="AR39" i="4"/>
  <c r="AQ39" i="4"/>
  <c r="AP39" i="4"/>
  <c r="AO39" i="4"/>
  <c r="AN39" i="4"/>
  <c r="AM39" i="4"/>
  <c r="AL39" i="4"/>
  <c r="AK39" i="4"/>
  <c r="AI39" i="4"/>
  <c r="AJ39" i="4" s="1"/>
  <c r="BD38" i="4"/>
  <c r="BB38" i="4"/>
  <c r="AZ38" i="4"/>
  <c r="AY38" i="4"/>
  <c r="AX38" i="4"/>
  <c r="AW38" i="4"/>
  <c r="AV38" i="4"/>
  <c r="AG3728" i="4"/>
  <c r="AP3756" i="4"/>
  <c r="AO3756" i="4"/>
  <c r="AN3756" i="4"/>
  <c r="AP3750" i="4"/>
  <c r="AO3750" i="4"/>
  <c r="AN3750" i="4"/>
  <c r="AQ3750" i="4" s="1"/>
  <c r="AP3744" i="4"/>
  <c r="AO3744" i="4"/>
  <c r="AN3744" i="4"/>
  <c r="AP3738" i="4"/>
  <c r="AO3738" i="4"/>
  <c r="AN3738" i="4"/>
  <c r="AP3732" i="4"/>
  <c r="AO3732" i="4"/>
  <c r="AP3579" i="4"/>
  <c r="AO3579" i="4"/>
  <c r="AN3579" i="4"/>
  <c r="AN3732" i="4"/>
  <c r="AI3754" i="4"/>
  <c r="AH3754" i="4"/>
  <c r="AG3754" i="4"/>
  <c r="AI3748" i="4"/>
  <c r="AH3748" i="4"/>
  <c r="AG3748" i="4"/>
  <c r="AJ3748" i="4" s="1"/>
  <c r="AI3742" i="4"/>
  <c r="AH3742" i="4"/>
  <c r="AG3742" i="4"/>
  <c r="AJ3742" i="4" s="1"/>
  <c r="AI3736" i="4"/>
  <c r="AH3736" i="4"/>
  <c r="AG3736" i="4"/>
  <c r="AI3730" i="4"/>
  <c r="AH3730" i="4"/>
  <c r="AG3730" i="4"/>
  <c r="AG3577" i="4"/>
  <c r="AL3674" i="4" s="1"/>
  <c r="AG3580" i="4"/>
  <c r="AH3580" i="4"/>
  <c r="AI3580" i="4"/>
  <c r="AN3580" i="4"/>
  <c r="AO3580" i="4"/>
  <c r="AP3580" i="4"/>
  <c r="AG3581" i="4"/>
  <c r="AH3581" i="4"/>
  <c r="AI3581" i="4"/>
  <c r="AN3581" i="4"/>
  <c r="AO3581" i="4"/>
  <c r="AP3581" i="4"/>
  <c r="AG3582" i="4"/>
  <c r="AH3582" i="4"/>
  <c r="AI3582" i="4"/>
  <c r="AN3582" i="4"/>
  <c r="AO3582" i="4"/>
  <c r="AP3582" i="4"/>
  <c r="AG3583" i="4"/>
  <c r="AH3583" i="4"/>
  <c r="AI3583" i="4"/>
  <c r="AN3583" i="4"/>
  <c r="AO3583" i="4"/>
  <c r="AP3583" i="4"/>
  <c r="AG3584" i="4"/>
  <c r="AH3584" i="4"/>
  <c r="AI3584" i="4"/>
  <c r="AN3584" i="4"/>
  <c r="AO3584" i="4"/>
  <c r="AP3584" i="4"/>
  <c r="AG3585" i="4"/>
  <c r="AH3585" i="4"/>
  <c r="AI3585" i="4"/>
  <c r="AN3585" i="4"/>
  <c r="AO3585" i="4"/>
  <c r="AP3585" i="4"/>
  <c r="AG3586" i="4"/>
  <c r="AH3586" i="4"/>
  <c r="AI3586" i="4"/>
  <c r="AN3586" i="4"/>
  <c r="AO3586" i="4"/>
  <c r="AP3586" i="4"/>
  <c r="AG3587" i="4"/>
  <c r="AH3587" i="4"/>
  <c r="AI3587" i="4"/>
  <c r="AN3587" i="4"/>
  <c r="AO3587" i="4"/>
  <c r="AP3587" i="4"/>
  <c r="AG3588" i="4"/>
  <c r="AH3588" i="4"/>
  <c r="AI3588" i="4"/>
  <c r="AN3588" i="4"/>
  <c r="AO3588" i="4"/>
  <c r="AP3588" i="4"/>
  <c r="AG3589" i="4"/>
  <c r="AH3589" i="4"/>
  <c r="AI3589" i="4"/>
  <c r="AN3589" i="4"/>
  <c r="AO3589" i="4"/>
  <c r="AP3589" i="4"/>
  <c r="AG3590" i="4"/>
  <c r="AH3590" i="4"/>
  <c r="AI3590" i="4"/>
  <c r="AN3590" i="4"/>
  <c r="AO3590" i="4"/>
  <c r="AP3590" i="4"/>
  <c r="AG3591" i="4"/>
  <c r="AH3591" i="4"/>
  <c r="AI3591" i="4"/>
  <c r="AN3591" i="4"/>
  <c r="AO3591" i="4"/>
  <c r="AP3591" i="4"/>
  <c r="AG3592" i="4"/>
  <c r="AH3592" i="4"/>
  <c r="AI3592" i="4"/>
  <c r="AN3592" i="4"/>
  <c r="AO3592" i="4"/>
  <c r="AP3592" i="4"/>
  <c r="AG3593" i="4"/>
  <c r="AH3593" i="4"/>
  <c r="AI3593" i="4"/>
  <c r="AN3593" i="4"/>
  <c r="AO3593" i="4"/>
  <c r="AP3593" i="4"/>
  <c r="AG3594" i="4"/>
  <c r="AH3594" i="4"/>
  <c r="AI3594" i="4"/>
  <c r="AN3594" i="4"/>
  <c r="AO3594" i="4"/>
  <c r="AP3594" i="4"/>
  <c r="AG3595" i="4"/>
  <c r="AH3595" i="4"/>
  <c r="AI3595" i="4"/>
  <c r="AN3595" i="4"/>
  <c r="AO3595" i="4"/>
  <c r="AP3595" i="4"/>
  <c r="AG3596" i="4"/>
  <c r="AH3596" i="4"/>
  <c r="AI3596" i="4"/>
  <c r="AN3596" i="4"/>
  <c r="AO3596" i="4"/>
  <c r="AP3596" i="4"/>
  <c r="AG3597" i="4"/>
  <c r="AH3597" i="4"/>
  <c r="AI3597" i="4"/>
  <c r="AN3597" i="4"/>
  <c r="AO3597" i="4"/>
  <c r="AP3597" i="4"/>
  <c r="AG3598" i="4"/>
  <c r="AH3598" i="4"/>
  <c r="AI3598" i="4"/>
  <c r="AN3598" i="4"/>
  <c r="AO3598" i="4"/>
  <c r="AP3598" i="4"/>
  <c r="AG3599" i="4"/>
  <c r="AH3599" i="4"/>
  <c r="AI3599" i="4"/>
  <c r="AN3599" i="4"/>
  <c r="AO3599" i="4"/>
  <c r="AP3599" i="4"/>
  <c r="AG3600" i="4"/>
  <c r="AH3600" i="4"/>
  <c r="AI3600" i="4"/>
  <c r="AN3600" i="4"/>
  <c r="AO3600" i="4"/>
  <c r="AP3600" i="4"/>
  <c r="AG3601" i="4"/>
  <c r="AH3601" i="4"/>
  <c r="AI3601" i="4"/>
  <c r="AN3601" i="4"/>
  <c r="AO3601" i="4"/>
  <c r="AP3601" i="4"/>
  <c r="AG3602" i="4"/>
  <c r="AH3602" i="4"/>
  <c r="AI3602" i="4"/>
  <c r="AN3602" i="4"/>
  <c r="AO3602" i="4"/>
  <c r="AP3602" i="4"/>
  <c r="AG3603" i="4"/>
  <c r="AH3603" i="4"/>
  <c r="AI3603" i="4"/>
  <c r="AN3603" i="4"/>
  <c r="AO3603" i="4"/>
  <c r="AP3603" i="4"/>
  <c r="AG3604" i="4"/>
  <c r="AH3604" i="4"/>
  <c r="AI3604" i="4"/>
  <c r="AN3604" i="4"/>
  <c r="AO3604" i="4"/>
  <c r="AP3604" i="4"/>
  <c r="AG3605" i="4"/>
  <c r="AH3605" i="4"/>
  <c r="AI3605" i="4"/>
  <c r="AN3605" i="4"/>
  <c r="AO3605" i="4"/>
  <c r="AP3605" i="4"/>
  <c r="AG3606" i="4"/>
  <c r="AH3606" i="4"/>
  <c r="AI3606" i="4"/>
  <c r="AN3606" i="4"/>
  <c r="AO3606" i="4"/>
  <c r="AP3606" i="4"/>
  <c r="AG3607" i="4"/>
  <c r="AH3607" i="4"/>
  <c r="AI3607" i="4"/>
  <c r="AN3607" i="4"/>
  <c r="AO3607" i="4"/>
  <c r="AP3607" i="4"/>
  <c r="AG3608" i="4"/>
  <c r="AH3608" i="4"/>
  <c r="AI3608" i="4"/>
  <c r="AN3608" i="4"/>
  <c r="AO3608" i="4"/>
  <c r="AP3608" i="4"/>
  <c r="AG3609" i="4"/>
  <c r="AH3609" i="4"/>
  <c r="AI3609" i="4"/>
  <c r="AN3609" i="4"/>
  <c r="AO3609" i="4"/>
  <c r="AP3609" i="4"/>
  <c r="AG3610" i="4"/>
  <c r="AH3610" i="4"/>
  <c r="AI3610" i="4"/>
  <c r="AN3610" i="4"/>
  <c r="AO3610" i="4"/>
  <c r="AP3610" i="4"/>
  <c r="AG3611" i="4"/>
  <c r="AH3611" i="4"/>
  <c r="AI3611" i="4"/>
  <c r="AN3611" i="4"/>
  <c r="AO3611" i="4"/>
  <c r="AP3611" i="4"/>
  <c r="AG3612" i="4"/>
  <c r="AH3612" i="4"/>
  <c r="AI3612" i="4"/>
  <c r="AN3612" i="4"/>
  <c r="AO3612" i="4"/>
  <c r="AP3612" i="4"/>
  <c r="AG3613" i="4"/>
  <c r="AH3613" i="4"/>
  <c r="AI3613" i="4"/>
  <c r="AN3613" i="4"/>
  <c r="AO3613" i="4"/>
  <c r="AP3613" i="4"/>
  <c r="AG3614" i="4"/>
  <c r="AH3614" i="4"/>
  <c r="AI3614" i="4"/>
  <c r="AN3614" i="4"/>
  <c r="AO3614" i="4"/>
  <c r="AP3614" i="4"/>
  <c r="AG3615" i="4"/>
  <c r="AH3615" i="4"/>
  <c r="AI3615" i="4"/>
  <c r="AN3615" i="4"/>
  <c r="AO3615" i="4"/>
  <c r="AP3615" i="4"/>
  <c r="AG3616" i="4"/>
  <c r="AH3616" i="4"/>
  <c r="AI3616" i="4"/>
  <c r="AN3616" i="4"/>
  <c r="AO3616" i="4"/>
  <c r="AP3616" i="4"/>
  <c r="AG3617" i="4"/>
  <c r="AH3617" i="4"/>
  <c r="AI3617" i="4"/>
  <c r="AN3617" i="4"/>
  <c r="AO3617" i="4"/>
  <c r="AP3617" i="4"/>
  <c r="AG3618" i="4"/>
  <c r="AH3618" i="4"/>
  <c r="AI3618" i="4"/>
  <c r="AN3618" i="4"/>
  <c r="AO3618" i="4"/>
  <c r="AP3618" i="4"/>
  <c r="AG3619" i="4"/>
  <c r="AH3619" i="4"/>
  <c r="AI3619" i="4"/>
  <c r="AN3619" i="4"/>
  <c r="AO3619" i="4"/>
  <c r="AP3619" i="4"/>
  <c r="AG3620" i="4"/>
  <c r="AH3620" i="4"/>
  <c r="AI3620" i="4"/>
  <c r="AN3620" i="4"/>
  <c r="AO3620" i="4"/>
  <c r="AP3620" i="4"/>
  <c r="AG3621" i="4"/>
  <c r="AH3621" i="4"/>
  <c r="AI3621" i="4"/>
  <c r="AN3621" i="4"/>
  <c r="AO3621" i="4"/>
  <c r="AP3621" i="4"/>
  <c r="AG3622" i="4"/>
  <c r="AH3622" i="4"/>
  <c r="AI3622" i="4"/>
  <c r="AN3622" i="4"/>
  <c r="AO3622" i="4"/>
  <c r="AP3622" i="4"/>
  <c r="AG3623" i="4"/>
  <c r="AH3623" i="4"/>
  <c r="AI3623" i="4"/>
  <c r="AN3623" i="4"/>
  <c r="AO3623" i="4"/>
  <c r="AP3623" i="4"/>
  <c r="AG3624" i="4"/>
  <c r="AH3624" i="4"/>
  <c r="AI3624" i="4"/>
  <c r="AN3624" i="4"/>
  <c r="AO3624" i="4"/>
  <c r="AP3624" i="4"/>
  <c r="AG3625" i="4"/>
  <c r="AH3625" i="4"/>
  <c r="AI3625" i="4"/>
  <c r="AN3625" i="4"/>
  <c r="AO3625" i="4"/>
  <c r="AP3625" i="4"/>
  <c r="AG3626" i="4"/>
  <c r="AH3626" i="4"/>
  <c r="AI3626" i="4"/>
  <c r="AN3626" i="4"/>
  <c r="AO3626" i="4"/>
  <c r="AP3626" i="4"/>
  <c r="AG3627" i="4"/>
  <c r="AH3627" i="4"/>
  <c r="AI3627" i="4"/>
  <c r="AN3627" i="4"/>
  <c r="AO3627" i="4"/>
  <c r="AP3627" i="4"/>
  <c r="AG3628" i="4"/>
  <c r="AH3628" i="4"/>
  <c r="AI3628" i="4"/>
  <c r="AN3628" i="4"/>
  <c r="AO3628" i="4"/>
  <c r="AP3628" i="4"/>
  <c r="AG3629" i="4"/>
  <c r="AH3629" i="4"/>
  <c r="AI3629" i="4"/>
  <c r="AN3629" i="4"/>
  <c r="AO3629" i="4"/>
  <c r="AP3629" i="4"/>
  <c r="AG3630" i="4"/>
  <c r="AH3630" i="4"/>
  <c r="AI3630" i="4"/>
  <c r="AN3630" i="4"/>
  <c r="AO3630" i="4"/>
  <c r="AP3630" i="4"/>
  <c r="AG3631" i="4"/>
  <c r="AH3631" i="4"/>
  <c r="AI3631" i="4"/>
  <c r="AN3631" i="4"/>
  <c r="AO3631" i="4"/>
  <c r="AP3631" i="4"/>
  <c r="AG3632" i="4"/>
  <c r="AH3632" i="4"/>
  <c r="AI3632" i="4"/>
  <c r="AN3632" i="4"/>
  <c r="AO3632" i="4"/>
  <c r="AP3632" i="4"/>
  <c r="AG3633" i="4"/>
  <c r="AH3633" i="4"/>
  <c r="AI3633" i="4"/>
  <c r="AN3633" i="4"/>
  <c r="AO3633" i="4"/>
  <c r="AP3633" i="4"/>
  <c r="AG3634" i="4"/>
  <c r="AH3634" i="4"/>
  <c r="AI3634" i="4"/>
  <c r="AN3634" i="4"/>
  <c r="AO3634" i="4"/>
  <c r="AP3634" i="4"/>
  <c r="AG3635" i="4"/>
  <c r="AH3635" i="4"/>
  <c r="AI3635" i="4"/>
  <c r="AN3635" i="4"/>
  <c r="AO3635" i="4"/>
  <c r="AP3635" i="4"/>
  <c r="AG3636" i="4"/>
  <c r="AH3636" i="4"/>
  <c r="AI3636" i="4"/>
  <c r="AN3636" i="4"/>
  <c r="AO3636" i="4"/>
  <c r="AP3636" i="4"/>
  <c r="AG3637" i="4"/>
  <c r="AH3637" i="4"/>
  <c r="AI3637" i="4"/>
  <c r="AN3637" i="4"/>
  <c r="AO3637" i="4"/>
  <c r="AP3637" i="4"/>
  <c r="AG3638" i="4"/>
  <c r="AH3638" i="4"/>
  <c r="AI3638" i="4"/>
  <c r="AN3638" i="4"/>
  <c r="AO3638" i="4"/>
  <c r="AP3638" i="4"/>
  <c r="AG3639" i="4"/>
  <c r="AH3639" i="4"/>
  <c r="AI3639" i="4"/>
  <c r="AN3639" i="4"/>
  <c r="AO3639" i="4"/>
  <c r="AP3639" i="4"/>
  <c r="AG3640" i="4"/>
  <c r="AH3640" i="4"/>
  <c r="AI3640" i="4"/>
  <c r="AN3640" i="4"/>
  <c r="AO3640" i="4"/>
  <c r="AP3640" i="4"/>
  <c r="AG3641" i="4"/>
  <c r="AH3641" i="4"/>
  <c r="AI3641" i="4"/>
  <c r="AN3641" i="4"/>
  <c r="AO3641" i="4"/>
  <c r="AP3641" i="4"/>
  <c r="AG3642" i="4"/>
  <c r="AH3642" i="4"/>
  <c r="AI3642" i="4"/>
  <c r="AN3642" i="4"/>
  <c r="AO3642" i="4"/>
  <c r="AP3642" i="4"/>
  <c r="AG3643" i="4"/>
  <c r="AH3643" i="4"/>
  <c r="AI3643" i="4"/>
  <c r="AN3643" i="4"/>
  <c r="AO3643" i="4"/>
  <c r="AP3643" i="4"/>
  <c r="AG3644" i="4"/>
  <c r="AH3644" i="4"/>
  <c r="AI3644" i="4"/>
  <c r="AN3644" i="4"/>
  <c r="AO3644" i="4"/>
  <c r="AP3644" i="4"/>
  <c r="AG3645" i="4"/>
  <c r="AH3645" i="4"/>
  <c r="AI3645" i="4"/>
  <c r="AN3645" i="4"/>
  <c r="AO3645" i="4"/>
  <c r="AP3645" i="4"/>
  <c r="AG3646" i="4"/>
  <c r="AH3646" i="4"/>
  <c r="AI3646" i="4"/>
  <c r="AN3646" i="4"/>
  <c r="AO3646" i="4"/>
  <c r="AP3646" i="4"/>
  <c r="AG3647" i="4"/>
  <c r="AH3647" i="4"/>
  <c r="AI3647" i="4"/>
  <c r="AN3647" i="4"/>
  <c r="AO3647" i="4"/>
  <c r="AP3647" i="4"/>
  <c r="AG3648" i="4"/>
  <c r="AH3648" i="4"/>
  <c r="AI3648" i="4"/>
  <c r="AN3648" i="4"/>
  <c r="AO3648" i="4"/>
  <c r="AP3648" i="4"/>
  <c r="AG3649" i="4"/>
  <c r="AH3649" i="4"/>
  <c r="AI3649" i="4"/>
  <c r="AN3649" i="4"/>
  <c r="AO3649" i="4"/>
  <c r="AP3649" i="4"/>
  <c r="AG3650" i="4"/>
  <c r="AH3650" i="4"/>
  <c r="AI3650" i="4"/>
  <c r="AN3650" i="4"/>
  <c r="AO3650" i="4"/>
  <c r="AP3650" i="4"/>
  <c r="AG3651" i="4"/>
  <c r="AH3651" i="4"/>
  <c r="AI3651" i="4"/>
  <c r="AN3651" i="4"/>
  <c r="AO3651" i="4"/>
  <c r="AP3651" i="4"/>
  <c r="AG3652" i="4"/>
  <c r="AH3652" i="4"/>
  <c r="AI3652" i="4"/>
  <c r="AN3652" i="4"/>
  <c r="AO3652" i="4"/>
  <c r="AP3652" i="4"/>
  <c r="AG3653" i="4"/>
  <c r="AH3653" i="4"/>
  <c r="AI3653" i="4"/>
  <c r="AN3653" i="4"/>
  <c r="AO3653" i="4"/>
  <c r="AP3653" i="4"/>
  <c r="AG3654" i="4"/>
  <c r="AH3654" i="4"/>
  <c r="AI3654" i="4"/>
  <c r="AN3654" i="4"/>
  <c r="AO3654" i="4"/>
  <c r="AP3654" i="4"/>
  <c r="AG3655" i="4"/>
  <c r="AH3655" i="4"/>
  <c r="AI3655" i="4"/>
  <c r="AN3655" i="4"/>
  <c r="AO3655" i="4"/>
  <c r="AP3655" i="4"/>
  <c r="AG3656" i="4"/>
  <c r="AH3656" i="4"/>
  <c r="AI3656" i="4"/>
  <c r="AN3656" i="4"/>
  <c r="AO3656" i="4"/>
  <c r="AP3656" i="4"/>
  <c r="AG3657" i="4"/>
  <c r="AH3657" i="4"/>
  <c r="AI3657" i="4"/>
  <c r="AN3657" i="4"/>
  <c r="AO3657" i="4"/>
  <c r="AP3657" i="4"/>
  <c r="AG3658" i="4"/>
  <c r="AH3658" i="4"/>
  <c r="AI3658" i="4"/>
  <c r="AN3658" i="4"/>
  <c r="AO3658" i="4"/>
  <c r="AP3658" i="4"/>
  <c r="AG3659" i="4"/>
  <c r="AH3659" i="4"/>
  <c r="AI3659" i="4"/>
  <c r="AN3659" i="4"/>
  <c r="AO3659" i="4"/>
  <c r="AP3659" i="4"/>
  <c r="AG3660" i="4"/>
  <c r="AH3660" i="4"/>
  <c r="AI3660" i="4"/>
  <c r="AN3660" i="4"/>
  <c r="AO3660" i="4"/>
  <c r="AP3660" i="4"/>
  <c r="AG3661" i="4"/>
  <c r="AH3661" i="4"/>
  <c r="AI3661" i="4"/>
  <c r="AN3661" i="4"/>
  <c r="AO3661" i="4"/>
  <c r="AP3661" i="4"/>
  <c r="AG3662" i="4"/>
  <c r="AH3662" i="4"/>
  <c r="AI3662" i="4"/>
  <c r="AN3662" i="4"/>
  <c r="AO3662" i="4"/>
  <c r="AP3662" i="4"/>
  <c r="AG3663" i="4"/>
  <c r="AH3663" i="4"/>
  <c r="AI3663" i="4"/>
  <c r="AN3663" i="4"/>
  <c r="AO3663" i="4"/>
  <c r="AP3663" i="4"/>
  <c r="AG3664" i="4"/>
  <c r="AH3664" i="4"/>
  <c r="AI3664" i="4"/>
  <c r="AN3664" i="4"/>
  <c r="AO3664" i="4"/>
  <c r="AP3664" i="4"/>
  <c r="AG3665" i="4"/>
  <c r="AH3665" i="4"/>
  <c r="AI3665" i="4"/>
  <c r="AN3665" i="4"/>
  <c r="AO3665" i="4"/>
  <c r="AP3665" i="4"/>
  <c r="AG3666" i="4"/>
  <c r="AH3666" i="4"/>
  <c r="AI3666" i="4"/>
  <c r="AN3666" i="4"/>
  <c r="AO3666" i="4"/>
  <c r="AP3666" i="4"/>
  <c r="AG3667" i="4"/>
  <c r="AH3667" i="4"/>
  <c r="AI3667" i="4"/>
  <c r="AN3667" i="4"/>
  <c r="AO3667" i="4"/>
  <c r="AP3667" i="4"/>
  <c r="AG3668" i="4"/>
  <c r="AH3668" i="4"/>
  <c r="AI3668" i="4"/>
  <c r="AN3668" i="4"/>
  <c r="AO3668" i="4"/>
  <c r="AP3668" i="4"/>
  <c r="AG3669" i="4"/>
  <c r="AH3669" i="4"/>
  <c r="AI3669" i="4"/>
  <c r="AN3669" i="4"/>
  <c r="AO3669" i="4"/>
  <c r="AP3669" i="4"/>
  <c r="AG3670" i="4"/>
  <c r="AH3670" i="4"/>
  <c r="AI3670" i="4"/>
  <c r="AN3670" i="4"/>
  <c r="AO3670" i="4"/>
  <c r="AP3670" i="4"/>
  <c r="AG3671" i="4"/>
  <c r="AH3671" i="4"/>
  <c r="AI3671" i="4"/>
  <c r="AN3671" i="4"/>
  <c r="AO3671" i="4"/>
  <c r="AP3671" i="4"/>
  <c r="AG3672" i="4"/>
  <c r="AH3672" i="4"/>
  <c r="AI3672" i="4"/>
  <c r="AN3672" i="4"/>
  <c r="AO3672" i="4"/>
  <c r="AP3672" i="4"/>
  <c r="AG3673" i="4"/>
  <c r="AH3673" i="4"/>
  <c r="AI3673" i="4"/>
  <c r="AN3673" i="4"/>
  <c r="AO3673" i="4"/>
  <c r="AP3673" i="4"/>
  <c r="AG3674" i="4"/>
  <c r="AH3674" i="4"/>
  <c r="AI3674" i="4"/>
  <c r="AN3674" i="4"/>
  <c r="AO3674" i="4"/>
  <c r="AP3674" i="4"/>
  <c r="AG3675" i="4"/>
  <c r="AH3675" i="4"/>
  <c r="AI3675" i="4"/>
  <c r="AN3675" i="4"/>
  <c r="AO3675" i="4"/>
  <c r="AP3675" i="4"/>
  <c r="AG3676" i="4"/>
  <c r="AH3676" i="4"/>
  <c r="AI3676" i="4"/>
  <c r="AN3676" i="4"/>
  <c r="AO3676" i="4"/>
  <c r="AP3676" i="4"/>
  <c r="AG3677" i="4"/>
  <c r="AH3677" i="4"/>
  <c r="AI3677" i="4"/>
  <c r="AN3677" i="4"/>
  <c r="AO3677" i="4"/>
  <c r="AP3677" i="4"/>
  <c r="AG3678" i="4"/>
  <c r="AH3678" i="4"/>
  <c r="AI3678" i="4"/>
  <c r="AN3678" i="4"/>
  <c r="AO3678" i="4"/>
  <c r="AP3678" i="4"/>
  <c r="AG3679" i="4"/>
  <c r="AH3679" i="4"/>
  <c r="AI3679" i="4"/>
  <c r="AN3679" i="4"/>
  <c r="AO3679" i="4"/>
  <c r="AP3679" i="4"/>
  <c r="AG3680" i="4"/>
  <c r="AH3680" i="4"/>
  <c r="AI3680" i="4"/>
  <c r="AN3680" i="4"/>
  <c r="AO3680" i="4"/>
  <c r="AP3680" i="4"/>
  <c r="AG3681" i="4"/>
  <c r="AH3681" i="4"/>
  <c r="AI3681" i="4"/>
  <c r="AN3681" i="4"/>
  <c r="AO3681" i="4"/>
  <c r="AP3681" i="4"/>
  <c r="AG3682" i="4"/>
  <c r="AH3682" i="4"/>
  <c r="AI3682" i="4"/>
  <c r="AN3682" i="4"/>
  <c r="AO3682" i="4"/>
  <c r="AP3682" i="4"/>
  <c r="AG3683" i="4"/>
  <c r="AH3683" i="4"/>
  <c r="AI3683" i="4"/>
  <c r="AN3683" i="4"/>
  <c r="AO3683" i="4"/>
  <c r="AP3683" i="4"/>
  <c r="AG3684" i="4"/>
  <c r="AH3684" i="4"/>
  <c r="AI3684" i="4"/>
  <c r="AN3684" i="4"/>
  <c r="AO3684" i="4"/>
  <c r="AP3684" i="4"/>
  <c r="AG3685" i="4"/>
  <c r="AH3685" i="4"/>
  <c r="AI3685" i="4"/>
  <c r="AN3685" i="4"/>
  <c r="AO3685" i="4"/>
  <c r="AP3685" i="4"/>
  <c r="AG3686" i="4"/>
  <c r="AH3686" i="4"/>
  <c r="AI3686" i="4"/>
  <c r="AN3686" i="4"/>
  <c r="AO3686" i="4"/>
  <c r="AP3686" i="4"/>
  <c r="AG3687" i="4"/>
  <c r="AH3687" i="4"/>
  <c r="AI3687" i="4"/>
  <c r="AN3687" i="4"/>
  <c r="AO3687" i="4"/>
  <c r="AP3687" i="4"/>
  <c r="AG3688" i="4"/>
  <c r="AH3688" i="4"/>
  <c r="AI3688" i="4"/>
  <c r="AN3688" i="4"/>
  <c r="AO3688" i="4"/>
  <c r="AP3688" i="4"/>
  <c r="AG3689" i="4"/>
  <c r="AH3689" i="4"/>
  <c r="AI3689" i="4"/>
  <c r="AN3689" i="4"/>
  <c r="AO3689" i="4"/>
  <c r="AP3689" i="4"/>
  <c r="AG3690" i="4"/>
  <c r="AH3690" i="4"/>
  <c r="AI3690" i="4"/>
  <c r="AN3690" i="4"/>
  <c r="AO3690" i="4"/>
  <c r="AP3690" i="4"/>
  <c r="AG3691" i="4"/>
  <c r="AH3691" i="4"/>
  <c r="AI3691" i="4"/>
  <c r="AN3691" i="4"/>
  <c r="AO3691" i="4"/>
  <c r="AP3691" i="4"/>
  <c r="AG3692" i="4"/>
  <c r="AH3692" i="4"/>
  <c r="AI3692" i="4"/>
  <c r="AN3692" i="4"/>
  <c r="AO3692" i="4"/>
  <c r="AP3692" i="4"/>
  <c r="AG3693" i="4"/>
  <c r="AH3693" i="4"/>
  <c r="AI3693" i="4"/>
  <c r="AN3693" i="4"/>
  <c r="AO3693" i="4"/>
  <c r="AP3693" i="4"/>
  <c r="AG3694" i="4"/>
  <c r="AH3694" i="4"/>
  <c r="AI3694" i="4"/>
  <c r="AN3694" i="4"/>
  <c r="AO3694" i="4"/>
  <c r="AP3694" i="4"/>
  <c r="AG3695" i="4"/>
  <c r="AH3695" i="4"/>
  <c r="AI3695" i="4"/>
  <c r="AN3695" i="4"/>
  <c r="AO3695" i="4"/>
  <c r="AP3695" i="4"/>
  <c r="AG3696" i="4"/>
  <c r="AH3696" i="4"/>
  <c r="AI3696" i="4"/>
  <c r="AN3696" i="4"/>
  <c r="AO3696" i="4"/>
  <c r="AP3696" i="4"/>
  <c r="AG3697" i="4"/>
  <c r="AH3697" i="4"/>
  <c r="AI3697" i="4"/>
  <c r="AN3697" i="4"/>
  <c r="AO3697" i="4"/>
  <c r="AP3697" i="4"/>
  <c r="AG3698" i="4"/>
  <c r="AH3698" i="4"/>
  <c r="AI3698" i="4"/>
  <c r="AN3698" i="4"/>
  <c r="AO3698" i="4"/>
  <c r="AP3698" i="4"/>
  <c r="AI3579" i="4"/>
  <c r="AH3579" i="4"/>
  <c r="AG3579" i="4"/>
  <c r="D3579" i="4"/>
  <c r="AG3436" i="4"/>
  <c r="AL3487" i="4" s="1"/>
  <c r="AG3439" i="4"/>
  <c r="AH3439" i="4"/>
  <c r="AI3439" i="4"/>
  <c r="AN3439" i="4"/>
  <c r="AO3439" i="4"/>
  <c r="AP3439" i="4"/>
  <c r="AG3440" i="4"/>
  <c r="AH3440" i="4"/>
  <c r="AI3440" i="4"/>
  <c r="AN3440" i="4"/>
  <c r="AO3440" i="4"/>
  <c r="AP3440" i="4"/>
  <c r="AG3441" i="4"/>
  <c r="AH3441" i="4"/>
  <c r="AI3441" i="4"/>
  <c r="AN3441" i="4"/>
  <c r="AO3441" i="4"/>
  <c r="AP3441" i="4"/>
  <c r="AG3442" i="4"/>
  <c r="AH3442" i="4"/>
  <c r="AI3442" i="4"/>
  <c r="AN3442" i="4"/>
  <c r="AO3442" i="4"/>
  <c r="AP3442" i="4"/>
  <c r="AG3443" i="4"/>
  <c r="AH3443" i="4"/>
  <c r="AI3443" i="4"/>
  <c r="AN3443" i="4"/>
  <c r="AO3443" i="4"/>
  <c r="AP3443" i="4"/>
  <c r="AG3444" i="4"/>
  <c r="AH3444" i="4"/>
  <c r="AI3444" i="4"/>
  <c r="AN3444" i="4"/>
  <c r="AO3444" i="4"/>
  <c r="AP3444" i="4"/>
  <c r="AG3445" i="4"/>
  <c r="AH3445" i="4"/>
  <c r="AI3445" i="4"/>
  <c r="AN3445" i="4"/>
  <c r="AO3445" i="4"/>
  <c r="AP3445" i="4"/>
  <c r="AG3446" i="4"/>
  <c r="AH3446" i="4"/>
  <c r="AI3446" i="4"/>
  <c r="AN3446" i="4"/>
  <c r="AO3446" i="4"/>
  <c r="AP3446" i="4"/>
  <c r="AG3447" i="4"/>
  <c r="AH3447" i="4"/>
  <c r="AI3447" i="4"/>
  <c r="AN3447" i="4"/>
  <c r="AO3447" i="4"/>
  <c r="AP3447" i="4"/>
  <c r="AG3448" i="4"/>
  <c r="AH3448" i="4"/>
  <c r="AI3448" i="4"/>
  <c r="AN3448" i="4"/>
  <c r="AO3448" i="4"/>
  <c r="AP3448" i="4"/>
  <c r="AG3449" i="4"/>
  <c r="AH3449" i="4"/>
  <c r="AI3449" i="4"/>
  <c r="AN3449" i="4"/>
  <c r="AO3449" i="4"/>
  <c r="AP3449" i="4"/>
  <c r="AG3450" i="4"/>
  <c r="AH3450" i="4"/>
  <c r="AI3450" i="4"/>
  <c r="AN3450" i="4"/>
  <c r="AO3450" i="4"/>
  <c r="AP3450" i="4"/>
  <c r="AG3451" i="4"/>
  <c r="AH3451" i="4"/>
  <c r="AI3451" i="4"/>
  <c r="AN3451" i="4"/>
  <c r="AO3451" i="4"/>
  <c r="AP3451" i="4"/>
  <c r="AG3452" i="4"/>
  <c r="AH3452" i="4"/>
  <c r="AI3452" i="4"/>
  <c r="AN3452" i="4"/>
  <c r="AO3452" i="4"/>
  <c r="AP3452" i="4"/>
  <c r="AG3453" i="4"/>
  <c r="AH3453" i="4"/>
  <c r="AI3453" i="4"/>
  <c r="AN3453" i="4"/>
  <c r="AO3453" i="4"/>
  <c r="AP3453" i="4"/>
  <c r="AG3454" i="4"/>
  <c r="AH3454" i="4"/>
  <c r="AI3454" i="4"/>
  <c r="AN3454" i="4"/>
  <c r="AO3454" i="4"/>
  <c r="AP3454" i="4"/>
  <c r="AG3455" i="4"/>
  <c r="AH3455" i="4"/>
  <c r="AI3455" i="4"/>
  <c r="AN3455" i="4"/>
  <c r="AO3455" i="4"/>
  <c r="AP3455" i="4"/>
  <c r="AG3456" i="4"/>
  <c r="AH3456" i="4"/>
  <c r="AI3456" i="4"/>
  <c r="AN3456" i="4"/>
  <c r="AO3456" i="4"/>
  <c r="AP3456" i="4"/>
  <c r="AG3457" i="4"/>
  <c r="AH3457" i="4"/>
  <c r="AI3457" i="4"/>
  <c r="AN3457" i="4"/>
  <c r="AO3457" i="4"/>
  <c r="AP3457" i="4"/>
  <c r="AG3458" i="4"/>
  <c r="AH3458" i="4"/>
  <c r="AI3458" i="4"/>
  <c r="AN3458" i="4"/>
  <c r="AO3458" i="4"/>
  <c r="AP3458" i="4"/>
  <c r="AG3459" i="4"/>
  <c r="AH3459" i="4"/>
  <c r="AI3459" i="4"/>
  <c r="AN3459" i="4"/>
  <c r="AO3459" i="4"/>
  <c r="AP3459" i="4"/>
  <c r="AG3460" i="4"/>
  <c r="AH3460" i="4"/>
  <c r="AI3460" i="4"/>
  <c r="AN3460" i="4"/>
  <c r="AO3460" i="4"/>
  <c r="AP3460" i="4"/>
  <c r="AG3461" i="4"/>
  <c r="AH3461" i="4"/>
  <c r="AI3461" i="4"/>
  <c r="AN3461" i="4"/>
  <c r="AO3461" i="4"/>
  <c r="AP3461" i="4"/>
  <c r="AG3462" i="4"/>
  <c r="AH3462" i="4"/>
  <c r="AI3462" i="4"/>
  <c r="AN3462" i="4"/>
  <c r="AO3462" i="4"/>
  <c r="AP3462" i="4"/>
  <c r="AG3463" i="4"/>
  <c r="AH3463" i="4"/>
  <c r="AI3463" i="4"/>
  <c r="AN3463" i="4"/>
  <c r="AO3463" i="4"/>
  <c r="AP3463" i="4"/>
  <c r="AG3464" i="4"/>
  <c r="AH3464" i="4"/>
  <c r="AI3464" i="4"/>
  <c r="AN3464" i="4"/>
  <c r="AO3464" i="4"/>
  <c r="AP3464" i="4"/>
  <c r="AG3465" i="4"/>
  <c r="AH3465" i="4"/>
  <c r="AI3465" i="4"/>
  <c r="AN3465" i="4"/>
  <c r="AO3465" i="4"/>
  <c r="AP3465" i="4"/>
  <c r="AG3466" i="4"/>
  <c r="AH3466" i="4"/>
  <c r="AI3466" i="4"/>
  <c r="AN3466" i="4"/>
  <c r="AO3466" i="4"/>
  <c r="AP3466" i="4"/>
  <c r="AG3467" i="4"/>
  <c r="AH3467" i="4"/>
  <c r="AI3467" i="4"/>
  <c r="AN3467" i="4"/>
  <c r="AO3467" i="4"/>
  <c r="AP3467" i="4"/>
  <c r="AG3468" i="4"/>
  <c r="AH3468" i="4"/>
  <c r="AI3468" i="4"/>
  <c r="AN3468" i="4"/>
  <c r="AO3468" i="4"/>
  <c r="AP3468" i="4"/>
  <c r="AG3469" i="4"/>
  <c r="AH3469" i="4"/>
  <c r="AI3469" i="4"/>
  <c r="AN3469" i="4"/>
  <c r="AO3469" i="4"/>
  <c r="AP3469" i="4"/>
  <c r="AG3470" i="4"/>
  <c r="AH3470" i="4"/>
  <c r="AI3470" i="4"/>
  <c r="AN3470" i="4"/>
  <c r="AO3470" i="4"/>
  <c r="AP3470" i="4"/>
  <c r="AG3471" i="4"/>
  <c r="AH3471" i="4"/>
  <c r="AI3471" i="4"/>
  <c r="AN3471" i="4"/>
  <c r="AO3471" i="4"/>
  <c r="AP3471" i="4"/>
  <c r="AG3472" i="4"/>
  <c r="AH3472" i="4"/>
  <c r="AI3472" i="4"/>
  <c r="AN3472" i="4"/>
  <c r="AO3472" i="4"/>
  <c r="AP3472" i="4"/>
  <c r="AG3473" i="4"/>
  <c r="AH3473" i="4"/>
  <c r="AI3473" i="4"/>
  <c r="AN3473" i="4"/>
  <c r="AO3473" i="4"/>
  <c r="AP3473" i="4"/>
  <c r="AG3474" i="4"/>
  <c r="AH3474" i="4"/>
  <c r="AI3474" i="4"/>
  <c r="AN3474" i="4"/>
  <c r="AO3474" i="4"/>
  <c r="AP3474" i="4"/>
  <c r="AG3475" i="4"/>
  <c r="AH3475" i="4"/>
  <c r="AI3475" i="4"/>
  <c r="AN3475" i="4"/>
  <c r="AO3475" i="4"/>
  <c r="AP3475" i="4"/>
  <c r="AG3476" i="4"/>
  <c r="AH3476" i="4"/>
  <c r="AI3476" i="4"/>
  <c r="AN3476" i="4"/>
  <c r="AO3476" i="4"/>
  <c r="AP3476" i="4"/>
  <c r="AG3477" i="4"/>
  <c r="AH3477" i="4"/>
  <c r="AI3477" i="4"/>
  <c r="AN3477" i="4"/>
  <c r="AO3477" i="4"/>
  <c r="AP3477" i="4"/>
  <c r="AG3478" i="4"/>
  <c r="AH3478" i="4"/>
  <c r="AI3478" i="4"/>
  <c r="AN3478" i="4"/>
  <c r="AO3478" i="4"/>
  <c r="AP3478" i="4"/>
  <c r="AG3479" i="4"/>
  <c r="AH3479" i="4"/>
  <c r="AI3479" i="4"/>
  <c r="AN3479" i="4"/>
  <c r="AO3479" i="4"/>
  <c r="AP3479" i="4"/>
  <c r="AG3480" i="4"/>
  <c r="AH3480" i="4"/>
  <c r="AI3480" i="4"/>
  <c r="AN3480" i="4"/>
  <c r="AO3480" i="4"/>
  <c r="AP3480" i="4"/>
  <c r="AG3481" i="4"/>
  <c r="AH3481" i="4"/>
  <c r="AI3481" i="4"/>
  <c r="AN3481" i="4"/>
  <c r="AO3481" i="4"/>
  <c r="AP3481" i="4"/>
  <c r="AG3482" i="4"/>
  <c r="AH3482" i="4"/>
  <c r="AI3482" i="4"/>
  <c r="AN3482" i="4"/>
  <c r="AO3482" i="4"/>
  <c r="AP3482" i="4"/>
  <c r="AG3483" i="4"/>
  <c r="AH3483" i="4"/>
  <c r="AI3483" i="4"/>
  <c r="AN3483" i="4"/>
  <c r="AO3483" i="4"/>
  <c r="AP3483" i="4"/>
  <c r="AG3484" i="4"/>
  <c r="AH3484" i="4"/>
  <c r="AI3484" i="4"/>
  <c r="AN3484" i="4"/>
  <c r="AO3484" i="4"/>
  <c r="AP3484" i="4"/>
  <c r="AG3485" i="4"/>
  <c r="AH3485" i="4"/>
  <c r="AI3485" i="4"/>
  <c r="AN3485" i="4"/>
  <c r="AO3485" i="4"/>
  <c r="AP3485" i="4"/>
  <c r="AG3486" i="4"/>
  <c r="AH3486" i="4"/>
  <c r="AI3486" i="4"/>
  <c r="AN3486" i="4"/>
  <c r="AO3486" i="4"/>
  <c r="AP3486" i="4"/>
  <c r="AG3487" i="4"/>
  <c r="AH3487" i="4"/>
  <c r="AI3487" i="4"/>
  <c r="AN3487" i="4"/>
  <c r="AO3487" i="4"/>
  <c r="AP3487" i="4"/>
  <c r="AG3488" i="4"/>
  <c r="AH3488" i="4"/>
  <c r="AI3488" i="4"/>
  <c r="AN3488" i="4"/>
  <c r="AO3488" i="4"/>
  <c r="AP3488" i="4"/>
  <c r="AG3489" i="4"/>
  <c r="AH3489" i="4"/>
  <c r="AI3489" i="4"/>
  <c r="AN3489" i="4"/>
  <c r="AO3489" i="4"/>
  <c r="AP3489" i="4"/>
  <c r="AG3490" i="4"/>
  <c r="AH3490" i="4"/>
  <c r="AI3490" i="4"/>
  <c r="AN3490" i="4"/>
  <c r="AO3490" i="4"/>
  <c r="AP3490" i="4"/>
  <c r="AG3491" i="4"/>
  <c r="AH3491" i="4"/>
  <c r="AI3491" i="4"/>
  <c r="AN3491" i="4"/>
  <c r="AO3491" i="4"/>
  <c r="AP3491" i="4"/>
  <c r="AG3492" i="4"/>
  <c r="AH3492" i="4"/>
  <c r="AI3492" i="4"/>
  <c r="AN3492" i="4"/>
  <c r="AO3492" i="4"/>
  <c r="AP3492" i="4"/>
  <c r="AG3493" i="4"/>
  <c r="AH3493" i="4"/>
  <c r="AI3493" i="4"/>
  <c r="AN3493" i="4"/>
  <c r="AO3493" i="4"/>
  <c r="AP3493" i="4"/>
  <c r="AG3494" i="4"/>
  <c r="AH3494" i="4"/>
  <c r="AI3494" i="4"/>
  <c r="AN3494" i="4"/>
  <c r="AO3494" i="4"/>
  <c r="AP3494" i="4"/>
  <c r="AG3495" i="4"/>
  <c r="AH3495" i="4"/>
  <c r="AI3495" i="4"/>
  <c r="AN3495" i="4"/>
  <c r="AO3495" i="4"/>
  <c r="AP3495" i="4"/>
  <c r="AG3496" i="4"/>
  <c r="AH3496" i="4"/>
  <c r="AI3496" i="4"/>
  <c r="AN3496" i="4"/>
  <c r="AO3496" i="4"/>
  <c r="AP3496" i="4"/>
  <c r="AG3497" i="4"/>
  <c r="AH3497" i="4"/>
  <c r="AI3497" i="4"/>
  <c r="AN3497" i="4"/>
  <c r="AO3497" i="4"/>
  <c r="AP3497" i="4"/>
  <c r="AG3498" i="4"/>
  <c r="AH3498" i="4"/>
  <c r="AI3498" i="4"/>
  <c r="AN3498" i="4"/>
  <c r="AO3498" i="4"/>
  <c r="AP3498" i="4"/>
  <c r="AG3499" i="4"/>
  <c r="AH3499" i="4"/>
  <c r="AI3499" i="4"/>
  <c r="AN3499" i="4"/>
  <c r="AO3499" i="4"/>
  <c r="AP3499" i="4"/>
  <c r="AG3500" i="4"/>
  <c r="AH3500" i="4"/>
  <c r="AI3500" i="4"/>
  <c r="AN3500" i="4"/>
  <c r="AO3500" i="4"/>
  <c r="AP3500" i="4"/>
  <c r="AG3501" i="4"/>
  <c r="AH3501" i="4"/>
  <c r="AI3501" i="4"/>
  <c r="AN3501" i="4"/>
  <c r="AO3501" i="4"/>
  <c r="AP3501" i="4"/>
  <c r="AG3502" i="4"/>
  <c r="AH3502" i="4"/>
  <c r="AI3502" i="4"/>
  <c r="AN3502" i="4"/>
  <c r="AO3502" i="4"/>
  <c r="AP3502" i="4"/>
  <c r="AG3503" i="4"/>
  <c r="AH3503" i="4"/>
  <c r="AI3503" i="4"/>
  <c r="AN3503" i="4"/>
  <c r="AO3503" i="4"/>
  <c r="AP3503" i="4"/>
  <c r="AG3504" i="4"/>
  <c r="AH3504" i="4"/>
  <c r="AI3504" i="4"/>
  <c r="AN3504" i="4"/>
  <c r="AO3504" i="4"/>
  <c r="AP3504" i="4"/>
  <c r="AG3505" i="4"/>
  <c r="AH3505" i="4"/>
  <c r="AI3505" i="4"/>
  <c r="AN3505" i="4"/>
  <c r="AO3505" i="4"/>
  <c r="AP3505" i="4"/>
  <c r="AG3506" i="4"/>
  <c r="AH3506" i="4"/>
  <c r="AI3506" i="4"/>
  <c r="AN3506" i="4"/>
  <c r="AO3506" i="4"/>
  <c r="AP3506" i="4"/>
  <c r="AG3507" i="4"/>
  <c r="AH3507" i="4"/>
  <c r="AI3507" i="4"/>
  <c r="AN3507" i="4"/>
  <c r="AO3507" i="4"/>
  <c r="AP3507" i="4"/>
  <c r="AG3508" i="4"/>
  <c r="AH3508" i="4"/>
  <c r="AI3508" i="4"/>
  <c r="AN3508" i="4"/>
  <c r="AO3508" i="4"/>
  <c r="AP3508" i="4"/>
  <c r="AG3509" i="4"/>
  <c r="AH3509" i="4"/>
  <c r="AI3509" i="4"/>
  <c r="AN3509" i="4"/>
  <c r="AO3509" i="4"/>
  <c r="AP3509" i="4"/>
  <c r="AG3510" i="4"/>
  <c r="AH3510" i="4"/>
  <c r="AI3510" i="4"/>
  <c r="AN3510" i="4"/>
  <c r="AO3510" i="4"/>
  <c r="AP3510" i="4"/>
  <c r="AG3511" i="4"/>
  <c r="AH3511" i="4"/>
  <c r="AI3511" i="4"/>
  <c r="AN3511" i="4"/>
  <c r="AO3511" i="4"/>
  <c r="AP3511" i="4"/>
  <c r="AG3512" i="4"/>
  <c r="AH3512" i="4"/>
  <c r="AI3512" i="4"/>
  <c r="AN3512" i="4"/>
  <c r="AO3512" i="4"/>
  <c r="AP3512" i="4"/>
  <c r="AG3513" i="4"/>
  <c r="AH3513" i="4"/>
  <c r="AI3513" i="4"/>
  <c r="AN3513" i="4"/>
  <c r="AO3513" i="4"/>
  <c r="AP3513" i="4"/>
  <c r="AG3514" i="4"/>
  <c r="AH3514" i="4"/>
  <c r="AI3514" i="4"/>
  <c r="AN3514" i="4"/>
  <c r="AO3514" i="4"/>
  <c r="AP3514" i="4"/>
  <c r="AG3515" i="4"/>
  <c r="AH3515" i="4"/>
  <c r="AI3515" i="4"/>
  <c r="AN3515" i="4"/>
  <c r="AO3515" i="4"/>
  <c r="AP3515" i="4"/>
  <c r="AG3516" i="4"/>
  <c r="AH3516" i="4"/>
  <c r="AI3516" i="4"/>
  <c r="AN3516" i="4"/>
  <c r="AO3516" i="4"/>
  <c r="AP3516" i="4"/>
  <c r="AG3517" i="4"/>
  <c r="AH3517" i="4"/>
  <c r="AI3517" i="4"/>
  <c r="AN3517" i="4"/>
  <c r="AO3517" i="4"/>
  <c r="AP3517" i="4"/>
  <c r="AG3518" i="4"/>
  <c r="AH3518" i="4"/>
  <c r="AI3518" i="4"/>
  <c r="AN3518" i="4"/>
  <c r="AO3518" i="4"/>
  <c r="AP3518" i="4"/>
  <c r="AG3519" i="4"/>
  <c r="AH3519" i="4"/>
  <c r="AI3519" i="4"/>
  <c r="AN3519" i="4"/>
  <c r="AO3519" i="4"/>
  <c r="AP3519" i="4"/>
  <c r="AG3520" i="4"/>
  <c r="AH3520" i="4"/>
  <c r="AI3520" i="4"/>
  <c r="AN3520" i="4"/>
  <c r="AO3520" i="4"/>
  <c r="AP3520" i="4"/>
  <c r="AG3521" i="4"/>
  <c r="AH3521" i="4"/>
  <c r="AI3521" i="4"/>
  <c r="AN3521" i="4"/>
  <c r="AO3521" i="4"/>
  <c r="AP3521" i="4"/>
  <c r="AG3522" i="4"/>
  <c r="AH3522" i="4"/>
  <c r="AI3522" i="4"/>
  <c r="AN3522" i="4"/>
  <c r="AO3522" i="4"/>
  <c r="AP3522" i="4"/>
  <c r="AG3523" i="4"/>
  <c r="AH3523" i="4"/>
  <c r="AI3523" i="4"/>
  <c r="AN3523" i="4"/>
  <c r="AO3523" i="4"/>
  <c r="AP3523" i="4"/>
  <c r="AG3524" i="4"/>
  <c r="AH3524" i="4"/>
  <c r="AI3524" i="4"/>
  <c r="AN3524" i="4"/>
  <c r="AO3524" i="4"/>
  <c r="AP3524" i="4"/>
  <c r="AG3525" i="4"/>
  <c r="AH3525" i="4"/>
  <c r="AI3525" i="4"/>
  <c r="AN3525" i="4"/>
  <c r="AO3525" i="4"/>
  <c r="AP3525" i="4"/>
  <c r="AG3526" i="4"/>
  <c r="AH3526" i="4"/>
  <c r="AI3526" i="4"/>
  <c r="AN3526" i="4"/>
  <c r="AO3526" i="4"/>
  <c r="AP3526" i="4"/>
  <c r="AG3527" i="4"/>
  <c r="AH3527" i="4"/>
  <c r="AI3527" i="4"/>
  <c r="AN3527" i="4"/>
  <c r="AO3527" i="4"/>
  <c r="AP3527" i="4"/>
  <c r="AG3528" i="4"/>
  <c r="AH3528" i="4"/>
  <c r="AI3528" i="4"/>
  <c r="AN3528" i="4"/>
  <c r="AO3528" i="4"/>
  <c r="AP3528" i="4"/>
  <c r="AG3529" i="4"/>
  <c r="AH3529" i="4"/>
  <c r="AI3529" i="4"/>
  <c r="AN3529" i="4"/>
  <c r="AO3529" i="4"/>
  <c r="AP3529" i="4"/>
  <c r="AG3530" i="4"/>
  <c r="AH3530" i="4"/>
  <c r="AI3530" i="4"/>
  <c r="AN3530" i="4"/>
  <c r="AO3530" i="4"/>
  <c r="AP3530" i="4"/>
  <c r="AG3531" i="4"/>
  <c r="AH3531" i="4"/>
  <c r="AI3531" i="4"/>
  <c r="AN3531" i="4"/>
  <c r="AO3531" i="4"/>
  <c r="AP3531" i="4"/>
  <c r="AG3532" i="4"/>
  <c r="AH3532" i="4"/>
  <c r="AI3532" i="4"/>
  <c r="AN3532" i="4"/>
  <c r="AO3532" i="4"/>
  <c r="AP3532" i="4"/>
  <c r="AG3533" i="4"/>
  <c r="AH3533" i="4"/>
  <c r="AI3533" i="4"/>
  <c r="AN3533" i="4"/>
  <c r="AO3533" i="4"/>
  <c r="AP3533" i="4"/>
  <c r="AG3534" i="4"/>
  <c r="AH3534" i="4"/>
  <c r="AI3534" i="4"/>
  <c r="AN3534" i="4"/>
  <c r="AO3534" i="4"/>
  <c r="AP3534" i="4"/>
  <c r="AG3535" i="4"/>
  <c r="AH3535" i="4"/>
  <c r="AI3535" i="4"/>
  <c r="AN3535" i="4"/>
  <c r="AO3535" i="4"/>
  <c r="AP3535" i="4"/>
  <c r="AG3536" i="4"/>
  <c r="AH3536" i="4"/>
  <c r="AI3536" i="4"/>
  <c r="AN3536" i="4"/>
  <c r="AO3536" i="4"/>
  <c r="AP3536" i="4"/>
  <c r="AG3537" i="4"/>
  <c r="AH3537" i="4"/>
  <c r="AI3537" i="4"/>
  <c r="AN3537" i="4"/>
  <c r="AO3537" i="4"/>
  <c r="AP3537" i="4"/>
  <c r="AG3538" i="4"/>
  <c r="AH3538" i="4"/>
  <c r="AI3538" i="4"/>
  <c r="AN3538" i="4"/>
  <c r="AO3538" i="4"/>
  <c r="AP3538" i="4"/>
  <c r="AG3539" i="4"/>
  <c r="AH3539" i="4"/>
  <c r="AI3539" i="4"/>
  <c r="AN3539" i="4"/>
  <c r="AO3539" i="4"/>
  <c r="AP3539" i="4"/>
  <c r="AG3540" i="4"/>
  <c r="AH3540" i="4"/>
  <c r="AI3540" i="4"/>
  <c r="AN3540" i="4"/>
  <c r="AO3540" i="4"/>
  <c r="AP3540" i="4"/>
  <c r="AG3541" i="4"/>
  <c r="AH3541" i="4"/>
  <c r="AI3541" i="4"/>
  <c r="AN3541" i="4"/>
  <c r="AO3541" i="4"/>
  <c r="AP3541" i="4"/>
  <c r="AG3542" i="4"/>
  <c r="AH3542" i="4"/>
  <c r="AI3542" i="4"/>
  <c r="AN3542" i="4"/>
  <c r="AO3542" i="4"/>
  <c r="AP3542" i="4"/>
  <c r="AG3543" i="4"/>
  <c r="AH3543" i="4"/>
  <c r="AI3543" i="4"/>
  <c r="AN3543" i="4"/>
  <c r="AO3543" i="4"/>
  <c r="AP3543" i="4"/>
  <c r="AG3544" i="4"/>
  <c r="AH3544" i="4"/>
  <c r="AI3544" i="4"/>
  <c r="AN3544" i="4"/>
  <c r="AO3544" i="4"/>
  <c r="AP3544" i="4"/>
  <c r="AG3545" i="4"/>
  <c r="AH3545" i="4"/>
  <c r="AI3545" i="4"/>
  <c r="AN3545" i="4"/>
  <c r="AO3545" i="4"/>
  <c r="AP3545" i="4"/>
  <c r="AG3546" i="4"/>
  <c r="AH3546" i="4"/>
  <c r="AI3546" i="4"/>
  <c r="AN3546" i="4"/>
  <c r="AO3546" i="4"/>
  <c r="AP3546" i="4"/>
  <c r="AG3547" i="4"/>
  <c r="AH3547" i="4"/>
  <c r="AI3547" i="4"/>
  <c r="AN3547" i="4"/>
  <c r="AO3547" i="4"/>
  <c r="AP3547" i="4"/>
  <c r="AG3548" i="4"/>
  <c r="AH3548" i="4"/>
  <c r="AI3548" i="4"/>
  <c r="AN3548" i="4"/>
  <c r="AO3548" i="4"/>
  <c r="AP3548" i="4"/>
  <c r="AG3549" i="4"/>
  <c r="AH3549" i="4"/>
  <c r="AI3549" i="4"/>
  <c r="AN3549" i="4"/>
  <c r="AO3549" i="4"/>
  <c r="AP3549" i="4"/>
  <c r="AG3550" i="4"/>
  <c r="AH3550" i="4"/>
  <c r="AI3550" i="4"/>
  <c r="AN3550" i="4"/>
  <c r="AO3550" i="4"/>
  <c r="AP3550" i="4"/>
  <c r="AG3551" i="4"/>
  <c r="AH3551" i="4"/>
  <c r="AI3551" i="4"/>
  <c r="AN3551" i="4"/>
  <c r="AO3551" i="4"/>
  <c r="AP3551" i="4"/>
  <c r="AG3552" i="4"/>
  <c r="AH3552" i="4"/>
  <c r="AI3552" i="4"/>
  <c r="AN3552" i="4"/>
  <c r="AO3552" i="4"/>
  <c r="AP3552" i="4"/>
  <c r="AG3553" i="4"/>
  <c r="AH3553" i="4"/>
  <c r="AI3553" i="4"/>
  <c r="AN3553" i="4"/>
  <c r="AO3553" i="4"/>
  <c r="AP3553" i="4"/>
  <c r="AG3554" i="4"/>
  <c r="AH3554" i="4"/>
  <c r="AI3554" i="4"/>
  <c r="AN3554" i="4"/>
  <c r="AO3554" i="4"/>
  <c r="AP3554" i="4"/>
  <c r="AG3555" i="4"/>
  <c r="AH3555" i="4"/>
  <c r="AI3555" i="4"/>
  <c r="AN3555" i="4"/>
  <c r="AO3555" i="4"/>
  <c r="AP3555" i="4"/>
  <c r="AG3556" i="4"/>
  <c r="AH3556" i="4"/>
  <c r="AI3556" i="4"/>
  <c r="AN3556" i="4"/>
  <c r="AO3556" i="4"/>
  <c r="AP3556" i="4"/>
  <c r="AG3557" i="4"/>
  <c r="AH3557" i="4"/>
  <c r="AI3557" i="4"/>
  <c r="AN3557" i="4"/>
  <c r="AO3557" i="4"/>
  <c r="AP3557" i="4"/>
  <c r="AP3438" i="4"/>
  <c r="AO3438" i="4"/>
  <c r="AN3438" i="4"/>
  <c r="AI3438" i="4"/>
  <c r="AH3438" i="4"/>
  <c r="AG3438" i="4"/>
  <c r="AG3297" i="4"/>
  <c r="AG3300" i="4"/>
  <c r="AG3301" i="4"/>
  <c r="AG3302" i="4"/>
  <c r="AG3303" i="4"/>
  <c r="AG3304" i="4"/>
  <c r="AG3305" i="4"/>
  <c r="AG3306" i="4"/>
  <c r="AG3307" i="4"/>
  <c r="AG3308" i="4"/>
  <c r="AG3309" i="4"/>
  <c r="AG3310" i="4"/>
  <c r="AG3311" i="4"/>
  <c r="AG3312" i="4"/>
  <c r="AG3313" i="4"/>
  <c r="AG3314" i="4"/>
  <c r="AG3315" i="4"/>
  <c r="AG3316" i="4"/>
  <c r="AG3317" i="4"/>
  <c r="AG3318" i="4"/>
  <c r="AG3319" i="4"/>
  <c r="AG3320" i="4"/>
  <c r="AG3321" i="4"/>
  <c r="AG3322" i="4"/>
  <c r="AG3323" i="4"/>
  <c r="AG3324" i="4"/>
  <c r="AG3325" i="4"/>
  <c r="AG3326" i="4"/>
  <c r="AG3327" i="4"/>
  <c r="AG3328" i="4"/>
  <c r="AG3329" i="4"/>
  <c r="AG3330" i="4"/>
  <c r="AG3331" i="4"/>
  <c r="AG3332" i="4"/>
  <c r="AG3333" i="4"/>
  <c r="AG3334" i="4"/>
  <c r="AG3335" i="4"/>
  <c r="AG3336" i="4"/>
  <c r="AG3337" i="4"/>
  <c r="AG3338" i="4"/>
  <c r="AG3339" i="4"/>
  <c r="AG3340" i="4"/>
  <c r="AG3341" i="4"/>
  <c r="AG3342" i="4"/>
  <c r="AG3343" i="4"/>
  <c r="AG3344" i="4"/>
  <c r="AG3345" i="4"/>
  <c r="AG3346" i="4"/>
  <c r="AG3347" i="4"/>
  <c r="AG3348" i="4"/>
  <c r="AG3349" i="4"/>
  <c r="AG3350" i="4"/>
  <c r="AG3351" i="4"/>
  <c r="AG3352" i="4"/>
  <c r="AG3353" i="4"/>
  <c r="AG3354" i="4"/>
  <c r="AG3355" i="4"/>
  <c r="AG3356" i="4"/>
  <c r="AG3357" i="4"/>
  <c r="AG3358" i="4"/>
  <c r="AG3359" i="4"/>
  <c r="AG3360" i="4"/>
  <c r="AG3361" i="4"/>
  <c r="AG3362" i="4"/>
  <c r="AG3363" i="4"/>
  <c r="AG3364" i="4"/>
  <c r="AG3365" i="4"/>
  <c r="AG3366" i="4"/>
  <c r="AG3367" i="4"/>
  <c r="AG3368" i="4"/>
  <c r="AG3369" i="4"/>
  <c r="AG3370" i="4"/>
  <c r="AG3371" i="4"/>
  <c r="AG3372" i="4"/>
  <c r="AG3373" i="4"/>
  <c r="AG3374" i="4"/>
  <c r="AG3375" i="4"/>
  <c r="AG3376" i="4"/>
  <c r="AG3377" i="4"/>
  <c r="AG3378" i="4"/>
  <c r="AG3379" i="4"/>
  <c r="AG3380" i="4"/>
  <c r="AG3381" i="4"/>
  <c r="AG3382" i="4"/>
  <c r="AG3383" i="4"/>
  <c r="AG3384" i="4"/>
  <c r="AG3385" i="4"/>
  <c r="AG3386" i="4"/>
  <c r="AG3387" i="4"/>
  <c r="AG3388" i="4"/>
  <c r="AG3389" i="4"/>
  <c r="AG3390" i="4"/>
  <c r="AG3391" i="4"/>
  <c r="AG3392" i="4"/>
  <c r="AG3393" i="4"/>
  <c r="AG3394" i="4"/>
  <c r="AG3395" i="4"/>
  <c r="AG3396" i="4"/>
  <c r="AG3397" i="4"/>
  <c r="AG3398" i="4"/>
  <c r="AG3399" i="4"/>
  <c r="AG3400" i="4"/>
  <c r="AG3401" i="4"/>
  <c r="AG3402" i="4"/>
  <c r="AG3403" i="4"/>
  <c r="AG3404" i="4"/>
  <c r="AG3405" i="4"/>
  <c r="AG3406" i="4"/>
  <c r="AG3407" i="4"/>
  <c r="AG3408" i="4"/>
  <c r="AG3409" i="4"/>
  <c r="AG3410" i="4"/>
  <c r="AG3411" i="4"/>
  <c r="AG3412" i="4"/>
  <c r="AG3413" i="4"/>
  <c r="AG3414" i="4"/>
  <c r="AG3415" i="4"/>
  <c r="AG3416" i="4"/>
  <c r="AG3417" i="4"/>
  <c r="AG3418" i="4"/>
  <c r="AG3299" i="4"/>
  <c r="AP3259" i="4"/>
  <c r="AO3259" i="4"/>
  <c r="AN3259" i="4"/>
  <c r="AP3251" i="4"/>
  <c r="AO3251" i="4"/>
  <c r="AN3251" i="4"/>
  <c r="AO3248" i="4"/>
  <c r="AP3248" i="4"/>
  <c r="AI3250" i="4"/>
  <c r="AH3250" i="4"/>
  <c r="AG3250" i="4"/>
  <c r="AI3249" i="4"/>
  <c r="AH3249" i="4"/>
  <c r="AG3249" i="4"/>
  <c r="AI3248" i="4"/>
  <c r="AH3248" i="4"/>
  <c r="AN3248" i="4"/>
  <c r="AG3248" i="4"/>
  <c r="AG3246" i="4"/>
  <c r="B3288" i="4" s="1"/>
  <c r="AL3684" i="4" l="1"/>
  <c r="AL3689" i="4"/>
  <c r="AL3694" i="4"/>
  <c r="AL3676" i="4"/>
  <c r="AL3695" i="4"/>
  <c r="AL3666" i="4"/>
  <c r="AL3682" i="4"/>
  <c r="AQ3248" i="4"/>
  <c r="B3285" i="4" s="1"/>
  <c r="AQ3259" i="4"/>
  <c r="B3287" i="4" s="1"/>
  <c r="AJ3248" i="4"/>
  <c r="AJ3250" i="4"/>
  <c r="B3765" i="4"/>
  <c r="AJ3736" i="4"/>
  <c r="AJ3730" i="4"/>
  <c r="B3763" i="4" s="1"/>
  <c r="AL3668" i="4"/>
  <c r="AK158" i="4"/>
  <c r="AS158" i="4"/>
  <c r="AR158" i="4"/>
  <c r="AP158" i="4"/>
  <c r="AN158" i="4"/>
  <c r="AJ3249" i="4"/>
  <c r="AJ3251" i="4" s="1"/>
  <c r="B3284" i="4" s="1"/>
  <c r="AL3693" i="4"/>
  <c r="AL3688" i="4"/>
  <c r="AQ3251" i="4"/>
  <c r="B3286" i="4" s="1"/>
  <c r="AL3579" i="4"/>
  <c r="AQ3587" i="4"/>
  <c r="AQ3595" i="4"/>
  <c r="AQ3603" i="4"/>
  <c r="AQ3611" i="4"/>
  <c r="AQ3619" i="4"/>
  <c r="AQ3627" i="4"/>
  <c r="AQ3635" i="4"/>
  <c r="AQ3643" i="4"/>
  <c r="AQ3651" i="4"/>
  <c r="AQ3659" i="4"/>
  <c r="AQ3667" i="4"/>
  <c r="AQ3675" i="4"/>
  <c r="AQ3683" i="4"/>
  <c r="AQ3691" i="4"/>
  <c r="AQ3579" i="4"/>
  <c r="AJ3587" i="4"/>
  <c r="AJ3595" i="4"/>
  <c r="AJ3603" i="4"/>
  <c r="AJ3611" i="4"/>
  <c r="AJ3619" i="4"/>
  <c r="AJ3627" i="4"/>
  <c r="AJ3635" i="4"/>
  <c r="AJ3643" i="4"/>
  <c r="AJ3651" i="4"/>
  <c r="AJ3659" i="4"/>
  <c r="AJ3667" i="4"/>
  <c r="AJ3675" i="4"/>
  <c r="AJ3683" i="4"/>
  <c r="AJ3691" i="4"/>
  <c r="AJ3579" i="4"/>
  <c r="AQ3580" i="4"/>
  <c r="AQ3588" i="4"/>
  <c r="AQ3596" i="4"/>
  <c r="AQ3604" i="4"/>
  <c r="AQ3612" i="4"/>
  <c r="AQ3620" i="4"/>
  <c r="AQ3628" i="4"/>
  <c r="AQ3636" i="4"/>
  <c r="AQ3644" i="4"/>
  <c r="AQ3652" i="4"/>
  <c r="AQ3660" i="4"/>
  <c r="AQ3668" i="4"/>
  <c r="AQ3676" i="4"/>
  <c r="AQ3684" i="4"/>
  <c r="AQ3692" i="4"/>
  <c r="AJ3580" i="4"/>
  <c r="AJ3588" i="4"/>
  <c r="AJ3596" i="4"/>
  <c r="AJ3604" i="4"/>
  <c r="AJ3612" i="4"/>
  <c r="AJ3620" i="4"/>
  <c r="AJ3628" i="4"/>
  <c r="AJ3636" i="4"/>
  <c r="AJ3644" i="4"/>
  <c r="AJ3652" i="4"/>
  <c r="AJ3660" i="4"/>
  <c r="AJ3668" i="4"/>
  <c r="AJ3676" i="4"/>
  <c r="AJ3684" i="4"/>
  <c r="AJ3692" i="4"/>
  <c r="AQ3581" i="4"/>
  <c r="AQ3589" i="4"/>
  <c r="AQ3597" i="4"/>
  <c r="AQ3605" i="4"/>
  <c r="AQ3613" i="4"/>
  <c r="AQ3621" i="4"/>
  <c r="AQ3629" i="4"/>
  <c r="AQ3637" i="4"/>
  <c r="AQ3645" i="4"/>
  <c r="AQ3653" i="4"/>
  <c r="AQ3661" i="4"/>
  <c r="AQ3669" i="4"/>
  <c r="AQ3677" i="4"/>
  <c r="AQ3685" i="4"/>
  <c r="AQ3693" i="4"/>
  <c r="AJ3581" i="4"/>
  <c r="AJ3589" i="4"/>
  <c r="AJ3597" i="4"/>
  <c r="AJ3605" i="4"/>
  <c r="AJ3613" i="4"/>
  <c r="AJ3621" i="4"/>
  <c r="AJ3629" i="4"/>
  <c r="AJ3637" i="4"/>
  <c r="AJ3645" i="4"/>
  <c r="AJ3653" i="4"/>
  <c r="AJ3661" i="4"/>
  <c r="AJ3669" i="4"/>
  <c r="AJ3677" i="4"/>
  <c r="AJ3685" i="4"/>
  <c r="AJ3693" i="4"/>
  <c r="AQ3582" i="4"/>
  <c r="AQ3590" i="4"/>
  <c r="AQ3598" i="4"/>
  <c r="AQ3606" i="4"/>
  <c r="AQ3614" i="4"/>
  <c r="AQ3622" i="4"/>
  <c r="AQ3630" i="4"/>
  <c r="AQ3638" i="4"/>
  <c r="AQ3646" i="4"/>
  <c r="AQ3654" i="4"/>
  <c r="AQ3662" i="4"/>
  <c r="AQ3670" i="4"/>
  <c r="AQ3678" i="4"/>
  <c r="AQ3686" i="4"/>
  <c r="AQ3694" i="4"/>
  <c r="AJ3582" i="4"/>
  <c r="AJ3590" i="4"/>
  <c r="AJ3598" i="4"/>
  <c r="AJ3606" i="4"/>
  <c r="AJ3614" i="4"/>
  <c r="AJ3622" i="4"/>
  <c r="AJ3630" i="4"/>
  <c r="AJ3638" i="4"/>
  <c r="AJ3646" i="4"/>
  <c r="AJ3654" i="4"/>
  <c r="AJ3662" i="4"/>
  <c r="AJ3670" i="4"/>
  <c r="AJ3678" i="4"/>
  <c r="AJ3686" i="4"/>
  <c r="AJ3694" i="4"/>
  <c r="AQ3583" i="4"/>
  <c r="AQ3591" i="4"/>
  <c r="AQ3599" i="4"/>
  <c r="AQ3607" i="4"/>
  <c r="AQ3615" i="4"/>
  <c r="AQ3623" i="4"/>
  <c r="AQ3631" i="4"/>
  <c r="AQ3639" i="4"/>
  <c r="AQ3647" i="4"/>
  <c r="AQ3655" i="4"/>
  <c r="AQ3663" i="4"/>
  <c r="AQ3671" i="4"/>
  <c r="AQ3679" i="4"/>
  <c r="AQ3687" i="4"/>
  <c r="AQ3695" i="4"/>
  <c r="AJ3583" i="4"/>
  <c r="AJ3591" i="4"/>
  <c r="AJ3599" i="4"/>
  <c r="AJ3607" i="4"/>
  <c r="AJ3615" i="4"/>
  <c r="AJ3623" i="4"/>
  <c r="AJ3631" i="4"/>
  <c r="AJ3639" i="4"/>
  <c r="AJ3647" i="4"/>
  <c r="AJ3655" i="4"/>
  <c r="AJ3663" i="4"/>
  <c r="AJ3671" i="4"/>
  <c r="AJ3679" i="4"/>
  <c r="AJ3687" i="4"/>
  <c r="AQ3584" i="4"/>
  <c r="AQ3592" i="4"/>
  <c r="AQ3600" i="4"/>
  <c r="AQ3608" i="4"/>
  <c r="AQ3616" i="4"/>
  <c r="AQ3624" i="4"/>
  <c r="AQ3632" i="4"/>
  <c r="AQ3640" i="4"/>
  <c r="AQ3648" i="4"/>
  <c r="AQ3656" i="4"/>
  <c r="AQ3664" i="4"/>
  <c r="AQ3672" i="4"/>
  <c r="AQ3680" i="4"/>
  <c r="AQ3688" i="4"/>
  <c r="AQ3696" i="4"/>
  <c r="AJ3584" i="4"/>
  <c r="AJ3592" i="4"/>
  <c r="AJ3600" i="4"/>
  <c r="AJ3608" i="4"/>
  <c r="AJ3616" i="4"/>
  <c r="AJ3624" i="4"/>
  <c r="AJ3632" i="4"/>
  <c r="AJ3640" i="4"/>
  <c r="AJ3648" i="4"/>
  <c r="AJ3656" i="4"/>
  <c r="AJ3664" i="4"/>
  <c r="AJ3672" i="4"/>
  <c r="AJ3680" i="4"/>
  <c r="AJ3688" i="4"/>
  <c r="AJ3696" i="4"/>
  <c r="AQ3586" i="4"/>
  <c r="AQ3594" i="4"/>
  <c r="AQ3602" i="4"/>
  <c r="AQ3610" i="4"/>
  <c r="AQ3618" i="4"/>
  <c r="AQ3626" i="4"/>
  <c r="AQ3634" i="4"/>
  <c r="AQ3642" i="4"/>
  <c r="AQ3650" i="4"/>
  <c r="AQ3658" i="4"/>
  <c r="AQ3666" i="4"/>
  <c r="AQ3674" i="4"/>
  <c r="AQ3682" i="4"/>
  <c r="AQ3690" i="4"/>
  <c r="AQ3698" i="4"/>
  <c r="AJ3586" i="4"/>
  <c r="AJ3594" i="4"/>
  <c r="AJ3602" i="4"/>
  <c r="AJ3610" i="4"/>
  <c r="AJ3618" i="4"/>
  <c r="AJ3626" i="4"/>
  <c r="AJ3634" i="4"/>
  <c r="AJ3642" i="4"/>
  <c r="AJ3650" i="4"/>
  <c r="AJ3658" i="4"/>
  <c r="AJ3666" i="4"/>
  <c r="AJ3674" i="4"/>
  <c r="AJ3682" i="4"/>
  <c r="AJ3690" i="4"/>
  <c r="AJ3698" i="4"/>
  <c r="AQ3641" i="4"/>
  <c r="AJ3585" i="4"/>
  <c r="AJ3649" i="4"/>
  <c r="AQ3585" i="4"/>
  <c r="AQ3649" i="4"/>
  <c r="AJ3593" i="4"/>
  <c r="AJ3657" i="4"/>
  <c r="AQ3593" i="4"/>
  <c r="AQ3657" i="4"/>
  <c r="AJ3601" i="4"/>
  <c r="AJ3665" i="4"/>
  <c r="AQ3601" i="4"/>
  <c r="AQ3665" i="4"/>
  <c r="AJ3609" i="4"/>
  <c r="AJ3673" i="4"/>
  <c r="AQ3609" i="4"/>
  <c r="AQ3673" i="4"/>
  <c r="AJ3617" i="4"/>
  <c r="AJ3681" i="4"/>
  <c r="AQ3617" i="4"/>
  <c r="AQ3681" i="4"/>
  <c r="AJ3625" i="4"/>
  <c r="AJ3689" i="4"/>
  <c r="AQ3633" i="4"/>
  <c r="AQ3697" i="4"/>
  <c r="AJ3641" i="4"/>
  <c r="AJ3697" i="4"/>
  <c r="AQ3625" i="4"/>
  <c r="AJ3633" i="4"/>
  <c r="AJ3695" i="4"/>
  <c r="AQ3689" i="4"/>
  <c r="AQ3732" i="4"/>
  <c r="AL3499" i="4"/>
  <c r="AJ3556" i="4"/>
  <c r="AJ3492" i="4"/>
  <c r="AL3481" i="4"/>
  <c r="AQ3481" i="4" s="1"/>
  <c r="AL3494" i="4"/>
  <c r="AQ3494" i="4" s="1"/>
  <c r="AJ3548" i="4"/>
  <c r="AJ3484" i="4"/>
  <c r="AJ3540" i="4"/>
  <c r="AJ3476" i="4"/>
  <c r="AJ3532" i="4"/>
  <c r="AJ3468" i="4"/>
  <c r="AJ3524" i="4"/>
  <c r="AJ3460" i="4"/>
  <c r="AJ3516" i="4"/>
  <c r="AJ3452" i="4"/>
  <c r="AJ3508" i="4"/>
  <c r="AJ3444" i="4"/>
  <c r="AL3498" i="4"/>
  <c r="AQ3498" i="4" s="1"/>
  <c r="AL3493" i="4"/>
  <c r="AQ3493" i="4" s="1"/>
  <c r="AL3480" i="4"/>
  <c r="AJ3500" i="4"/>
  <c r="AL3500" i="4"/>
  <c r="AL3482" i="4"/>
  <c r="AQ3482" i="4" s="1"/>
  <c r="AJ3555" i="4"/>
  <c r="AJ3547" i="4"/>
  <c r="AJ3539" i="4"/>
  <c r="AJ3531" i="4"/>
  <c r="AJ3523" i="4"/>
  <c r="AJ3515" i="4"/>
  <c r="AJ3507" i="4"/>
  <c r="AJ3499" i="4"/>
  <c r="AJ3491" i="4"/>
  <c r="AJ3483" i="4"/>
  <c r="AJ3475" i="4"/>
  <c r="AJ3467" i="4"/>
  <c r="AJ3459" i="4"/>
  <c r="AJ3451" i="4"/>
  <c r="AJ3443" i="4"/>
  <c r="AL3483" i="4"/>
  <c r="AQ3483" i="4" s="1"/>
  <c r="AL3471" i="4"/>
  <c r="AQ3471" i="4" s="1"/>
  <c r="AJ3554" i="4"/>
  <c r="AJ3546" i="4"/>
  <c r="AJ3538" i="4"/>
  <c r="AJ3530" i="4"/>
  <c r="AJ3522" i="4"/>
  <c r="AJ3514" i="4"/>
  <c r="AJ3506" i="4"/>
  <c r="AJ3498" i="4"/>
  <c r="AJ3490" i="4"/>
  <c r="AJ3482" i="4"/>
  <c r="AJ3474" i="4"/>
  <c r="AJ3466" i="4"/>
  <c r="AJ3458" i="4"/>
  <c r="AJ3450" i="4"/>
  <c r="AJ3442" i="4"/>
  <c r="AL3484" i="4"/>
  <c r="AQ3484" i="4" s="1"/>
  <c r="AL3463" i="4"/>
  <c r="AQ3463" i="4" s="1"/>
  <c r="AJ3553" i="4"/>
  <c r="AJ3545" i="4"/>
  <c r="AJ3537" i="4"/>
  <c r="AJ3529" i="4"/>
  <c r="AJ3521" i="4"/>
  <c r="AJ3513" i="4"/>
  <c r="AJ3505" i="4"/>
  <c r="AJ3497" i="4"/>
  <c r="AJ3489" i="4"/>
  <c r="AJ3481" i="4"/>
  <c r="AJ3473" i="4"/>
  <c r="AJ3465" i="4"/>
  <c r="AJ3457" i="4"/>
  <c r="AJ3449" i="4"/>
  <c r="AJ3441" i="4"/>
  <c r="AL3490" i="4"/>
  <c r="AQ3490" i="4" s="1"/>
  <c r="AL3485" i="4"/>
  <c r="AQ3485" i="4" s="1"/>
  <c r="AL3477" i="4"/>
  <c r="AJ3552" i="4"/>
  <c r="AJ3544" i="4"/>
  <c r="AJ3536" i="4"/>
  <c r="AJ3528" i="4"/>
  <c r="AJ3520" i="4"/>
  <c r="AJ3512" i="4"/>
  <c r="AJ3504" i="4"/>
  <c r="AJ3496" i="4"/>
  <c r="AJ3488" i="4"/>
  <c r="AJ3480" i="4"/>
  <c r="AJ3472" i="4"/>
  <c r="AJ3464" i="4"/>
  <c r="AJ3456" i="4"/>
  <c r="AJ3448" i="4"/>
  <c r="AJ3440" i="4"/>
  <c r="AL3491" i="4"/>
  <c r="AQ3491" i="4" s="1"/>
  <c r="AL3486" i="4"/>
  <c r="AQ3486" i="4" s="1"/>
  <c r="AL3478" i="4"/>
  <c r="AQ3478" i="4" s="1"/>
  <c r="AL3473" i="4"/>
  <c r="AQ3473" i="4" s="1"/>
  <c r="AJ3551" i="4"/>
  <c r="AJ3543" i="4"/>
  <c r="AJ3535" i="4"/>
  <c r="AJ3527" i="4"/>
  <c r="AJ3519" i="4"/>
  <c r="AJ3511" i="4"/>
  <c r="AJ3503" i="4"/>
  <c r="AJ3495" i="4"/>
  <c r="AJ3487" i="4"/>
  <c r="AJ3479" i="4"/>
  <c r="AJ3471" i="4"/>
  <c r="AJ3463" i="4"/>
  <c r="AJ3455" i="4"/>
  <c r="AJ3447" i="4"/>
  <c r="AJ3439" i="4"/>
  <c r="AL3492" i="4"/>
  <c r="AL3479" i="4"/>
  <c r="AQ3479" i="4" s="1"/>
  <c r="AJ3438" i="4"/>
  <c r="AJ3550" i="4"/>
  <c r="AJ3542" i="4"/>
  <c r="AJ3534" i="4"/>
  <c r="AJ3526" i="4"/>
  <c r="AJ3518" i="4"/>
  <c r="AJ3510" i="4"/>
  <c r="AJ3502" i="4"/>
  <c r="AJ3494" i="4"/>
  <c r="AJ3486" i="4"/>
  <c r="AJ3478" i="4"/>
  <c r="AJ3470" i="4"/>
  <c r="AJ3462" i="4"/>
  <c r="AJ3454" i="4"/>
  <c r="AJ3446" i="4"/>
  <c r="AJ3557" i="4"/>
  <c r="AJ3549" i="4"/>
  <c r="AJ3541" i="4"/>
  <c r="AJ3533" i="4"/>
  <c r="AJ3525" i="4"/>
  <c r="AJ3517" i="4"/>
  <c r="AJ3509" i="4"/>
  <c r="AJ3501" i="4"/>
  <c r="AJ3493" i="4"/>
  <c r="AJ3485" i="4"/>
  <c r="AJ3477" i="4"/>
  <c r="AJ3469" i="4"/>
  <c r="AJ3461" i="4"/>
  <c r="AJ3453" i="4"/>
  <c r="AJ3445" i="4"/>
  <c r="AJ3409" i="4"/>
  <c r="AJ3345" i="4"/>
  <c r="AJ3401" i="4"/>
  <c r="AJ3337" i="4"/>
  <c r="AJ3393" i="4"/>
  <c r="AJ3329" i="4"/>
  <c r="AJ3385" i="4"/>
  <c r="AJ3321" i="4"/>
  <c r="AJ3377" i="4"/>
  <c r="AJ3313" i="4"/>
  <c r="AJ3369" i="4"/>
  <c r="AJ3305" i="4"/>
  <c r="AJ3361" i="4"/>
  <c r="AJ3417" i="4"/>
  <c r="AJ3353" i="4"/>
  <c r="AJ3416" i="4"/>
  <c r="AJ3408" i="4"/>
  <c r="AJ3400" i="4"/>
  <c r="AJ3392" i="4"/>
  <c r="AJ3384" i="4"/>
  <c r="AJ3376" i="4"/>
  <c r="AJ3368" i="4"/>
  <c r="AJ3360" i="4"/>
  <c r="AJ3352" i="4"/>
  <c r="AJ3344" i="4"/>
  <c r="AJ3336" i="4"/>
  <c r="AJ3328" i="4"/>
  <c r="AJ3320" i="4"/>
  <c r="AJ3312" i="4"/>
  <c r="AJ3304" i="4"/>
  <c r="AJ3415" i="4"/>
  <c r="AJ3407" i="4"/>
  <c r="AJ3399" i="4"/>
  <c r="AJ3391" i="4"/>
  <c r="AJ3383" i="4"/>
  <c r="AJ3375" i="4"/>
  <c r="AJ3367" i="4"/>
  <c r="AJ3359" i="4"/>
  <c r="AJ3351" i="4"/>
  <c r="AJ3343" i="4"/>
  <c r="AJ3335" i="4"/>
  <c r="AJ3327" i="4"/>
  <c r="AJ3319" i="4"/>
  <c r="AJ3311" i="4"/>
  <c r="AJ3303" i="4"/>
  <c r="AJ3414" i="4"/>
  <c r="AJ3406" i="4"/>
  <c r="AJ3398" i="4"/>
  <c r="AJ3390" i="4"/>
  <c r="AJ3382" i="4"/>
  <c r="AJ3374" i="4"/>
  <c r="AJ3366" i="4"/>
  <c r="AJ3358" i="4"/>
  <c r="AJ3350" i="4"/>
  <c r="AJ3342" i="4"/>
  <c r="AJ3334" i="4"/>
  <c r="AJ3326" i="4"/>
  <c r="AJ3318" i="4"/>
  <c r="AJ3310" i="4"/>
  <c r="AJ3302" i="4"/>
  <c r="AJ3413" i="4"/>
  <c r="AJ3405" i="4"/>
  <c r="AJ3397" i="4"/>
  <c r="AJ3389" i="4"/>
  <c r="AJ3381" i="4"/>
  <c r="AJ3373" i="4"/>
  <c r="AJ3365" i="4"/>
  <c r="AJ3357" i="4"/>
  <c r="AJ3349" i="4"/>
  <c r="AJ3341" i="4"/>
  <c r="AJ3333" i="4"/>
  <c r="AJ3325" i="4"/>
  <c r="AJ3317" i="4"/>
  <c r="AJ3309" i="4"/>
  <c r="AJ3301" i="4"/>
  <c r="AJ3412" i="4"/>
  <c r="AJ3404" i="4"/>
  <c r="AJ3396" i="4"/>
  <c r="AJ3388" i="4"/>
  <c r="AJ3380" i="4"/>
  <c r="AJ3372" i="4"/>
  <c r="AJ3364" i="4"/>
  <c r="AJ3356" i="4"/>
  <c r="AJ3348" i="4"/>
  <c r="AJ3340" i="4"/>
  <c r="AJ3332" i="4"/>
  <c r="AJ3324" i="4"/>
  <c r="AJ3316" i="4"/>
  <c r="AJ3308" i="4"/>
  <c r="AJ3300" i="4"/>
  <c r="AJ3299" i="4"/>
  <c r="AJ3411" i="4"/>
  <c r="AJ3403" i="4"/>
  <c r="AJ3395" i="4"/>
  <c r="AJ3387" i="4"/>
  <c r="AJ3379" i="4"/>
  <c r="AJ3371" i="4"/>
  <c r="AJ3363" i="4"/>
  <c r="AJ3355" i="4"/>
  <c r="AJ3347" i="4"/>
  <c r="AJ3339" i="4"/>
  <c r="AJ3331" i="4"/>
  <c r="AJ3323" i="4"/>
  <c r="AJ3315" i="4"/>
  <c r="AJ3307" i="4"/>
  <c r="AJ3418" i="4"/>
  <c r="AJ3410" i="4"/>
  <c r="AJ3402" i="4"/>
  <c r="AJ3394" i="4"/>
  <c r="AJ3386" i="4"/>
  <c r="AJ3378" i="4"/>
  <c r="AJ3370" i="4"/>
  <c r="AJ3362" i="4"/>
  <c r="AJ3354" i="4"/>
  <c r="AJ3346" i="4"/>
  <c r="AJ3338" i="4"/>
  <c r="AJ3330" i="4"/>
  <c r="AJ3322" i="4"/>
  <c r="AJ3314" i="4"/>
  <c r="AJ3306" i="4"/>
  <c r="AU19" i="13"/>
  <c r="AU139" i="13" s="1"/>
  <c r="AJ83" i="13"/>
  <c r="AJ19" i="13"/>
  <c r="AJ75" i="13"/>
  <c r="AJ131" i="13"/>
  <c r="AJ67" i="13"/>
  <c r="AJ123" i="13"/>
  <c r="AJ59" i="13"/>
  <c r="AJ115" i="13"/>
  <c r="AJ51" i="13"/>
  <c r="AJ107" i="13"/>
  <c r="AJ43" i="13"/>
  <c r="AJ99" i="13"/>
  <c r="AJ35" i="13"/>
  <c r="AJ91" i="13"/>
  <c r="AJ27" i="13"/>
  <c r="AJ138" i="13"/>
  <c r="AJ130" i="13"/>
  <c r="AJ122" i="13"/>
  <c r="AJ114" i="13"/>
  <c r="AJ106" i="13"/>
  <c r="AJ98" i="13"/>
  <c r="AJ90" i="13"/>
  <c r="AJ82" i="13"/>
  <c r="AJ74" i="13"/>
  <c r="AJ66" i="13"/>
  <c r="AJ58" i="13"/>
  <c r="AJ50" i="13"/>
  <c r="AJ42" i="13"/>
  <c r="AJ34" i="13"/>
  <c r="AJ26" i="13"/>
  <c r="AL137" i="13"/>
  <c r="AL135" i="13"/>
  <c r="AL133" i="13"/>
  <c r="AL131" i="13"/>
  <c r="AL129" i="13"/>
  <c r="AL127" i="13"/>
  <c r="AL125" i="13"/>
  <c r="AL123" i="13"/>
  <c r="AL121" i="13"/>
  <c r="AL119" i="13"/>
  <c r="AL117" i="13"/>
  <c r="AL115" i="13"/>
  <c r="AL113" i="13"/>
  <c r="AL111" i="13"/>
  <c r="AL109" i="13"/>
  <c r="AL107" i="13"/>
  <c r="AL105" i="13"/>
  <c r="AL103" i="13"/>
  <c r="AL101" i="13"/>
  <c r="AL99" i="13"/>
  <c r="AL97" i="13"/>
  <c r="AL95" i="13"/>
  <c r="AL93" i="13"/>
  <c r="AL91" i="13"/>
  <c r="AL89" i="13"/>
  <c r="AL87" i="13"/>
  <c r="AL85" i="13"/>
  <c r="AL83" i="13"/>
  <c r="AL81" i="13"/>
  <c r="AL79" i="13"/>
  <c r="AL77" i="13"/>
  <c r="AL75" i="13"/>
  <c r="AL73" i="13"/>
  <c r="AL71" i="13"/>
  <c r="AL69" i="13"/>
  <c r="AL67" i="13"/>
  <c r="AL65" i="13"/>
  <c r="AL63" i="13"/>
  <c r="AL61" i="13"/>
  <c r="AL59" i="13"/>
  <c r="AL57" i="13"/>
  <c r="AL55" i="13"/>
  <c r="AL53" i="13"/>
  <c r="AL51" i="13"/>
  <c r="AL49" i="13"/>
  <c r="AL47" i="13"/>
  <c r="AL45" i="13"/>
  <c r="AL43" i="13"/>
  <c r="AL41" i="13"/>
  <c r="AL39" i="13"/>
  <c r="AL37" i="13"/>
  <c r="AL35" i="13"/>
  <c r="AL33" i="13"/>
  <c r="AL31" i="13"/>
  <c r="AL29" i="13"/>
  <c r="AL27" i="13"/>
  <c r="AL25" i="13"/>
  <c r="AL23" i="13"/>
  <c r="AL21" i="13"/>
  <c r="AT19" i="13"/>
  <c r="AT139" i="13" s="1"/>
  <c r="AJ137" i="13"/>
  <c r="AJ129" i="13"/>
  <c r="AJ121" i="13"/>
  <c r="AJ113" i="13"/>
  <c r="AJ105" i="13"/>
  <c r="AJ97" i="13"/>
  <c r="AJ89" i="13"/>
  <c r="AJ81" i="13"/>
  <c r="AJ73" i="13"/>
  <c r="AJ65" i="13"/>
  <c r="AJ57" i="13"/>
  <c r="AJ49" i="13"/>
  <c r="AJ41" i="13"/>
  <c r="AJ33" i="13"/>
  <c r="AJ25" i="13"/>
  <c r="AJ136" i="13"/>
  <c r="AJ128" i="13"/>
  <c r="AJ120" i="13"/>
  <c r="AJ112" i="13"/>
  <c r="AJ104" i="13"/>
  <c r="AJ96" i="13"/>
  <c r="AJ88" i="13"/>
  <c r="AJ80" i="13"/>
  <c r="AJ72" i="13"/>
  <c r="AJ64" i="13"/>
  <c r="AJ56" i="13"/>
  <c r="AJ48" i="13"/>
  <c r="AJ40" i="13"/>
  <c r="AJ32" i="13"/>
  <c r="AJ24" i="13"/>
  <c r="AJ135" i="13"/>
  <c r="AJ127" i="13"/>
  <c r="AJ119" i="13"/>
  <c r="AJ111" i="13"/>
  <c r="AJ103" i="13"/>
  <c r="AJ95" i="13"/>
  <c r="AJ87" i="13"/>
  <c r="AJ79" i="13"/>
  <c r="AJ71" i="13"/>
  <c r="AJ63" i="13"/>
  <c r="AJ55" i="13"/>
  <c r="AJ47" i="13"/>
  <c r="AJ39" i="13"/>
  <c r="AJ31" i="13"/>
  <c r="AJ23" i="13"/>
  <c r="AL19" i="13"/>
  <c r="AJ134" i="13"/>
  <c r="AJ126" i="13"/>
  <c r="AJ118" i="13"/>
  <c r="AJ110" i="13"/>
  <c r="AJ102" i="13"/>
  <c r="AJ94" i="13"/>
  <c r="AJ86" i="13"/>
  <c r="AJ78" i="13"/>
  <c r="AJ70" i="13"/>
  <c r="AJ62" i="13"/>
  <c r="AJ54" i="13"/>
  <c r="AJ46" i="13"/>
  <c r="AJ38" i="13"/>
  <c r="AJ30" i="13"/>
  <c r="AJ22" i="13"/>
  <c r="AL138" i="13"/>
  <c r="AL136" i="13"/>
  <c r="AL134" i="13"/>
  <c r="AL132" i="13"/>
  <c r="AL130" i="13"/>
  <c r="AL128" i="13"/>
  <c r="AL126" i="13"/>
  <c r="AL124" i="13"/>
  <c r="AL122" i="13"/>
  <c r="AL120" i="13"/>
  <c r="AL118" i="13"/>
  <c r="AL116" i="13"/>
  <c r="AL114" i="13"/>
  <c r="AL112" i="13"/>
  <c r="AL110" i="13"/>
  <c r="AL108" i="13"/>
  <c r="AL106" i="13"/>
  <c r="AL104" i="13"/>
  <c r="AL102" i="13"/>
  <c r="AL100" i="13"/>
  <c r="AL98" i="13"/>
  <c r="AL96" i="13"/>
  <c r="AL94" i="13"/>
  <c r="AL92" i="13"/>
  <c r="AL90" i="13"/>
  <c r="AL88" i="13"/>
  <c r="AL86" i="13"/>
  <c r="AL84" i="13"/>
  <c r="AL82" i="13"/>
  <c r="AL80" i="13"/>
  <c r="AL78" i="13"/>
  <c r="AL76" i="13"/>
  <c r="AL74" i="13"/>
  <c r="AL72" i="13"/>
  <c r="AL70" i="13"/>
  <c r="AL68" i="13"/>
  <c r="AL66" i="13"/>
  <c r="AL64" i="13"/>
  <c r="AL62" i="13"/>
  <c r="AL60" i="13"/>
  <c r="AL58" i="13"/>
  <c r="AL56" i="13"/>
  <c r="AL54" i="13"/>
  <c r="AL52" i="13"/>
  <c r="AL50" i="13"/>
  <c r="AL48" i="13"/>
  <c r="AL46" i="13"/>
  <c r="AL44" i="13"/>
  <c r="AL42" i="13"/>
  <c r="AL40" i="13"/>
  <c r="AL38" i="13"/>
  <c r="AL36" i="13"/>
  <c r="AL34" i="13"/>
  <c r="AL32" i="13"/>
  <c r="AL30" i="13"/>
  <c r="AL28" i="13"/>
  <c r="AL26" i="13"/>
  <c r="AL24" i="13"/>
  <c r="AL22" i="13"/>
  <c r="AL20" i="13"/>
  <c r="AJ133" i="13"/>
  <c r="AJ125" i="13"/>
  <c r="AJ117" i="13"/>
  <c r="AJ109" i="13"/>
  <c r="AJ101" i="13"/>
  <c r="AJ93" i="13"/>
  <c r="AJ85" i="13"/>
  <c r="AJ77" i="13"/>
  <c r="AJ69" i="13"/>
  <c r="AJ61" i="13"/>
  <c r="AJ53" i="13"/>
  <c r="AJ45" i="13"/>
  <c r="AJ37" i="13"/>
  <c r="AJ29" i="13"/>
  <c r="AJ21" i="13"/>
  <c r="AJ132" i="13"/>
  <c r="AJ124" i="13"/>
  <c r="AJ116" i="13"/>
  <c r="AJ108" i="13"/>
  <c r="AJ100" i="13"/>
  <c r="AJ92" i="13"/>
  <c r="AJ84" i="13"/>
  <c r="AJ76" i="13"/>
  <c r="AJ68" i="13"/>
  <c r="AJ60" i="13"/>
  <c r="AJ52" i="13"/>
  <c r="AJ44" i="13"/>
  <c r="AJ36" i="13"/>
  <c r="AJ28" i="13"/>
  <c r="AS1359" i="4"/>
  <c r="AN1472" i="4"/>
  <c r="AN1432" i="4"/>
  <c r="AS1366" i="4"/>
  <c r="AR1358" i="4"/>
  <c r="AN1471" i="4"/>
  <c r="AN1463" i="4"/>
  <c r="AN1455" i="4"/>
  <c r="AN1447" i="4"/>
  <c r="AN1439" i="4"/>
  <c r="AN1431" i="4"/>
  <c r="AN1423" i="4"/>
  <c r="AN1415" i="4"/>
  <c r="AN1407" i="4"/>
  <c r="AN1399" i="4"/>
  <c r="AN1391" i="4"/>
  <c r="AN1383" i="4"/>
  <c r="AN1375" i="4"/>
  <c r="AN1367" i="4"/>
  <c r="AR1470" i="4"/>
  <c r="AR1462" i="4"/>
  <c r="AR1454" i="4"/>
  <c r="AR1446" i="4"/>
  <c r="AR1438" i="4"/>
  <c r="AR1430" i="4"/>
  <c r="AR1422" i="4"/>
  <c r="AR1414" i="4"/>
  <c r="AR1406" i="4"/>
  <c r="AR1398" i="4"/>
  <c r="AR1390" i="4"/>
  <c r="AR1382" i="4"/>
  <c r="AR1374" i="4"/>
  <c r="AR1366" i="4"/>
  <c r="AS1477" i="4"/>
  <c r="AS1469" i="4"/>
  <c r="AS1461" i="4"/>
  <c r="AS1453" i="4"/>
  <c r="AS1445" i="4"/>
  <c r="AS1437" i="4"/>
  <c r="AS1429" i="4"/>
  <c r="AS1421" i="4"/>
  <c r="AS1413" i="4"/>
  <c r="AS1405" i="4"/>
  <c r="AS1397" i="4"/>
  <c r="AS1389" i="4"/>
  <c r="AS1381" i="4"/>
  <c r="AS1373" i="4"/>
  <c r="AS1365" i="4"/>
  <c r="AN1464" i="4"/>
  <c r="AN1456" i="4"/>
  <c r="AN1448" i="4"/>
  <c r="AN1440" i="4"/>
  <c r="AN1424" i="4"/>
  <c r="AN1416" i="4"/>
  <c r="AN1408" i="4"/>
  <c r="AN1400" i="4"/>
  <c r="AN1392" i="4"/>
  <c r="AN1384" i="4"/>
  <c r="AN1376" i="4"/>
  <c r="AN1368" i="4"/>
  <c r="AN1360" i="4"/>
  <c r="AR1471" i="4"/>
  <c r="AR1463" i="4"/>
  <c r="AR1455" i="4"/>
  <c r="AR1447" i="4"/>
  <c r="AR1439" i="4"/>
  <c r="AR1431" i="4"/>
  <c r="AR1423" i="4"/>
  <c r="AR1415" i="4"/>
  <c r="AR1407" i="4"/>
  <c r="AR1399" i="4"/>
  <c r="AR1391" i="4"/>
  <c r="AR1383" i="4"/>
  <c r="AR1375" i="4"/>
  <c r="AR1367" i="4"/>
  <c r="AR1359" i="4"/>
  <c r="AS1470" i="4"/>
  <c r="AS1462" i="4"/>
  <c r="AS1454" i="4"/>
  <c r="AS1446" i="4"/>
  <c r="AS1438" i="4"/>
  <c r="AS1430" i="4"/>
  <c r="AS1422" i="4"/>
  <c r="AS1374" i="4"/>
  <c r="AS1358" i="4"/>
  <c r="AN1470" i="4"/>
  <c r="AN1462" i="4"/>
  <c r="AN1454" i="4"/>
  <c r="AN1446" i="4"/>
  <c r="AN1438" i="4"/>
  <c r="AN1430" i="4"/>
  <c r="AN1422" i="4"/>
  <c r="AN1414" i="4"/>
  <c r="AN1406" i="4"/>
  <c r="AN1390" i="4"/>
  <c r="AN1382" i="4"/>
  <c r="AN1374" i="4"/>
  <c r="AN1366" i="4"/>
  <c r="AR1477" i="4"/>
  <c r="AR1469" i="4"/>
  <c r="AR1461" i="4"/>
  <c r="AR1453" i="4"/>
  <c r="AR1445" i="4"/>
  <c r="AR1437" i="4"/>
  <c r="AR1429" i="4"/>
  <c r="AR1421" i="4"/>
  <c r="AR1413" i="4"/>
  <c r="AR1405" i="4"/>
  <c r="AR1397" i="4"/>
  <c r="AR1389" i="4"/>
  <c r="AR1381" i="4"/>
  <c r="AR1373" i="4"/>
  <c r="AR1365" i="4"/>
  <c r="AS1476" i="4"/>
  <c r="AS1468" i="4"/>
  <c r="AS1460" i="4"/>
  <c r="AS1452" i="4"/>
  <c r="AS1444" i="4"/>
  <c r="AS1436" i="4"/>
  <c r="AS1428" i="4"/>
  <c r="AS1420" i="4"/>
  <c r="AS1412" i="4"/>
  <c r="AS1404" i="4"/>
  <c r="AS1396" i="4"/>
  <c r="AS1388" i="4"/>
  <c r="AS1380" i="4"/>
  <c r="AS1372" i="4"/>
  <c r="AS1364" i="4"/>
  <c r="AS1406" i="4"/>
  <c r="AN1477" i="4"/>
  <c r="AN1469" i="4"/>
  <c r="AN1461" i="4"/>
  <c r="AN1453" i="4"/>
  <c r="AN1445" i="4"/>
  <c r="AN1437" i="4"/>
  <c r="AN1429" i="4"/>
  <c r="AN1421" i="4"/>
  <c r="AN1413" i="4"/>
  <c r="AN1405" i="4"/>
  <c r="AN1397" i="4"/>
  <c r="AN1389" i="4"/>
  <c r="AN1381" i="4"/>
  <c r="AN1373" i="4"/>
  <c r="AN1365" i="4"/>
  <c r="AR1476" i="4"/>
  <c r="AR1468" i="4"/>
  <c r="AR1460" i="4"/>
  <c r="AR1452" i="4"/>
  <c r="AR1444" i="4"/>
  <c r="AR1436" i="4"/>
  <c r="AR1428" i="4"/>
  <c r="AR1420" i="4"/>
  <c r="AR1412" i="4"/>
  <c r="AR1404" i="4"/>
  <c r="AR1396" i="4"/>
  <c r="AR1388" i="4"/>
  <c r="AR1380" i="4"/>
  <c r="AR1372" i="4"/>
  <c r="AR1364" i="4"/>
  <c r="AS1475" i="4"/>
  <c r="AS1467" i="4"/>
  <c r="AS1459" i="4"/>
  <c r="AS1451" i="4"/>
  <c r="AS1443" i="4"/>
  <c r="AS1435" i="4"/>
  <c r="AS1427" i="4"/>
  <c r="AS1419" i="4"/>
  <c r="AS1411" i="4"/>
  <c r="AS1403" i="4"/>
  <c r="AS1395" i="4"/>
  <c r="AS1387" i="4"/>
  <c r="AS1379" i="4"/>
  <c r="AS1371" i="4"/>
  <c r="AS1363" i="4"/>
  <c r="AS1390" i="4"/>
  <c r="AN1476" i="4"/>
  <c r="AN1468" i="4"/>
  <c r="AN1460" i="4"/>
  <c r="AN1452" i="4"/>
  <c r="AN1444" i="4"/>
  <c r="AN1436" i="4"/>
  <c r="AN1428" i="4"/>
  <c r="AN1420" i="4"/>
  <c r="AN1412" i="4"/>
  <c r="AN1404" i="4"/>
  <c r="AN1396" i="4"/>
  <c r="AN1388" i="4"/>
  <c r="AN1380" i="4"/>
  <c r="AN1372" i="4"/>
  <c r="AN1364" i="4"/>
  <c r="AR1475" i="4"/>
  <c r="AR1467" i="4"/>
  <c r="AR1459" i="4"/>
  <c r="AR1451" i="4"/>
  <c r="AR1443" i="4"/>
  <c r="AR1435" i="4"/>
  <c r="AR1427" i="4"/>
  <c r="AR1419" i="4"/>
  <c r="AR1411" i="4"/>
  <c r="AR1403" i="4"/>
  <c r="AR1395" i="4"/>
  <c r="AR1387" i="4"/>
  <c r="AR1379" i="4"/>
  <c r="AR1371" i="4"/>
  <c r="AR1363" i="4"/>
  <c r="AS1474" i="4"/>
  <c r="AS1466" i="4"/>
  <c r="AS1458" i="4"/>
  <c r="AS1450" i="4"/>
  <c r="AS1442" i="4"/>
  <c r="AS1434" i="4"/>
  <c r="AS1426" i="4"/>
  <c r="AS1418" i="4"/>
  <c r="AS1410" i="4"/>
  <c r="AS1402" i="4"/>
  <c r="AS1394" i="4"/>
  <c r="AS1386" i="4"/>
  <c r="AS1378" i="4"/>
  <c r="AS1370" i="4"/>
  <c r="AS1362" i="4"/>
  <c r="AS1398" i="4"/>
  <c r="AN1475" i="4"/>
  <c r="AN1467" i="4"/>
  <c r="AN1459" i="4"/>
  <c r="AN1451" i="4"/>
  <c r="AN1443" i="4"/>
  <c r="AN1435" i="4"/>
  <c r="AN1427" i="4"/>
  <c r="AN1419" i="4"/>
  <c r="AN1411" i="4"/>
  <c r="AN1403" i="4"/>
  <c r="AN1395" i="4"/>
  <c r="AN1387" i="4"/>
  <c r="AN1379" i="4"/>
  <c r="AN1371" i="4"/>
  <c r="AN1363" i="4"/>
  <c r="AR1474" i="4"/>
  <c r="AR1466" i="4"/>
  <c r="AR1458" i="4"/>
  <c r="AR1450" i="4"/>
  <c r="AR1442" i="4"/>
  <c r="AR1434" i="4"/>
  <c r="AR1426" i="4"/>
  <c r="AR1418" i="4"/>
  <c r="AR1410" i="4"/>
  <c r="AR1402" i="4"/>
  <c r="AR1394" i="4"/>
  <c r="AR1386" i="4"/>
  <c r="AR1378" i="4"/>
  <c r="AR1370" i="4"/>
  <c r="AR1362" i="4"/>
  <c r="AS1473" i="4"/>
  <c r="AS1465" i="4"/>
  <c r="AS1457" i="4"/>
  <c r="AS1449" i="4"/>
  <c r="AS1441" i="4"/>
  <c r="AS1433" i="4"/>
  <c r="AS1425" i="4"/>
  <c r="AS1417" i="4"/>
  <c r="AS1409" i="4"/>
  <c r="AS1401" i="4"/>
  <c r="AS1393" i="4"/>
  <c r="AS1385" i="4"/>
  <c r="AS1377" i="4"/>
  <c r="AS1369" i="4"/>
  <c r="AS1361" i="4"/>
  <c r="AS1382" i="4"/>
  <c r="AN1474" i="4"/>
  <c r="AN1466" i="4"/>
  <c r="AN1458" i="4"/>
  <c r="AN1450" i="4"/>
  <c r="AN1442" i="4"/>
  <c r="AN1434" i="4"/>
  <c r="AN1426" i="4"/>
  <c r="AN1418" i="4"/>
  <c r="AN1410" i="4"/>
  <c r="AN1402" i="4"/>
  <c r="AN1394" i="4"/>
  <c r="AN1386" i="4"/>
  <c r="AN1378" i="4"/>
  <c r="AN1370" i="4"/>
  <c r="AN1362" i="4"/>
  <c r="AR1473" i="4"/>
  <c r="AR1465" i="4"/>
  <c r="AR1457" i="4"/>
  <c r="AR1449" i="4"/>
  <c r="AR1441" i="4"/>
  <c r="AR1433" i="4"/>
  <c r="AR1425" i="4"/>
  <c r="AR1417" i="4"/>
  <c r="AR1409" i="4"/>
  <c r="AR1401" i="4"/>
  <c r="AR1393" i="4"/>
  <c r="AR1385" i="4"/>
  <c r="AR1377" i="4"/>
  <c r="AR1369" i="4"/>
  <c r="AR1361" i="4"/>
  <c r="AS1472" i="4"/>
  <c r="AS1464" i="4"/>
  <c r="AS1456" i="4"/>
  <c r="AS1448" i="4"/>
  <c r="AS1440" i="4"/>
  <c r="AS1432" i="4"/>
  <c r="AS1424" i="4"/>
  <c r="AS1416" i="4"/>
  <c r="AS1408" i="4"/>
  <c r="AS1400" i="4"/>
  <c r="AS1392" i="4"/>
  <c r="AS1384" i="4"/>
  <c r="AS1376" i="4"/>
  <c r="AS1368" i="4"/>
  <c r="AS1360" i="4"/>
  <c r="AS1414" i="4"/>
  <c r="AN1473" i="4"/>
  <c r="AN1465" i="4"/>
  <c r="AN1457" i="4"/>
  <c r="AN1449" i="4"/>
  <c r="AN1441" i="4"/>
  <c r="AN1433" i="4"/>
  <c r="AN1425" i="4"/>
  <c r="AN1417" i="4"/>
  <c r="AN1409" i="4"/>
  <c r="AN1401" i="4"/>
  <c r="AN1393" i="4"/>
  <c r="AN1385" i="4"/>
  <c r="AN1377" i="4"/>
  <c r="AN1369" i="4"/>
  <c r="AN1361" i="4"/>
  <c r="AR1472" i="4"/>
  <c r="AR1464" i="4"/>
  <c r="AR1456" i="4"/>
  <c r="AR1448" i="4"/>
  <c r="AR1440" i="4"/>
  <c r="AR1432" i="4"/>
  <c r="AR1424" i="4"/>
  <c r="AR1416" i="4"/>
  <c r="AR1408" i="4"/>
  <c r="AR1400" i="4"/>
  <c r="AR1392" i="4"/>
  <c r="AR1384" i="4"/>
  <c r="AR1376" i="4"/>
  <c r="AR1368" i="4"/>
  <c r="AR1360" i="4"/>
  <c r="AS1471" i="4"/>
  <c r="AS1463" i="4"/>
  <c r="AS1455" i="4"/>
  <c r="AS1447" i="4"/>
  <c r="AS1439" i="4"/>
  <c r="AS1431" i="4"/>
  <c r="AS1423" i="4"/>
  <c r="AS1415" i="4"/>
  <c r="AS1407" i="4"/>
  <c r="AS1399" i="4"/>
  <c r="AS1391" i="4"/>
  <c r="AS1383" i="4"/>
  <c r="AS1375" i="4"/>
  <c r="AS1367" i="4"/>
  <c r="AN1358" i="4"/>
  <c r="AO158" i="4"/>
  <c r="AL158" i="4"/>
  <c r="AQ158" i="4"/>
  <c r="AM158" i="4"/>
  <c r="BD158" i="4"/>
  <c r="B206" i="4" s="1"/>
  <c r="AJ158" i="4"/>
  <c r="AQ3756" i="4"/>
  <c r="AJ3754" i="4"/>
  <c r="AQ3738" i="4"/>
  <c r="AQ3744" i="4"/>
  <c r="AL3584" i="4"/>
  <c r="AL3580" i="4"/>
  <c r="AL3581" i="4"/>
  <c r="AL3582" i="4"/>
  <c r="AL3583" i="4"/>
  <c r="AL3687" i="4"/>
  <c r="AL3686" i="4"/>
  <c r="AL3685" i="4"/>
  <c r="AL3681" i="4"/>
  <c r="AL3680" i="4"/>
  <c r="AL3679" i="4"/>
  <c r="AL3678" i="4"/>
  <c r="AL3677" i="4"/>
  <c r="AL3673" i="4"/>
  <c r="AL3672" i="4"/>
  <c r="AL3671" i="4"/>
  <c r="AL3670" i="4"/>
  <c r="AL3669" i="4"/>
  <c r="AL3665" i="4"/>
  <c r="AL3664" i="4"/>
  <c r="AL3663" i="4"/>
  <c r="AL3662" i="4"/>
  <c r="AL3661" i="4"/>
  <c r="AL3657" i="4"/>
  <c r="AL3656" i="4"/>
  <c r="AL3655" i="4"/>
  <c r="AL3654" i="4"/>
  <c r="AL3653" i="4"/>
  <c r="AL3649" i="4"/>
  <c r="AL3648" i="4"/>
  <c r="AL3647" i="4"/>
  <c r="AL3646" i="4"/>
  <c r="AL3645" i="4"/>
  <c r="AL3641" i="4"/>
  <c r="AL3640" i="4"/>
  <c r="AL3639" i="4"/>
  <c r="AL3638" i="4"/>
  <c r="AL3637" i="4"/>
  <c r="AL3633" i="4"/>
  <c r="AL3632" i="4"/>
  <c r="AL3631" i="4"/>
  <c r="AL3630" i="4"/>
  <c r="AL3629" i="4"/>
  <c r="AL3625" i="4"/>
  <c r="AL3624" i="4"/>
  <c r="AL3623" i="4"/>
  <c r="AL3622" i="4"/>
  <c r="AL3621" i="4"/>
  <c r="AL3617" i="4"/>
  <c r="AL3616" i="4"/>
  <c r="AL3615" i="4"/>
  <c r="AL3614" i="4"/>
  <c r="AL3613" i="4"/>
  <c r="AL3609" i="4"/>
  <c r="AL3608" i="4"/>
  <c r="AL3607" i="4"/>
  <c r="AL3606" i="4"/>
  <c r="AL3605" i="4"/>
  <c r="AL3601" i="4"/>
  <c r="AL3600" i="4"/>
  <c r="AL3599" i="4"/>
  <c r="AL3598" i="4"/>
  <c r="AL3597" i="4"/>
  <c r="AL3593" i="4"/>
  <c r="AL3592" i="4"/>
  <c r="AL3591" i="4"/>
  <c r="AL3590" i="4"/>
  <c r="AL3589" i="4"/>
  <c r="AL3585" i="4"/>
  <c r="AL3660" i="4"/>
  <c r="AL3658" i="4"/>
  <c r="AL3652" i="4"/>
  <c r="AL3650" i="4"/>
  <c r="AL3644" i="4"/>
  <c r="AL3642" i="4"/>
  <c r="AL3636" i="4"/>
  <c r="AL3634" i="4"/>
  <c r="AL3628" i="4"/>
  <c r="AL3626" i="4"/>
  <c r="AL3620" i="4"/>
  <c r="AL3618" i="4"/>
  <c r="AL3612" i="4"/>
  <c r="AL3610" i="4"/>
  <c r="AL3604" i="4"/>
  <c r="AL3602" i="4"/>
  <c r="AL3596" i="4"/>
  <c r="AL3594" i="4"/>
  <c r="AL3588" i="4"/>
  <c r="AL3586" i="4"/>
  <c r="AL3697" i="4"/>
  <c r="AL3696" i="4"/>
  <c r="AL3692" i="4"/>
  <c r="AL3690" i="4"/>
  <c r="AL3683" i="4"/>
  <c r="AL3675" i="4"/>
  <c r="AL3667" i="4"/>
  <c r="AL3659" i="4"/>
  <c r="AL3651" i="4"/>
  <c r="AL3643" i="4"/>
  <c r="AL3635" i="4"/>
  <c r="AL3627" i="4"/>
  <c r="AL3619" i="4"/>
  <c r="AL3611" i="4"/>
  <c r="AL3603" i="4"/>
  <c r="AL3595" i="4"/>
  <c r="AL3587" i="4"/>
  <c r="AL3698" i="4"/>
  <c r="AL3691" i="4"/>
  <c r="AQ3477" i="4"/>
  <c r="AQ3480" i="4"/>
  <c r="AQ3487" i="4"/>
  <c r="AL3472" i="4"/>
  <c r="AQ3472" i="4" s="1"/>
  <c r="AL3470" i="4"/>
  <c r="AL3469" i="4"/>
  <c r="AL3465" i="4"/>
  <c r="AL3464" i="4"/>
  <c r="AQ3464" i="4" s="1"/>
  <c r="AL3462" i="4"/>
  <c r="AL3461" i="4"/>
  <c r="AL3457" i="4"/>
  <c r="AL3456" i="4"/>
  <c r="AQ3456" i="4" s="1"/>
  <c r="AL3455" i="4"/>
  <c r="AL3439" i="4"/>
  <c r="AQ3439" i="4" s="1"/>
  <c r="AL3474" i="4"/>
  <c r="AQ3474" i="4" s="1"/>
  <c r="AL3468" i="4"/>
  <c r="AL3467" i="4"/>
  <c r="AL3466" i="4"/>
  <c r="AQ3466" i="4" s="1"/>
  <c r="AL3460" i="4"/>
  <c r="AL3459" i="4"/>
  <c r="AL3458" i="4"/>
  <c r="AQ3458" i="4" s="1"/>
  <c r="AL3454" i="4"/>
  <c r="AL3453" i="4"/>
  <c r="AL3449" i="4"/>
  <c r="AL3448" i="4"/>
  <c r="AQ3448" i="4" s="1"/>
  <c r="AL3447" i="4"/>
  <c r="AL3441" i="4"/>
  <c r="AL3440" i="4"/>
  <c r="AQ3440" i="4" s="1"/>
  <c r="AL3476" i="4"/>
  <c r="AL3557" i="4"/>
  <c r="AL3553" i="4"/>
  <c r="AL3552" i="4"/>
  <c r="AQ3552" i="4" s="1"/>
  <c r="AL3551" i="4"/>
  <c r="AL3452" i="4"/>
  <c r="AL3451" i="4"/>
  <c r="AL3450" i="4"/>
  <c r="AQ3450" i="4" s="1"/>
  <c r="AL3446" i="4"/>
  <c r="AL3445" i="4"/>
  <c r="AL3443" i="4"/>
  <c r="AL3442" i="4"/>
  <c r="AQ3442" i="4" s="1"/>
  <c r="AL3556" i="4"/>
  <c r="AL3555" i="4"/>
  <c r="AL3554" i="4"/>
  <c r="AQ3554" i="4" s="1"/>
  <c r="AL3550" i="4"/>
  <c r="AL3549" i="4"/>
  <c r="AL3545" i="4"/>
  <c r="AL3544" i="4"/>
  <c r="AQ3544" i="4" s="1"/>
  <c r="AL3543" i="4"/>
  <c r="AL3537" i="4"/>
  <c r="AL3536" i="4"/>
  <c r="AQ3536" i="4" s="1"/>
  <c r="AL3535" i="4"/>
  <c r="AL3527" i="4"/>
  <c r="AQ3500" i="4"/>
  <c r="AQ3499" i="4"/>
  <c r="AL3444" i="4"/>
  <c r="AL3546" i="4"/>
  <c r="AQ3546" i="4" s="1"/>
  <c r="AL3541" i="4"/>
  <c r="AL3539" i="4"/>
  <c r="AL3538" i="4"/>
  <c r="AQ3538" i="4" s="1"/>
  <c r="AL3533" i="4"/>
  <c r="AL3529" i="4"/>
  <c r="AL3528" i="4"/>
  <c r="AQ3528" i="4" s="1"/>
  <c r="AL3526" i="4"/>
  <c r="AL3525" i="4"/>
  <c r="AL3521" i="4"/>
  <c r="AL3520" i="4"/>
  <c r="AQ3520" i="4" s="1"/>
  <c r="AL3519" i="4"/>
  <c r="AL3511" i="4"/>
  <c r="AQ3492" i="4"/>
  <c r="AL3540" i="4"/>
  <c r="AL3532" i="4"/>
  <c r="AL3531" i="4"/>
  <c r="AL3530" i="4"/>
  <c r="AQ3530" i="4" s="1"/>
  <c r="AL3524" i="4"/>
  <c r="AL3523" i="4"/>
  <c r="AL3522" i="4"/>
  <c r="AQ3522" i="4" s="1"/>
  <c r="AL3518" i="4"/>
  <c r="AL3517" i="4"/>
  <c r="AL3513" i="4"/>
  <c r="AL3512" i="4"/>
  <c r="AQ3512" i="4" s="1"/>
  <c r="AL3510" i="4"/>
  <c r="AL3509" i="4"/>
  <c r="AL3505" i="4"/>
  <c r="AL3504" i="4"/>
  <c r="AQ3504" i="4" s="1"/>
  <c r="AL3503" i="4"/>
  <c r="AL3475" i="4"/>
  <c r="AL3548" i="4"/>
  <c r="AL3547" i="4"/>
  <c r="AL3542" i="4"/>
  <c r="AL3534" i="4"/>
  <c r="AL3438" i="4"/>
  <c r="AL3516" i="4"/>
  <c r="AL3515" i="4"/>
  <c r="AL3514" i="4"/>
  <c r="AQ3514" i="4" s="1"/>
  <c r="AL3508" i="4"/>
  <c r="AL3507" i="4"/>
  <c r="AL3506" i="4"/>
  <c r="AQ3506" i="4" s="1"/>
  <c r="AL3502" i="4"/>
  <c r="AL3501" i="4"/>
  <c r="AL3497" i="4"/>
  <c r="AL3496" i="4"/>
  <c r="AQ3496" i="4" s="1"/>
  <c r="AL3495" i="4"/>
  <c r="AL3489" i="4"/>
  <c r="AL3488" i="4"/>
  <c r="AQ3488" i="4" s="1"/>
  <c r="AL3299" i="4"/>
  <c r="AI3199" i="4"/>
  <c r="AH3199" i="4"/>
  <c r="AG3199" i="4"/>
  <c r="AI3198" i="4"/>
  <c r="AH3198" i="4"/>
  <c r="AG3198" i="4"/>
  <c r="AI3197" i="4"/>
  <c r="AH3197" i="4"/>
  <c r="AG3197" i="4"/>
  <c r="AO3208" i="4"/>
  <c r="AN3208" i="4"/>
  <c r="AQ3208" i="4"/>
  <c r="B3228" i="4" s="1"/>
  <c r="AP3208" i="4"/>
  <c r="AP3200" i="4"/>
  <c r="AO3200" i="4"/>
  <c r="AQ3200" i="4"/>
  <c r="B3227" i="4" s="1"/>
  <c r="AN3200" i="4"/>
  <c r="AQ3197" i="4"/>
  <c r="B3226" i="4" s="1"/>
  <c r="AN3197" i="4"/>
  <c r="AJ3198" i="4"/>
  <c r="AG3195" i="4"/>
  <c r="B3229" i="4" s="1"/>
  <c r="AP3197" i="4"/>
  <c r="AO3197" i="4"/>
  <c r="AQ3165" i="4"/>
  <c r="B3177" i="4" s="1"/>
  <c r="AP3165" i="4"/>
  <c r="AO3165" i="4"/>
  <c r="AN3165" i="4"/>
  <c r="AQ3154" i="4"/>
  <c r="B3175" i="4" s="1"/>
  <c r="AH3156" i="4"/>
  <c r="AG3156" i="4"/>
  <c r="AH3155" i="4"/>
  <c r="AG3155" i="4"/>
  <c r="AJ3154" i="4"/>
  <c r="AH3154" i="4"/>
  <c r="AG3152" i="4"/>
  <c r="B3178" i="4" s="1"/>
  <c r="AG3154" i="4"/>
  <c r="AJ3199" i="4" l="1"/>
  <c r="AJ3155" i="4"/>
  <c r="AJ3197" i="4"/>
  <c r="B3764" i="4"/>
  <c r="AJ3156" i="4"/>
  <c r="AQ3157" i="4"/>
  <c r="B3176" i="4" s="1"/>
  <c r="B205" i="4"/>
  <c r="B145" i="13"/>
  <c r="AJ3558" i="4"/>
  <c r="AJ139" i="13"/>
  <c r="AL139" i="13"/>
  <c r="B146" i="13" s="1"/>
  <c r="AL3699" i="4"/>
  <c r="B3707" i="4" s="1"/>
  <c r="AQ3535" i="4"/>
  <c r="AQ3502" i="4"/>
  <c r="AQ3534" i="4"/>
  <c r="AQ3509" i="4"/>
  <c r="AQ3524" i="4"/>
  <c r="AQ3511" i="4"/>
  <c r="AQ3533" i="4"/>
  <c r="AQ3555" i="4"/>
  <c r="AQ3452" i="4"/>
  <c r="AQ3441" i="4"/>
  <c r="AQ3460" i="4"/>
  <c r="AQ3465" i="4"/>
  <c r="AL3558" i="4"/>
  <c r="B3566" i="4" s="1"/>
  <c r="AQ3438" i="4"/>
  <c r="AQ3459" i="4"/>
  <c r="AQ3542" i="4"/>
  <c r="AQ3510" i="4"/>
  <c r="AQ3519" i="4"/>
  <c r="AQ3537" i="4"/>
  <c r="AQ3556" i="4"/>
  <c r="AQ3551" i="4"/>
  <c r="AQ3447" i="4"/>
  <c r="AQ3455" i="4"/>
  <c r="AQ3469" i="4"/>
  <c r="AQ3451" i="4"/>
  <c r="AQ3531" i="4"/>
  <c r="AQ3543" i="4"/>
  <c r="AQ3467" i="4"/>
  <c r="AQ3470" i="4"/>
  <c r="AQ3505" i="4"/>
  <c r="AQ3547" i="4"/>
  <c r="AQ3513" i="4"/>
  <c r="AQ3449" i="4"/>
  <c r="AQ3501" i="4"/>
  <c r="AQ3444" i="4"/>
  <c r="AQ3539" i="4"/>
  <c r="AQ3508" i="4"/>
  <c r="AQ3532" i="4"/>
  <c r="AQ3541" i="4"/>
  <c r="AQ3443" i="4"/>
  <c r="AQ3457" i="4"/>
  <c r="AQ3495" i="4"/>
  <c r="AQ3475" i="4"/>
  <c r="AQ3517" i="4"/>
  <c r="AQ3540" i="4"/>
  <c r="AQ3525" i="4"/>
  <c r="AQ3545" i="4"/>
  <c r="AQ3445" i="4"/>
  <c r="AQ3557" i="4"/>
  <c r="AQ3453" i="4"/>
  <c r="AQ3461" i="4"/>
  <c r="AQ3523" i="4"/>
  <c r="AQ3529" i="4"/>
  <c r="AQ3507" i="4"/>
  <c r="AQ3489" i="4"/>
  <c r="AQ3548" i="4"/>
  <c r="AQ3521" i="4"/>
  <c r="AQ3553" i="4"/>
  <c r="AQ3468" i="4"/>
  <c r="AQ3515" i="4"/>
  <c r="AQ3503" i="4"/>
  <c r="AQ3518" i="4"/>
  <c r="AQ3526" i="4"/>
  <c r="AQ3549" i="4"/>
  <c r="AQ3446" i="4"/>
  <c r="AQ3476" i="4"/>
  <c r="AQ3454" i="4"/>
  <c r="AQ3462" i="4"/>
  <c r="AQ3497" i="4"/>
  <c r="AQ3516" i="4"/>
  <c r="AQ3527" i="4"/>
  <c r="AQ3550" i="4"/>
  <c r="AJ3419" i="4"/>
  <c r="B3424" i="4" s="1"/>
  <c r="AL3419" i="4"/>
  <c r="B3426" i="4" s="1"/>
  <c r="AJ3200" i="4"/>
  <c r="B3225" i="4" s="1"/>
  <c r="AJ3157" i="4"/>
  <c r="AJ3699" i="4" l="1"/>
  <c r="B3704" i="4" s="1"/>
  <c r="AQ3699" i="4"/>
  <c r="B3705" i="4" s="1"/>
  <c r="AQ3558" i="4"/>
  <c r="B3564" i="4" s="1"/>
  <c r="AG3007" i="4" l="1"/>
  <c r="AI3007" i="4"/>
  <c r="AG3008" i="4"/>
  <c r="AI3008" i="4"/>
  <c r="AG3009" i="4"/>
  <c r="AI3009" i="4"/>
  <c r="AG3010" i="4"/>
  <c r="AI3010" i="4"/>
  <c r="AG3011" i="4"/>
  <c r="AI3011" i="4"/>
  <c r="AG3012" i="4"/>
  <c r="AI3012" i="4"/>
  <c r="AG3013" i="4"/>
  <c r="AI3013" i="4"/>
  <c r="AG3014" i="4"/>
  <c r="AI3014" i="4"/>
  <c r="AG3015" i="4"/>
  <c r="AI3015" i="4"/>
  <c r="AG3016" i="4"/>
  <c r="AI3016" i="4"/>
  <c r="AG3017" i="4"/>
  <c r="AI3017" i="4"/>
  <c r="AG3018" i="4"/>
  <c r="AI3018" i="4"/>
  <c r="AG3019" i="4"/>
  <c r="AI3019" i="4"/>
  <c r="AG3020" i="4"/>
  <c r="AI3020" i="4"/>
  <c r="AG3021" i="4"/>
  <c r="AI3021" i="4"/>
  <c r="AG3022" i="4"/>
  <c r="AI3022" i="4"/>
  <c r="AG3023" i="4"/>
  <c r="AI3023" i="4"/>
  <c r="AG3024" i="4"/>
  <c r="AI3024" i="4"/>
  <c r="AG3025" i="4"/>
  <c r="AI3025" i="4"/>
  <c r="AG3026" i="4"/>
  <c r="AI3026" i="4"/>
  <c r="AG3027" i="4"/>
  <c r="AI3027" i="4"/>
  <c r="AG3028" i="4"/>
  <c r="AI3028" i="4"/>
  <c r="AG3029" i="4"/>
  <c r="AI3029" i="4"/>
  <c r="AG3030" i="4"/>
  <c r="AI3030" i="4"/>
  <c r="AG3031" i="4"/>
  <c r="AI3031" i="4"/>
  <c r="AG3032" i="4"/>
  <c r="AI3032" i="4"/>
  <c r="AG3033" i="4"/>
  <c r="AI3033" i="4"/>
  <c r="AG3034" i="4"/>
  <c r="AI3034" i="4"/>
  <c r="AG3035" i="4"/>
  <c r="AI3035" i="4"/>
  <c r="AG3036" i="4"/>
  <c r="AI3036" i="4"/>
  <c r="AG3037" i="4"/>
  <c r="AI3037" i="4"/>
  <c r="AG3038" i="4"/>
  <c r="AI3038" i="4"/>
  <c r="AG3039" i="4"/>
  <c r="AI3039" i="4"/>
  <c r="AG3040" i="4"/>
  <c r="AI3040" i="4"/>
  <c r="AG3041" i="4"/>
  <c r="AI3041" i="4"/>
  <c r="AG3042" i="4"/>
  <c r="AI3042" i="4"/>
  <c r="AG3043" i="4"/>
  <c r="AI3043" i="4"/>
  <c r="AG3044" i="4"/>
  <c r="AI3044" i="4"/>
  <c r="AG3045" i="4"/>
  <c r="AI3045" i="4"/>
  <c r="AG3046" i="4"/>
  <c r="AI3046" i="4"/>
  <c r="AG3047" i="4"/>
  <c r="AI3047" i="4"/>
  <c r="AG3048" i="4"/>
  <c r="AI3048" i="4"/>
  <c r="AG3049" i="4"/>
  <c r="AI3049" i="4"/>
  <c r="AG3050" i="4"/>
  <c r="AI3050" i="4"/>
  <c r="AG3051" i="4"/>
  <c r="AI3051" i="4"/>
  <c r="AG3052" i="4"/>
  <c r="AI3052" i="4"/>
  <c r="AG3053" i="4"/>
  <c r="AI3053" i="4"/>
  <c r="AG3054" i="4"/>
  <c r="AI3054" i="4"/>
  <c r="AG3055" i="4"/>
  <c r="AI3055" i="4"/>
  <c r="AG3056" i="4"/>
  <c r="AI3056" i="4"/>
  <c r="AG3057" i="4"/>
  <c r="AI3057" i="4"/>
  <c r="AG3058" i="4"/>
  <c r="AI3058" i="4"/>
  <c r="AG3059" i="4"/>
  <c r="AI3059" i="4"/>
  <c r="AG3060" i="4"/>
  <c r="AI3060" i="4"/>
  <c r="AG3061" i="4"/>
  <c r="AI3061" i="4"/>
  <c r="AG3062" i="4"/>
  <c r="AI3062" i="4"/>
  <c r="AG3063" i="4"/>
  <c r="AI3063" i="4"/>
  <c r="AG3064" i="4"/>
  <c r="AI3064" i="4"/>
  <c r="AG3065" i="4"/>
  <c r="AI3065" i="4"/>
  <c r="AG3066" i="4"/>
  <c r="AI3066" i="4"/>
  <c r="AG3067" i="4"/>
  <c r="AI3067" i="4"/>
  <c r="AG3068" i="4"/>
  <c r="AI3068" i="4"/>
  <c r="AG3069" i="4"/>
  <c r="AI3069" i="4"/>
  <c r="AG3070" i="4"/>
  <c r="AI3070" i="4"/>
  <c r="AG3071" i="4"/>
  <c r="AI3071" i="4"/>
  <c r="AG3072" i="4"/>
  <c r="AI3072" i="4"/>
  <c r="AG3073" i="4"/>
  <c r="AI3073" i="4"/>
  <c r="AG3074" i="4"/>
  <c r="AI3074" i="4"/>
  <c r="AG3075" i="4"/>
  <c r="AI3075" i="4"/>
  <c r="AG3076" i="4"/>
  <c r="AI3076" i="4"/>
  <c r="AG3077" i="4"/>
  <c r="AI3077" i="4"/>
  <c r="AG3078" i="4"/>
  <c r="AI3078" i="4"/>
  <c r="AG3079" i="4"/>
  <c r="AI3079" i="4"/>
  <c r="AG3080" i="4"/>
  <c r="AI3080" i="4"/>
  <c r="AG3081" i="4"/>
  <c r="AI3081" i="4"/>
  <c r="AG3082" i="4"/>
  <c r="AI3082" i="4"/>
  <c r="AG3083" i="4"/>
  <c r="AI3083" i="4"/>
  <c r="AG3084" i="4"/>
  <c r="AI3084" i="4"/>
  <c r="AG3085" i="4"/>
  <c r="AI3085" i="4"/>
  <c r="AG3086" i="4"/>
  <c r="AI3086" i="4"/>
  <c r="AG3087" i="4"/>
  <c r="AI3087" i="4"/>
  <c r="AG3088" i="4"/>
  <c r="AI3088" i="4"/>
  <c r="AG3089" i="4"/>
  <c r="AI3089" i="4"/>
  <c r="AG3090" i="4"/>
  <c r="AI3090" i="4"/>
  <c r="AG3091" i="4"/>
  <c r="AI3091" i="4"/>
  <c r="AG3092" i="4"/>
  <c r="AI3092" i="4"/>
  <c r="AG3093" i="4"/>
  <c r="AI3093" i="4"/>
  <c r="AG3094" i="4"/>
  <c r="AI3094" i="4"/>
  <c r="AG3095" i="4"/>
  <c r="AI3095" i="4"/>
  <c r="AG3096" i="4"/>
  <c r="AI3096" i="4"/>
  <c r="AG3097" i="4"/>
  <c r="AI3097" i="4"/>
  <c r="AG3098" i="4"/>
  <c r="AI3098" i="4"/>
  <c r="AG3099" i="4"/>
  <c r="AI3099" i="4"/>
  <c r="AG3100" i="4"/>
  <c r="AI3100" i="4"/>
  <c r="AG3101" i="4"/>
  <c r="AI3101" i="4"/>
  <c r="AG3102" i="4"/>
  <c r="AI3102" i="4"/>
  <c r="AG3103" i="4"/>
  <c r="AI3103" i="4"/>
  <c r="AG3104" i="4"/>
  <c r="AI3104" i="4"/>
  <c r="AG3105" i="4"/>
  <c r="AI3105" i="4"/>
  <c r="AG3106" i="4"/>
  <c r="AI3106" i="4"/>
  <c r="AG3107" i="4"/>
  <c r="AI3107" i="4"/>
  <c r="AG3108" i="4"/>
  <c r="AI3108" i="4"/>
  <c r="AG3109" i="4"/>
  <c r="AI3109" i="4"/>
  <c r="AG3110" i="4"/>
  <c r="AI3110" i="4"/>
  <c r="AG3111" i="4"/>
  <c r="AI3111" i="4"/>
  <c r="AG3112" i="4"/>
  <c r="AI3112" i="4"/>
  <c r="AG3113" i="4"/>
  <c r="AI3113" i="4"/>
  <c r="AG3114" i="4"/>
  <c r="AI3114" i="4"/>
  <c r="AG3115" i="4"/>
  <c r="AI3115" i="4"/>
  <c r="AG3116" i="4"/>
  <c r="AI3116" i="4"/>
  <c r="AG3117" i="4"/>
  <c r="AI3117" i="4"/>
  <c r="AG3118" i="4"/>
  <c r="AI3118" i="4"/>
  <c r="AG3119" i="4"/>
  <c r="AI3119" i="4"/>
  <c r="AG3120" i="4"/>
  <c r="AI3120" i="4"/>
  <c r="AG3121" i="4"/>
  <c r="AI3121" i="4"/>
  <c r="AG3122" i="4"/>
  <c r="AI3122" i="4"/>
  <c r="AG3123" i="4"/>
  <c r="AI3123" i="4"/>
  <c r="AG3124" i="4"/>
  <c r="AI3124" i="4"/>
  <c r="AG3125" i="4"/>
  <c r="AI3125" i="4"/>
  <c r="AG3004" i="4"/>
  <c r="AL3009" i="4" l="1"/>
  <c r="AL3006" i="4"/>
  <c r="AJ3006" i="4"/>
  <c r="AL3017" i="4"/>
  <c r="AL3025" i="4"/>
  <c r="AL3033" i="4"/>
  <c r="AL3041" i="4"/>
  <c r="AL3049" i="4"/>
  <c r="AL3057" i="4"/>
  <c r="AL3065" i="4"/>
  <c r="AL3073" i="4"/>
  <c r="AL3081" i="4"/>
  <c r="AL3089" i="4"/>
  <c r="AL3097" i="4"/>
  <c r="AL3105" i="4"/>
  <c r="AL3113" i="4"/>
  <c r="AL3121" i="4"/>
  <c r="AJ3008" i="4"/>
  <c r="AJ3016" i="4"/>
  <c r="AJ3024" i="4"/>
  <c r="AJ3032" i="4"/>
  <c r="AJ3040" i="4"/>
  <c r="AJ3048" i="4"/>
  <c r="AJ3056" i="4"/>
  <c r="AJ3064" i="4"/>
  <c r="AJ3072" i="4"/>
  <c r="AJ3080" i="4"/>
  <c r="AJ3088" i="4"/>
  <c r="AJ3096" i="4"/>
  <c r="AJ3104" i="4"/>
  <c r="AJ3112" i="4"/>
  <c r="AJ3120" i="4"/>
  <c r="AL3011" i="4"/>
  <c r="AL3018" i="4"/>
  <c r="AL3026" i="4"/>
  <c r="AL3034" i="4"/>
  <c r="AL3042" i="4"/>
  <c r="AL3050" i="4"/>
  <c r="AL3058" i="4"/>
  <c r="AL3066" i="4"/>
  <c r="AL3074" i="4"/>
  <c r="AL3082" i="4"/>
  <c r="AL3090" i="4"/>
  <c r="AL3098" i="4"/>
  <c r="AL3106" i="4"/>
  <c r="AL3114" i="4"/>
  <c r="AL3122" i="4"/>
  <c r="AJ3009" i="4"/>
  <c r="AJ3017" i="4"/>
  <c r="AJ3025" i="4"/>
  <c r="AJ3033" i="4"/>
  <c r="AJ3041" i="4"/>
  <c r="AJ3049" i="4"/>
  <c r="AJ3057" i="4"/>
  <c r="AJ3065" i="4"/>
  <c r="AJ3073" i="4"/>
  <c r="AJ3081" i="4"/>
  <c r="AJ3089" i="4"/>
  <c r="AJ3097" i="4"/>
  <c r="AJ3105" i="4"/>
  <c r="AJ3113" i="4"/>
  <c r="AJ3121" i="4"/>
  <c r="AL3010" i="4"/>
  <c r="AL3019" i="4"/>
  <c r="AL3027" i="4"/>
  <c r="AL3035" i="4"/>
  <c r="AL3043" i="4"/>
  <c r="AL3051" i="4"/>
  <c r="AL3059" i="4"/>
  <c r="AL3067" i="4"/>
  <c r="AL3075" i="4"/>
  <c r="AL3083" i="4"/>
  <c r="AL3091" i="4"/>
  <c r="AL3099" i="4"/>
  <c r="AL3107" i="4"/>
  <c r="AL3115" i="4"/>
  <c r="AL3123" i="4"/>
  <c r="AJ3010" i="4"/>
  <c r="AJ3018" i="4"/>
  <c r="AJ3026" i="4"/>
  <c r="AJ3034" i="4"/>
  <c r="AJ3042" i="4"/>
  <c r="AJ3050" i="4"/>
  <c r="AJ3058" i="4"/>
  <c r="AJ3066" i="4"/>
  <c r="AJ3074" i="4"/>
  <c r="AJ3082" i="4"/>
  <c r="AJ3090" i="4"/>
  <c r="AJ3098" i="4"/>
  <c r="AJ3106" i="4"/>
  <c r="AJ3114" i="4"/>
  <c r="AJ3122" i="4"/>
  <c r="AL3012" i="4"/>
  <c r="AL3020" i="4"/>
  <c r="AL3028" i="4"/>
  <c r="AL3036" i="4"/>
  <c r="AL3044" i="4"/>
  <c r="AL3052" i="4"/>
  <c r="AL3060" i="4"/>
  <c r="AL3068" i="4"/>
  <c r="AL3076" i="4"/>
  <c r="AL3084" i="4"/>
  <c r="AL3092" i="4"/>
  <c r="AL3100" i="4"/>
  <c r="AL3108" i="4"/>
  <c r="AL3116" i="4"/>
  <c r="AL3124" i="4"/>
  <c r="AJ3011" i="4"/>
  <c r="AJ3019" i="4"/>
  <c r="AJ3027" i="4"/>
  <c r="AJ3035" i="4"/>
  <c r="AJ3043" i="4"/>
  <c r="AJ3051" i="4"/>
  <c r="AJ3059" i="4"/>
  <c r="AJ3067" i="4"/>
  <c r="AJ3075" i="4"/>
  <c r="AJ3083" i="4"/>
  <c r="AJ3091" i="4"/>
  <c r="AJ3099" i="4"/>
  <c r="AJ3107" i="4"/>
  <c r="AJ3115" i="4"/>
  <c r="AJ3123" i="4"/>
  <c r="AL3014" i="4"/>
  <c r="AL3022" i="4"/>
  <c r="AL3030" i="4"/>
  <c r="AL3038" i="4"/>
  <c r="AL3046" i="4"/>
  <c r="AL3054" i="4"/>
  <c r="AL3062" i="4"/>
  <c r="AL3070" i="4"/>
  <c r="AL3078" i="4"/>
  <c r="AL3086" i="4"/>
  <c r="AL3094" i="4"/>
  <c r="AL3102" i="4"/>
  <c r="AL3110" i="4"/>
  <c r="AL3118" i="4"/>
  <c r="AL3007" i="4"/>
  <c r="AJ3013" i="4"/>
  <c r="AL3016" i="4"/>
  <c r="AL3024" i="4"/>
  <c r="AL3032" i="4"/>
  <c r="AL3040" i="4"/>
  <c r="AL3048" i="4"/>
  <c r="AL3056" i="4"/>
  <c r="AL3064" i="4"/>
  <c r="AL3072" i="4"/>
  <c r="AL3080" i="4"/>
  <c r="AL3088" i="4"/>
  <c r="AL3096" i="4"/>
  <c r="AL3104" i="4"/>
  <c r="AL3112" i="4"/>
  <c r="AL3120" i="4"/>
  <c r="AL3013" i="4"/>
  <c r="AL3045" i="4"/>
  <c r="AL3077" i="4"/>
  <c r="AL3109" i="4"/>
  <c r="AJ3014" i="4"/>
  <c r="AJ3030" i="4"/>
  <c r="AJ3046" i="4"/>
  <c r="AJ3062" i="4"/>
  <c r="AJ3078" i="4"/>
  <c r="AJ3094" i="4"/>
  <c r="AJ3110" i="4"/>
  <c r="AL3015" i="4"/>
  <c r="AL3047" i="4"/>
  <c r="AL3079" i="4"/>
  <c r="AL3111" i="4"/>
  <c r="AJ3015" i="4"/>
  <c r="AJ3031" i="4"/>
  <c r="AJ3047" i="4"/>
  <c r="AJ3063" i="4"/>
  <c r="AJ3079" i="4"/>
  <c r="AJ3095" i="4"/>
  <c r="AJ3111" i="4"/>
  <c r="AL3021" i="4"/>
  <c r="AL3053" i="4"/>
  <c r="AL3085" i="4"/>
  <c r="AL3117" i="4"/>
  <c r="AJ3020" i="4"/>
  <c r="AJ3036" i="4"/>
  <c r="AJ3052" i="4"/>
  <c r="AJ3068" i="4"/>
  <c r="AJ3084" i="4"/>
  <c r="AJ3100" i="4"/>
  <c r="AJ3116" i="4"/>
  <c r="AL3023" i="4"/>
  <c r="AL3055" i="4"/>
  <c r="AL3087" i="4"/>
  <c r="AL3119" i="4"/>
  <c r="AJ3021" i="4"/>
  <c r="AJ3037" i="4"/>
  <c r="AJ3053" i="4"/>
  <c r="AJ3069" i="4"/>
  <c r="AJ3085" i="4"/>
  <c r="AJ3101" i="4"/>
  <c r="AJ3117" i="4"/>
  <c r="AL3029" i="4"/>
  <c r="AL3061" i="4"/>
  <c r="AL3093" i="4"/>
  <c r="AL3125" i="4"/>
  <c r="AJ3022" i="4"/>
  <c r="AJ3038" i="4"/>
  <c r="AJ3054" i="4"/>
  <c r="AJ3070" i="4"/>
  <c r="AJ3086" i="4"/>
  <c r="AJ3102" i="4"/>
  <c r="AJ3118" i="4"/>
  <c r="AL3031" i="4"/>
  <c r="AL3063" i="4"/>
  <c r="AL3095" i="4"/>
  <c r="AL3008" i="4"/>
  <c r="AJ3023" i="4"/>
  <c r="AJ3039" i="4"/>
  <c r="AJ3055" i="4"/>
  <c r="AJ3071" i="4"/>
  <c r="AJ3087" i="4"/>
  <c r="AJ3103" i="4"/>
  <c r="AJ3119" i="4"/>
  <c r="AL3039" i="4"/>
  <c r="AL3071" i="4"/>
  <c r="AL3103" i="4"/>
  <c r="AJ3012" i="4"/>
  <c r="AJ3029" i="4"/>
  <c r="AJ3045" i="4"/>
  <c r="AJ3061" i="4"/>
  <c r="AJ3077" i="4"/>
  <c r="AJ3093" i="4"/>
  <c r="AJ3109" i="4"/>
  <c r="AJ3125" i="4"/>
  <c r="AJ3007" i="4"/>
  <c r="AJ3028" i="4"/>
  <c r="AJ3060" i="4"/>
  <c r="AJ3076" i="4"/>
  <c r="AL3101" i="4"/>
  <c r="AJ3124" i="4"/>
  <c r="AL3037" i="4"/>
  <c r="AL3069" i="4"/>
  <c r="AJ3044" i="4"/>
  <c r="AJ3092" i="4"/>
  <c r="AJ3108" i="4"/>
  <c r="AN2855" i="4"/>
  <c r="AN2856" i="4"/>
  <c r="AN2857" i="4"/>
  <c r="AN2858" i="4"/>
  <c r="AN2859" i="4"/>
  <c r="AN2860" i="4"/>
  <c r="AN2861" i="4"/>
  <c r="AN2862" i="4"/>
  <c r="AN2863" i="4"/>
  <c r="AN2864" i="4"/>
  <c r="AN2865" i="4"/>
  <c r="AN2866" i="4"/>
  <c r="AN2867" i="4"/>
  <c r="AN2868" i="4"/>
  <c r="AN2869" i="4"/>
  <c r="AN2870" i="4"/>
  <c r="AN2871" i="4"/>
  <c r="AN2872" i="4"/>
  <c r="AN2873" i="4"/>
  <c r="AN2874" i="4"/>
  <c r="AN2875" i="4"/>
  <c r="AN2876" i="4"/>
  <c r="AN2877" i="4"/>
  <c r="AN2878" i="4"/>
  <c r="AN2879" i="4"/>
  <c r="AN2880" i="4"/>
  <c r="AN2881" i="4"/>
  <c r="AN2882" i="4"/>
  <c r="AN2883" i="4"/>
  <c r="AN2884" i="4"/>
  <c r="AN2885" i="4"/>
  <c r="AN2886" i="4"/>
  <c r="AN2887" i="4"/>
  <c r="AN2888" i="4"/>
  <c r="AN2889" i="4"/>
  <c r="AN2890" i="4"/>
  <c r="AN2891" i="4"/>
  <c r="AN2892" i="4"/>
  <c r="AN2893" i="4"/>
  <c r="AN2894" i="4"/>
  <c r="AN2895" i="4"/>
  <c r="AN2896" i="4"/>
  <c r="AN2897" i="4"/>
  <c r="AN2898" i="4"/>
  <c r="AN2899" i="4"/>
  <c r="AN2900" i="4"/>
  <c r="AN2901" i="4"/>
  <c r="AN2902" i="4"/>
  <c r="AN2903" i="4"/>
  <c r="AN2904" i="4"/>
  <c r="AN2905" i="4"/>
  <c r="AN2906" i="4"/>
  <c r="AN2907" i="4"/>
  <c r="AN2908" i="4"/>
  <c r="AN2909" i="4"/>
  <c r="AN2910" i="4"/>
  <c r="AN2911" i="4"/>
  <c r="AN2912" i="4"/>
  <c r="AN2913" i="4"/>
  <c r="AN2914" i="4"/>
  <c r="AN2915" i="4"/>
  <c r="AN2916" i="4"/>
  <c r="AN2917" i="4"/>
  <c r="AN2918" i="4"/>
  <c r="AN2919" i="4"/>
  <c r="AN2920" i="4"/>
  <c r="AN2921" i="4"/>
  <c r="AN2922" i="4"/>
  <c r="AN2923" i="4"/>
  <c r="AN2924" i="4"/>
  <c r="AN2925" i="4"/>
  <c r="AN2926" i="4"/>
  <c r="AN2927" i="4"/>
  <c r="AN2928" i="4"/>
  <c r="AN2929" i="4"/>
  <c r="AN2930" i="4"/>
  <c r="AN2931" i="4"/>
  <c r="AN2932" i="4"/>
  <c r="AN2933" i="4"/>
  <c r="AN2934" i="4"/>
  <c r="AN2935" i="4"/>
  <c r="AN2936" i="4"/>
  <c r="AN2937" i="4"/>
  <c r="AN2938" i="4"/>
  <c r="AN2939" i="4"/>
  <c r="AN2940" i="4"/>
  <c r="AN2941" i="4"/>
  <c r="AN2942" i="4"/>
  <c r="AN2943" i="4"/>
  <c r="AN2944" i="4"/>
  <c r="AN2945" i="4"/>
  <c r="AN2946" i="4"/>
  <c r="AN2947" i="4"/>
  <c r="AN2948" i="4"/>
  <c r="AN2949" i="4"/>
  <c r="AN2950" i="4"/>
  <c r="AN2951" i="4"/>
  <c r="AN2952" i="4"/>
  <c r="AN2953" i="4"/>
  <c r="AN2954" i="4"/>
  <c r="AN2955" i="4"/>
  <c r="AN2956" i="4"/>
  <c r="AN2957" i="4"/>
  <c r="AN2958" i="4"/>
  <c r="AN2959" i="4"/>
  <c r="AN2960" i="4"/>
  <c r="AN2961" i="4"/>
  <c r="AN2962" i="4"/>
  <c r="AN2963" i="4"/>
  <c r="AN2964" i="4"/>
  <c r="AN2965" i="4"/>
  <c r="AN2966" i="4"/>
  <c r="AN2967" i="4"/>
  <c r="AN2968" i="4"/>
  <c r="AN2969" i="4"/>
  <c r="AN2970" i="4"/>
  <c r="AN2971" i="4"/>
  <c r="AN2972" i="4"/>
  <c r="AN2853" i="4"/>
  <c r="AG2854" i="4"/>
  <c r="AI2854" i="4"/>
  <c r="AG2855" i="4"/>
  <c r="AI2855" i="4"/>
  <c r="AM2855" i="4"/>
  <c r="AG2856" i="4"/>
  <c r="AI2856" i="4"/>
  <c r="AM2856" i="4"/>
  <c r="AG2857" i="4"/>
  <c r="AI2857" i="4"/>
  <c r="AM2857" i="4"/>
  <c r="AG2858" i="4"/>
  <c r="AI2858" i="4"/>
  <c r="AM2858" i="4"/>
  <c r="AG2859" i="4"/>
  <c r="AI2859" i="4"/>
  <c r="AM2859" i="4"/>
  <c r="AG2860" i="4"/>
  <c r="AI2860" i="4"/>
  <c r="AM2860" i="4"/>
  <c r="AG2861" i="4"/>
  <c r="AI2861" i="4"/>
  <c r="AM2861" i="4"/>
  <c r="AG2862" i="4"/>
  <c r="AI2862" i="4"/>
  <c r="AM2862" i="4"/>
  <c r="AG2863" i="4"/>
  <c r="AI2863" i="4"/>
  <c r="AM2863" i="4"/>
  <c r="AG2864" i="4"/>
  <c r="AI2864" i="4"/>
  <c r="AM2864" i="4"/>
  <c r="AG2865" i="4"/>
  <c r="AI2865" i="4"/>
  <c r="AM2865" i="4"/>
  <c r="AG2866" i="4"/>
  <c r="AI2866" i="4"/>
  <c r="AM2866" i="4"/>
  <c r="AG2867" i="4"/>
  <c r="AI2867" i="4"/>
  <c r="AM2867" i="4"/>
  <c r="AG2868" i="4"/>
  <c r="AI2868" i="4"/>
  <c r="AM2868" i="4"/>
  <c r="AG2869" i="4"/>
  <c r="AI2869" i="4"/>
  <c r="AM2869" i="4"/>
  <c r="AG2870" i="4"/>
  <c r="AI2870" i="4"/>
  <c r="AM2870" i="4"/>
  <c r="AG2871" i="4"/>
  <c r="AI2871" i="4"/>
  <c r="AM2871" i="4"/>
  <c r="AG2872" i="4"/>
  <c r="AI2872" i="4"/>
  <c r="AM2872" i="4"/>
  <c r="AG2873" i="4"/>
  <c r="AI2873" i="4"/>
  <c r="AM2873" i="4"/>
  <c r="AG2874" i="4"/>
  <c r="AI2874" i="4"/>
  <c r="AM2874" i="4"/>
  <c r="AG2875" i="4"/>
  <c r="AI2875" i="4"/>
  <c r="AM2875" i="4"/>
  <c r="AG2876" i="4"/>
  <c r="AI2876" i="4"/>
  <c r="AM2876" i="4"/>
  <c r="AG2877" i="4"/>
  <c r="AI2877" i="4"/>
  <c r="AM2877" i="4"/>
  <c r="AG2878" i="4"/>
  <c r="AI2878" i="4"/>
  <c r="AM2878" i="4"/>
  <c r="AG2879" i="4"/>
  <c r="AI2879" i="4"/>
  <c r="AM2879" i="4"/>
  <c r="AG2880" i="4"/>
  <c r="AI2880" i="4"/>
  <c r="AM2880" i="4"/>
  <c r="AG2881" i="4"/>
  <c r="AI2881" i="4"/>
  <c r="AM2881" i="4"/>
  <c r="AG2882" i="4"/>
  <c r="AI2882" i="4"/>
  <c r="AM2882" i="4"/>
  <c r="AG2883" i="4"/>
  <c r="AI2883" i="4"/>
  <c r="AM2883" i="4"/>
  <c r="AG2884" i="4"/>
  <c r="AI2884" i="4"/>
  <c r="AM2884" i="4"/>
  <c r="AG2885" i="4"/>
  <c r="AI2885" i="4"/>
  <c r="AM2885" i="4"/>
  <c r="AG2886" i="4"/>
  <c r="AI2886" i="4"/>
  <c r="AM2886" i="4"/>
  <c r="AG2887" i="4"/>
  <c r="AI2887" i="4"/>
  <c r="AM2887" i="4"/>
  <c r="AG2888" i="4"/>
  <c r="AI2888" i="4"/>
  <c r="AM2888" i="4"/>
  <c r="AG2889" i="4"/>
  <c r="AI2889" i="4"/>
  <c r="AM2889" i="4"/>
  <c r="AG2890" i="4"/>
  <c r="AI2890" i="4"/>
  <c r="AM2890" i="4"/>
  <c r="AG2891" i="4"/>
  <c r="AI2891" i="4"/>
  <c r="AM2891" i="4"/>
  <c r="AG2892" i="4"/>
  <c r="AI2892" i="4"/>
  <c r="AM2892" i="4"/>
  <c r="AG2893" i="4"/>
  <c r="AI2893" i="4"/>
  <c r="AM2893" i="4"/>
  <c r="AG2894" i="4"/>
  <c r="AI2894" i="4"/>
  <c r="AM2894" i="4"/>
  <c r="AG2895" i="4"/>
  <c r="AI2895" i="4"/>
  <c r="AM2895" i="4"/>
  <c r="AG2896" i="4"/>
  <c r="AI2896" i="4"/>
  <c r="AM2896" i="4"/>
  <c r="AG2897" i="4"/>
  <c r="AI2897" i="4"/>
  <c r="AM2897" i="4"/>
  <c r="AG2898" i="4"/>
  <c r="AI2898" i="4"/>
  <c r="AM2898" i="4"/>
  <c r="AG2899" i="4"/>
  <c r="AI2899" i="4"/>
  <c r="AM2899" i="4"/>
  <c r="AG2900" i="4"/>
  <c r="AI2900" i="4"/>
  <c r="AM2900" i="4"/>
  <c r="AG2901" i="4"/>
  <c r="AI2901" i="4"/>
  <c r="AM2901" i="4"/>
  <c r="AG2902" i="4"/>
  <c r="AI2902" i="4"/>
  <c r="AM2902" i="4"/>
  <c r="AG2903" i="4"/>
  <c r="AI2903" i="4"/>
  <c r="AM2903" i="4"/>
  <c r="AG2904" i="4"/>
  <c r="AI2904" i="4"/>
  <c r="AM2904" i="4"/>
  <c r="AG2905" i="4"/>
  <c r="AI2905" i="4"/>
  <c r="AM2905" i="4"/>
  <c r="AG2906" i="4"/>
  <c r="AI2906" i="4"/>
  <c r="AM2906" i="4"/>
  <c r="AG2907" i="4"/>
  <c r="AI2907" i="4"/>
  <c r="AM2907" i="4"/>
  <c r="AG2908" i="4"/>
  <c r="AI2908" i="4"/>
  <c r="AM2908" i="4"/>
  <c r="AG2909" i="4"/>
  <c r="AI2909" i="4"/>
  <c r="AM2909" i="4"/>
  <c r="AG2910" i="4"/>
  <c r="AI2910" i="4"/>
  <c r="AM2910" i="4"/>
  <c r="AG2911" i="4"/>
  <c r="AI2911" i="4"/>
  <c r="AM2911" i="4"/>
  <c r="AG2912" i="4"/>
  <c r="AI2912" i="4"/>
  <c r="AM2912" i="4"/>
  <c r="AG2913" i="4"/>
  <c r="AI2913" i="4"/>
  <c r="AM2913" i="4"/>
  <c r="AG2914" i="4"/>
  <c r="AI2914" i="4"/>
  <c r="AM2914" i="4"/>
  <c r="AG2915" i="4"/>
  <c r="AI2915" i="4"/>
  <c r="AM2915" i="4"/>
  <c r="AG2916" i="4"/>
  <c r="AI2916" i="4"/>
  <c r="AM2916" i="4"/>
  <c r="AG2917" i="4"/>
  <c r="AI2917" i="4"/>
  <c r="AM2917" i="4"/>
  <c r="AG2918" i="4"/>
  <c r="AI2918" i="4"/>
  <c r="AM2918" i="4"/>
  <c r="AG2919" i="4"/>
  <c r="AI2919" i="4"/>
  <c r="AM2919" i="4"/>
  <c r="AG2920" i="4"/>
  <c r="AI2920" i="4"/>
  <c r="AM2920" i="4"/>
  <c r="AG2921" i="4"/>
  <c r="AI2921" i="4"/>
  <c r="AM2921" i="4"/>
  <c r="AG2922" i="4"/>
  <c r="AI2922" i="4"/>
  <c r="AM2922" i="4"/>
  <c r="AG2923" i="4"/>
  <c r="AI2923" i="4"/>
  <c r="AM2923" i="4"/>
  <c r="AG2924" i="4"/>
  <c r="AI2924" i="4"/>
  <c r="AM2924" i="4"/>
  <c r="AG2925" i="4"/>
  <c r="AI2925" i="4"/>
  <c r="AM2925" i="4"/>
  <c r="AG2926" i="4"/>
  <c r="AI2926" i="4"/>
  <c r="AM2926" i="4"/>
  <c r="AG2927" i="4"/>
  <c r="AI2927" i="4"/>
  <c r="AM2927" i="4"/>
  <c r="AG2928" i="4"/>
  <c r="AI2928" i="4"/>
  <c r="AM2928" i="4"/>
  <c r="AG2929" i="4"/>
  <c r="AI2929" i="4"/>
  <c r="AM2929" i="4"/>
  <c r="AG2930" i="4"/>
  <c r="AI2930" i="4"/>
  <c r="AM2930" i="4"/>
  <c r="AG2931" i="4"/>
  <c r="AI2931" i="4"/>
  <c r="AM2931" i="4"/>
  <c r="AG2932" i="4"/>
  <c r="AI2932" i="4"/>
  <c r="AM2932" i="4"/>
  <c r="AG2933" i="4"/>
  <c r="AI2933" i="4"/>
  <c r="AM2933" i="4"/>
  <c r="AG2934" i="4"/>
  <c r="AI2934" i="4"/>
  <c r="AM2934" i="4"/>
  <c r="AG2935" i="4"/>
  <c r="AI2935" i="4"/>
  <c r="AM2935" i="4"/>
  <c r="AG2936" i="4"/>
  <c r="AI2936" i="4"/>
  <c r="AM2936" i="4"/>
  <c r="AG2937" i="4"/>
  <c r="AI2937" i="4"/>
  <c r="AM2937" i="4"/>
  <c r="AG2938" i="4"/>
  <c r="AI2938" i="4"/>
  <c r="AM2938" i="4"/>
  <c r="AG2939" i="4"/>
  <c r="AI2939" i="4"/>
  <c r="AM2939" i="4"/>
  <c r="AG2940" i="4"/>
  <c r="AI2940" i="4"/>
  <c r="AM2940" i="4"/>
  <c r="AG2941" i="4"/>
  <c r="AI2941" i="4"/>
  <c r="AM2941" i="4"/>
  <c r="AG2942" i="4"/>
  <c r="AI2942" i="4"/>
  <c r="AM2942" i="4"/>
  <c r="AG2943" i="4"/>
  <c r="AI2943" i="4"/>
  <c r="AM2943" i="4"/>
  <c r="AG2944" i="4"/>
  <c r="AI2944" i="4"/>
  <c r="AM2944" i="4"/>
  <c r="AG2945" i="4"/>
  <c r="AI2945" i="4"/>
  <c r="AM2945" i="4"/>
  <c r="AG2946" i="4"/>
  <c r="AI2946" i="4"/>
  <c r="AM2946" i="4"/>
  <c r="AG2947" i="4"/>
  <c r="AI2947" i="4"/>
  <c r="AM2947" i="4"/>
  <c r="AG2948" i="4"/>
  <c r="AI2948" i="4"/>
  <c r="AM2948" i="4"/>
  <c r="AG2949" i="4"/>
  <c r="AI2949" i="4"/>
  <c r="AM2949" i="4"/>
  <c r="AG2950" i="4"/>
  <c r="AI2950" i="4"/>
  <c r="AM2950" i="4"/>
  <c r="AG2951" i="4"/>
  <c r="AI2951" i="4"/>
  <c r="AM2951" i="4"/>
  <c r="AG2952" i="4"/>
  <c r="AI2952" i="4"/>
  <c r="AM2952" i="4"/>
  <c r="AG2953" i="4"/>
  <c r="AI2953" i="4"/>
  <c r="AM2953" i="4"/>
  <c r="AG2954" i="4"/>
  <c r="AI2954" i="4"/>
  <c r="AM2954" i="4"/>
  <c r="AG2955" i="4"/>
  <c r="AI2955" i="4"/>
  <c r="AM2955" i="4"/>
  <c r="AG2956" i="4"/>
  <c r="AI2956" i="4"/>
  <c r="AM2956" i="4"/>
  <c r="AG2957" i="4"/>
  <c r="AI2957" i="4"/>
  <c r="AM2957" i="4"/>
  <c r="AG2958" i="4"/>
  <c r="AI2958" i="4"/>
  <c r="AM2958" i="4"/>
  <c r="AG2959" i="4"/>
  <c r="AI2959" i="4"/>
  <c r="AM2959" i="4"/>
  <c r="AG2960" i="4"/>
  <c r="AI2960" i="4"/>
  <c r="AM2960" i="4"/>
  <c r="AG2961" i="4"/>
  <c r="AI2961" i="4"/>
  <c r="AM2961" i="4"/>
  <c r="AG2962" i="4"/>
  <c r="AI2962" i="4"/>
  <c r="AM2962" i="4"/>
  <c r="AG2963" i="4"/>
  <c r="AI2963" i="4"/>
  <c r="AM2963" i="4"/>
  <c r="AG2964" i="4"/>
  <c r="AI2964" i="4"/>
  <c r="AM2964" i="4"/>
  <c r="AG2965" i="4"/>
  <c r="AI2965" i="4"/>
  <c r="AM2965" i="4"/>
  <c r="AG2966" i="4"/>
  <c r="AI2966" i="4"/>
  <c r="AM2966" i="4"/>
  <c r="AG2967" i="4"/>
  <c r="AI2967" i="4"/>
  <c r="AM2967" i="4"/>
  <c r="AG2968" i="4"/>
  <c r="AI2968" i="4"/>
  <c r="AM2968" i="4"/>
  <c r="AG2969" i="4"/>
  <c r="AI2969" i="4"/>
  <c r="AM2969" i="4"/>
  <c r="AG2970" i="4"/>
  <c r="AI2970" i="4"/>
  <c r="AM2970" i="4"/>
  <c r="AG2971" i="4"/>
  <c r="AI2971" i="4"/>
  <c r="AM2971" i="4"/>
  <c r="AG2972" i="4"/>
  <c r="AI2972" i="4"/>
  <c r="AM2972" i="4"/>
  <c r="AM2853" i="4"/>
  <c r="AG2851" i="4"/>
  <c r="AL2860" i="4" s="1"/>
  <c r="AG2710" i="4"/>
  <c r="AG2713" i="4" s="1"/>
  <c r="AH2713" i="4"/>
  <c r="AH2714" i="4"/>
  <c r="AH2715" i="4"/>
  <c r="AH2716" i="4"/>
  <c r="AH2717" i="4"/>
  <c r="AH2718" i="4"/>
  <c r="AH2719" i="4"/>
  <c r="AH2720" i="4"/>
  <c r="AH2721" i="4"/>
  <c r="AH2722" i="4"/>
  <c r="AH2723" i="4"/>
  <c r="AH2724" i="4"/>
  <c r="AH2725" i="4"/>
  <c r="AH2726" i="4"/>
  <c r="AH2727" i="4"/>
  <c r="AH2728" i="4"/>
  <c r="AH2729" i="4"/>
  <c r="AH2730" i="4"/>
  <c r="AH2731" i="4"/>
  <c r="AH2732" i="4"/>
  <c r="AH2733" i="4"/>
  <c r="AH2734" i="4"/>
  <c r="AH2735" i="4"/>
  <c r="AH2736" i="4"/>
  <c r="AH2737" i="4"/>
  <c r="AH2738" i="4"/>
  <c r="AH2739" i="4"/>
  <c r="AH2740" i="4"/>
  <c r="AH2741" i="4"/>
  <c r="AH2742" i="4"/>
  <c r="AH2743" i="4"/>
  <c r="AH2744" i="4"/>
  <c r="AH2745" i="4"/>
  <c r="AH2746" i="4"/>
  <c r="AH2747" i="4"/>
  <c r="AH2748" i="4"/>
  <c r="AH2749" i="4"/>
  <c r="AH2750" i="4"/>
  <c r="AH2751" i="4"/>
  <c r="AH2752" i="4"/>
  <c r="AH2753" i="4"/>
  <c r="AH2754" i="4"/>
  <c r="AH2755" i="4"/>
  <c r="AH2756" i="4"/>
  <c r="AH2757" i="4"/>
  <c r="AH2758" i="4"/>
  <c r="AH2759" i="4"/>
  <c r="AH2760" i="4"/>
  <c r="AH2761" i="4"/>
  <c r="AH2762" i="4"/>
  <c r="AH2763" i="4"/>
  <c r="AH2764" i="4"/>
  <c r="AH2765" i="4"/>
  <c r="AH2766" i="4"/>
  <c r="AH2767" i="4"/>
  <c r="AH2768" i="4"/>
  <c r="AH2769" i="4"/>
  <c r="AH2770" i="4"/>
  <c r="AH2771" i="4"/>
  <c r="AH2772" i="4"/>
  <c r="AH2773" i="4"/>
  <c r="AH2774" i="4"/>
  <c r="AH2775" i="4"/>
  <c r="AH2776" i="4"/>
  <c r="AH2777" i="4"/>
  <c r="AH2778" i="4"/>
  <c r="AH2779" i="4"/>
  <c r="AH2780" i="4"/>
  <c r="AH2781" i="4"/>
  <c r="AH2782" i="4"/>
  <c r="AH2783" i="4"/>
  <c r="AH2784" i="4"/>
  <c r="AH2785" i="4"/>
  <c r="AH2786" i="4"/>
  <c r="AH2787" i="4"/>
  <c r="AH2788" i="4"/>
  <c r="AH2789" i="4"/>
  <c r="AH2790" i="4"/>
  <c r="AH2791" i="4"/>
  <c r="AH2792" i="4"/>
  <c r="AH2793" i="4"/>
  <c r="AH2794" i="4"/>
  <c r="AH2795" i="4"/>
  <c r="AH2796" i="4"/>
  <c r="AH2797" i="4"/>
  <c r="AH2798" i="4"/>
  <c r="AH2799" i="4"/>
  <c r="AH2800" i="4"/>
  <c r="AH2801" i="4"/>
  <c r="AH2802" i="4"/>
  <c r="AH2803" i="4"/>
  <c r="AH2804" i="4"/>
  <c r="AH2805" i="4"/>
  <c r="AH2806" i="4"/>
  <c r="AH2807" i="4"/>
  <c r="AH2808" i="4"/>
  <c r="AH2809" i="4"/>
  <c r="AH2810" i="4"/>
  <c r="AH2811" i="4"/>
  <c r="AH2812" i="4"/>
  <c r="AH2813" i="4"/>
  <c r="AH2814" i="4"/>
  <c r="AH2815" i="4"/>
  <c r="AH2816" i="4"/>
  <c r="AH2817" i="4"/>
  <c r="AH2818" i="4"/>
  <c r="AH2819" i="4"/>
  <c r="AH2820" i="4"/>
  <c r="AH2821" i="4"/>
  <c r="AH2822" i="4"/>
  <c r="AH2823" i="4"/>
  <c r="AH2824" i="4"/>
  <c r="AH2825" i="4"/>
  <c r="AH2826" i="4"/>
  <c r="AH2827" i="4"/>
  <c r="AH2828" i="4"/>
  <c r="AH2829" i="4"/>
  <c r="AH2830" i="4"/>
  <c r="AH2831" i="4"/>
  <c r="AH2712" i="4"/>
  <c r="AP2577" i="4"/>
  <c r="AO2577" i="4"/>
  <c r="D2578" i="4"/>
  <c r="D2579" i="4"/>
  <c r="D2580" i="4"/>
  <c r="AG2575" i="4"/>
  <c r="AG2578" i="4"/>
  <c r="AI2578" i="4"/>
  <c r="AG2579" i="4"/>
  <c r="AI2579" i="4"/>
  <c r="AG2580" i="4"/>
  <c r="AI2580" i="4"/>
  <c r="AG2581" i="4"/>
  <c r="AI2581" i="4"/>
  <c r="AG2582" i="4"/>
  <c r="AI2582" i="4"/>
  <c r="AG2583" i="4"/>
  <c r="AI2583" i="4"/>
  <c r="AG2584" i="4"/>
  <c r="AI2584" i="4"/>
  <c r="AG2585" i="4"/>
  <c r="AI2585" i="4"/>
  <c r="AG2586" i="4"/>
  <c r="AI2586" i="4"/>
  <c r="AG2587" i="4"/>
  <c r="AI2587" i="4"/>
  <c r="AG2588" i="4"/>
  <c r="AI2588" i="4"/>
  <c r="AG2589" i="4"/>
  <c r="AI2589" i="4"/>
  <c r="AG2590" i="4"/>
  <c r="AI2590" i="4"/>
  <c r="AG2591" i="4"/>
  <c r="AI2591" i="4"/>
  <c r="AG2592" i="4"/>
  <c r="AI2592" i="4"/>
  <c r="AG2593" i="4"/>
  <c r="AI2593" i="4"/>
  <c r="AG2594" i="4"/>
  <c r="AI2594" i="4"/>
  <c r="AG2595" i="4"/>
  <c r="AI2595" i="4"/>
  <c r="AG2596" i="4"/>
  <c r="AI2596" i="4"/>
  <c r="AG2597" i="4"/>
  <c r="AI2597" i="4"/>
  <c r="AG2598" i="4"/>
  <c r="AI2598" i="4"/>
  <c r="AG2599" i="4"/>
  <c r="AI2599" i="4"/>
  <c r="AG2600" i="4"/>
  <c r="AI2600" i="4"/>
  <c r="AG2601" i="4"/>
  <c r="AI2601" i="4"/>
  <c r="AG2602" i="4"/>
  <c r="AI2602" i="4"/>
  <c r="AG2603" i="4"/>
  <c r="AI2603" i="4"/>
  <c r="AG2604" i="4"/>
  <c r="AI2604" i="4"/>
  <c r="AG2605" i="4"/>
  <c r="AI2605" i="4"/>
  <c r="AG2606" i="4"/>
  <c r="AI2606" i="4"/>
  <c r="AG2607" i="4"/>
  <c r="AI2607" i="4"/>
  <c r="AG2608" i="4"/>
  <c r="AI2608" i="4"/>
  <c r="AG2609" i="4"/>
  <c r="AI2609" i="4"/>
  <c r="AG2610" i="4"/>
  <c r="AI2610" i="4"/>
  <c r="AG2611" i="4"/>
  <c r="AI2611" i="4"/>
  <c r="AG2612" i="4"/>
  <c r="AI2612" i="4"/>
  <c r="AG2613" i="4"/>
  <c r="AI2613" i="4"/>
  <c r="AG2614" i="4"/>
  <c r="AI2614" i="4"/>
  <c r="AG2615" i="4"/>
  <c r="AI2615" i="4"/>
  <c r="AG2616" i="4"/>
  <c r="AI2616" i="4"/>
  <c r="AG2617" i="4"/>
  <c r="AI2617" i="4"/>
  <c r="AG2618" i="4"/>
  <c r="AI2618" i="4"/>
  <c r="AG2619" i="4"/>
  <c r="AI2619" i="4"/>
  <c r="AG2620" i="4"/>
  <c r="AI2620" i="4"/>
  <c r="AG2621" i="4"/>
  <c r="AI2621" i="4"/>
  <c r="AG2622" i="4"/>
  <c r="AI2622" i="4"/>
  <c r="AG2623" i="4"/>
  <c r="AI2623" i="4"/>
  <c r="AG2624" i="4"/>
  <c r="AI2624" i="4"/>
  <c r="AG2625" i="4"/>
  <c r="AI2625" i="4"/>
  <c r="AG2626" i="4"/>
  <c r="AI2626" i="4"/>
  <c r="AG2627" i="4"/>
  <c r="AI2627" i="4"/>
  <c r="AG2628" i="4"/>
  <c r="AI2628" i="4"/>
  <c r="AG2629" i="4"/>
  <c r="AI2629" i="4"/>
  <c r="AG2630" i="4"/>
  <c r="AI2630" i="4"/>
  <c r="AG2631" i="4"/>
  <c r="AI2631" i="4"/>
  <c r="AG2632" i="4"/>
  <c r="AI2632" i="4"/>
  <c r="AG2633" i="4"/>
  <c r="AI2633" i="4"/>
  <c r="AG2634" i="4"/>
  <c r="AI2634" i="4"/>
  <c r="AG2635" i="4"/>
  <c r="AI2635" i="4"/>
  <c r="AG2636" i="4"/>
  <c r="AI2636" i="4"/>
  <c r="AG2637" i="4"/>
  <c r="AI2637" i="4"/>
  <c r="AG2638" i="4"/>
  <c r="AI2638" i="4"/>
  <c r="AG2639" i="4"/>
  <c r="AI2639" i="4"/>
  <c r="AG2640" i="4"/>
  <c r="AI2640" i="4"/>
  <c r="AG2641" i="4"/>
  <c r="AI2641" i="4"/>
  <c r="AG2642" i="4"/>
  <c r="AI2642" i="4"/>
  <c r="AG2643" i="4"/>
  <c r="AI2643" i="4"/>
  <c r="AG2644" i="4"/>
  <c r="AI2644" i="4"/>
  <c r="AG2645" i="4"/>
  <c r="AI2645" i="4"/>
  <c r="AG2646" i="4"/>
  <c r="AI2646" i="4"/>
  <c r="AG2647" i="4"/>
  <c r="AI2647" i="4"/>
  <c r="AG2648" i="4"/>
  <c r="AI2648" i="4"/>
  <c r="AG2649" i="4"/>
  <c r="AI2649" i="4"/>
  <c r="AG2650" i="4"/>
  <c r="AI2650" i="4"/>
  <c r="AG2651" i="4"/>
  <c r="AI2651" i="4"/>
  <c r="AG2652" i="4"/>
  <c r="AI2652" i="4"/>
  <c r="AG2653" i="4"/>
  <c r="AI2653" i="4"/>
  <c r="AG2654" i="4"/>
  <c r="AI2654" i="4"/>
  <c r="AG2655" i="4"/>
  <c r="AI2655" i="4"/>
  <c r="AG2656" i="4"/>
  <c r="AI2656" i="4"/>
  <c r="AG2657" i="4"/>
  <c r="AI2657" i="4"/>
  <c r="AG2658" i="4"/>
  <c r="AI2658" i="4"/>
  <c r="AG2659" i="4"/>
  <c r="AI2659" i="4"/>
  <c r="AG2660" i="4"/>
  <c r="AI2660" i="4"/>
  <c r="AG2661" i="4"/>
  <c r="AI2661" i="4"/>
  <c r="AG2662" i="4"/>
  <c r="AI2662" i="4"/>
  <c r="AG2663" i="4"/>
  <c r="AI2663" i="4"/>
  <c r="AG2664" i="4"/>
  <c r="AI2664" i="4"/>
  <c r="AG2665" i="4"/>
  <c r="AI2665" i="4"/>
  <c r="AG2666" i="4"/>
  <c r="AI2666" i="4"/>
  <c r="AG2667" i="4"/>
  <c r="AI2667" i="4"/>
  <c r="AG2668" i="4"/>
  <c r="AI2668" i="4"/>
  <c r="AG2669" i="4"/>
  <c r="AI2669" i="4"/>
  <c r="AG2670" i="4"/>
  <c r="AI2670" i="4"/>
  <c r="AG2671" i="4"/>
  <c r="AI2671" i="4"/>
  <c r="AG2672" i="4"/>
  <c r="AI2672" i="4"/>
  <c r="AG2673" i="4"/>
  <c r="AI2673" i="4"/>
  <c r="AG2674" i="4"/>
  <c r="AI2674" i="4"/>
  <c r="AG2675" i="4"/>
  <c r="AI2675" i="4"/>
  <c r="AG2676" i="4"/>
  <c r="AI2676" i="4"/>
  <c r="AG2677" i="4"/>
  <c r="AI2677" i="4"/>
  <c r="AG2678" i="4"/>
  <c r="AI2678" i="4"/>
  <c r="AG2679" i="4"/>
  <c r="AI2679" i="4"/>
  <c r="AG2680" i="4"/>
  <c r="AI2680" i="4"/>
  <c r="AG2681" i="4"/>
  <c r="AI2681" i="4"/>
  <c r="AG2682" i="4"/>
  <c r="AI2682" i="4"/>
  <c r="AG2683" i="4"/>
  <c r="AI2683" i="4"/>
  <c r="AG2684" i="4"/>
  <c r="AI2684" i="4"/>
  <c r="AG2685" i="4"/>
  <c r="AI2685" i="4"/>
  <c r="AG2686" i="4"/>
  <c r="AI2686" i="4"/>
  <c r="AG2687" i="4"/>
  <c r="AI2687" i="4"/>
  <c r="AG2688" i="4"/>
  <c r="AI2688" i="4"/>
  <c r="AG2689" i="4"/>
  <c r="AI2689" i="4"/>
  <c r="AG2690" i="4"/>
  <c r="AI2690" i="4"/>
  <c r="AG2691" i="4"/>
  <c r="AI2691" i="4"/>
  <c r="AG2692" i="4"/>
  <c r="AI2692" i="4"/>
  <c r="AG2693" i="4"/>
  <c r="AI2693" i="4"/>
  <c r="AG2694" i="4"/>
  <c r="AI2694" i="4"/>
  <c r="AG2695" i="4"/>
  <c r="AI2695" i="4"/>
  <c r="AG2696" i="4"/>
  <c r="AI2696" i="4"/>
  <c r="AI2577" i="4"/>
  <c r="AG2577" i="4"/>
  <c r="AG2439" i="4"/>
  <c r="AG2441" i="4" s="1"/>
  <c r="AG2297" i="4"/>
  <c r="AH2297" i="4"/>
  <c r="AI2297" i="4"/>
  <c r="AM2297" i="4"/>
  <c r="AN2297" i="4"/>
  <c r="AG2298" i="4"/>
  <c r="AH2298" i="4"/>
  <c r="AI2298" i="4"/>
  <c r="AL2298" i="4"/>
  <c r="AM2298" i="4"/>
  <c r="AN2298" i="4"/>
  <c r="AG2299" i="4"/>
  <c r="AH2299" i="4"/>
  <c r="AI2299" i="4"/>
  <c r="AL2299" i="4"/>
  <c r="AM2299" i="4"/>
  <c r="AN2299" i="4"/>
  <c r="AG2300" i="4"/>
  <c r="AH2300" i="4"/>
  <c r="AI2300" i="4"/>
  <c r="AL2300" i="4"/>
  <c r="AM2300" i="4"/>
  <c r="AM2416" i="4" s="1"/>
  <c r="B2422" i="4" s="1"/>
  <c r="AN2300" i="4"/>
  <c r="AN2416" i="4" s="1"/>
  <c r="AG2301" i="4"/>
  <c r="AH2301" i="4"/>
  <c r="AI2301" i="4"/>
  <c r="AM2301" i="4"/>
  <c r="AN2301" i="4"/>
  <c r="AG2302" i="4"/>
  <c r="AH2302" i="4"/>
  <c r="AI2302" i="4"/>
  <c r="AL2302" i="4"/>
  <c r="AM2302" i="4"/>
  <c r="AN2302" i="4"/>
  <c r="AG2303" i="4"/>
  <c r="AH2303" i="4"/>
  <c r="AI2303" i="4"/>
  <c r="AL2303" i="4"/>
  <c r="AM2303" i="4"/>
  <c r="AN2303" i="4"/>
  <c r="AG2304" i="4"/>
  <c r="AH2304" i="4"/>
  <c r="AI2304" i="4"/>
  <c r="AL2304" i="4"/>
  <c r="AM2304" i="4"/>
  <c r="AN2304" i="4"/>
  <c r="AG2305" i="4"/>
  <c r="AH2305" i="4"/>
  <c r="AI2305" i="4"/>
  <c r="AM2305" i="4"/>
  <c r="AN2305" i="4"/>
  <c r="AG2306" i="4"/>
  <c r="AH2306" i="4"/>
  <c r="AI2306" i="4"/>
  <c r="AL2306" i="4"/>
  <c r="AM2306" i="4"/>
  <c r="AN2306" i="4"/>
  <c r="AG2307" i="4"/>
  <c r="AH2307" i="4"/>
  <c r="AI2307" i="4"/>
  <c r="AL2307" i="4"/>
  <c r="AM2307" i="4"/>
  <c r="AN2307" i="4"/>
  <c r="AG2308" i="4"/>
  <c r="AH2308" i="4"/>
  <c r="AI2308" i="4"/>
  <c r="AL2308" i="4"/>
  <c r="AM2308" i="4"/>
  <c r="AN2308" i="4"/>
  <c r="AG2309" i="4"/>
  <c r="AH2309" i="4"/>
  <c r="AI2309" i="4"/>
  <c r="AM2309" i="4"/>
  <c r="AN2309" i="4"/>
  <c r="AG2310" i="4"/>
  <c r="AH2310" i="4"/>
  <c r="AI2310" i="4"/>
  <c r="AL2310" i="4"/>
  <c r="AM2310" i="4"/>
  <c r="AN2310" i="4"/>
  <c r="AG2311" i="4"/>
  <c r="AH2311" i="4"/>
  <c r="AI2311" i="4"/>
  <c r="AL2311" i="4"/>
  <c r="AM2311" i="4"/>
  <c r="AN2311" i="4"/>
  <c r="AG2312" i="4"/>
  <c r="AH2312" i="4"/>
  <c r="AI2312" i="4"/>
  <c r="AL2312" i="4"/>
  <c r="AM2312" i="4"/>
  <c r="AN2312" i="4"/>
  <c r="AG2313" i="4"/>
  <c r="AH2313" i="4"/>
  <c r="AI2313" i="4"/>
  <c r="AM2313" i="4"/>
  <c r="AN2313" i="4"/>
  <c r="AG2314" i="4"/>
  <c r="AH2314" i="4"/>
  <c r="AI2314" i="4"/>
  <c r="AL2314" i="4"/>
  <c r="AM2314" i="4"/>
  <c r="AN2314" i="4"/>
  <c r="AG2315" i="4"/>
  <c r="AH2315" i="4"/>
  <c r="AI2315" i="4"/>
  <c r="AL2315" i="4"/>
  <c r="AM2315" i="4"/>
  <c r="AN2315" i="4"/>
  <c r="AG2316" i="4"/>
  <c r="AH2316" i="4"/>
  <c r="AI2316" i="4"/>
  <c r="AL2316" i="4"/>
  <c r="AM2316" i="4"/>
  <c r="AN2316" i="4"/>
  <c r="AG2317" i="4"/>
  <c r="AH2317" i="4"/>
  <c r="AI2317" i="4"/>
  <c r="AM2317" i="4"/>
  <c r="AN2317" i="4"/>
  <c r="AG2318" i="4"/>
  <c r="AH2318" i="4"/>
  <c r="AI2318" i="4"/>
  <c r="AL2318" i="4"/>
  <c r="AM2318" i="4"/>
  <c r="AN2318" i="4"/>
  <c r="AG2319" i="4"/>
  <c r="AH2319" i="4"/>
  <c r="AI2319" i="4"/>
  <c r="AL2319" i="4"/>
  <c r="AM2319" i="4"/>
  <c r="AN2319" i="4"/>
  <c r="AG2320" i="4"/>
  <c r="AH2320" i="4"/>
  <c r="AI2320" i="4"/>
  <c r="AL2320" i="4"/>
  <c r="AM2320" i="4"/>
  <c r="AN2320" i="4"/>
  <c r="AG2321" i="4"/>
  <c r="AH2321" i="4"/>
  <c r="AI2321" i="4"/>
  <c r="AM2321" i="4"/>
  <c r="AN2321" i="4"/>
  <c r="AG2322" i="4"/>
  <c r="AH2322" i="4"/>
  <c r="AI2322" i="4"/>
  <c r="AL2322" i="4"/>
  <c r="AM2322" i="4"/>
  <c r="AN2322" i="4"/>
  <c r="AG2323" i="4"/>
  <c r="AH2323" i="4"/>
  <c r="AI2323" i="4"/>
  <c r="AL2323" i="4"/>
  <c r="AM2323" i="4"/>
  <c r="AN2323" i="4"/>
  <c r="AG2324" i="4"/>
  <c r="AH2324" i="4"/>
  <c r="AI2324" i="4"/>
  <c r="AL2324" i="4"/>
  <c r="AM2324" i="4"/>
  <c r="AN2324" i="4"/>
  <c r="AG2325" i="4"/>
  <c r="AH2325" i="4"/>
  <c r="AI2325" i="4"/>
  <c r="AM2325" i="4"/>
  <c r="AN2325" i="4"/>
  <c r="AG2326" i="4"/>
  <c r="AH2326" i="4"/>
  <c r="AI2326" i="4"/>
  <c r="AL2326" i="4"/>
  <c r="AM2326" i="4"/>
  <c r="AN2326" i="4"/>
  <c r="AG2327" i="4"/>
  <c r="AH2327" i="4"/>
  <c r="AI2327" i="4"/>
  <c r="AL2327" i="4"/>
  <c r="AM2327" i="4"/>
  <c r="AN2327" i="4"/>
  <c r="AG2328" i="4"/>
  <c r="AH2328" i="4"/>
  <c r="AI2328" i="4"/>
  <c r="AL2328" i="4"/>
  <c r="AM2328" i="4"/>
  <c r="AN2328" i="4"/>
  <c r="AG2329" i="4"/>
  <c r="AH2329" i="4"/>
  <c r="AI2329" i="4"/>
  <c r="AM2329" i="4"/>
  <c r="AN2329" i="4"/>
  <c r="AG2330" i="4"/>
  <c r="AH2330" i="4"/>
  <c r="AI2330" i="4"/>
  <c r="AL2330" i="4"/>
  <c r="AM2330" i="4"/>
  <c r="AN2330" i="4"/>
  <c r="AG2331" i="4"/>
  <c r="AH2331" i="4"/>
  <c r="AI2331" i="4"/>
  <c r="AL2331" i="4"/>
  <c r="AM2331" i="4"/>
  <c r="AN2331" i="4"/>
  <c r="AG2332" i="4"/>
  <c r="AH2332" i="4"/>
  <c r="AI2332" i="4"/>
  <c r="AL2332" i="4"/>
  <c r="AM2332" i="4"/>
  <c r="AN2332" i="4"/>
  <c r="AG2333" i="4"/>
  <c r="AH2333" i="4"/>
  <c r="AI2333" i="4"/>
  <c r="AM2333" i="4"/>
  <c r="AN2333" i="4"/>
  <c r="AG2334" i="4"/>
  <c r="AH2334" i="4"/>
  <c r="AI2334" i="4"/>
  <c r="AL2334" i="4"/>
  <c r="AM2334" i="4"/>
  <c r="AN2334" i="4"/>
  <c r="AG2335" i="4"/>
  <c r="AH2335" i="4"/>
  <c r="AI2335" i="4"/>
  <c r="AL2335" i="4"/>
  <c r="AM2335" i="4"/>
  <c r="AN2335" i="4"/>
  <c r="AG2336" i="4"/>
  <c r="AH2336" i="4"/>
  <c r="AI2336" i="4"/>
  <c r="AL2336" i="4"/>
  <c r="AM2336" i="4"/>
  <c r="AN2336" i="4"/>
  <c r="AG2337" i="4"/>
  <c r="AH2337" i="4"/>
  <c r="AI2337" i="4"/>
  <c r="AM2337" i="4"/>
  <c r="AN2337" i="4"/>
  <c r="AG2338" i="4"/>
  <c r="AH2338" i="4"/>
  <c r="AI2338" i="4"/>
  <c r="AL2338" i="4"/>
  <c r="AM2338" i="4"/>
  <c r="AN2338" i="4"/>
  <c r="AG2339" i="4"/>
  <c r="AH2339" i="4"/>
  <c r="AI2339" i="4"/>
  <c r="AL2339" i="4"/>
  <c r="AM2339" i="4"/>
  <c r="AN2339" i="4"/>
  <c r="AG2340" i="4"/>
  <c r="AH2340" i="4"/>
  <c r="AI2340" i="4"/>
  <c r="AL2340" i="4"/>
  <c r="AM2340" i="4"/>
  <c r="AN2340" i="4"/>
  <c r="AG2341" i="4"/>
  <c r="AH2341" i="4"/>
  <c r="AI2341" i="4"/>
  <c r="AM2341" i="4"/>
  <c r="AN2341" i="4"/>
  <c r="AG2342" i="4"/>
  <c r="AH2342" i="4"/>
  <c r="AI2342" i="4"/>
  <c r="AL2342" i="4"/>
  <c r="AM2342" i="4"/>
  <c r="AN2342" i="4"/>
  <c r="AG2343" i="4"/>
  <c r="AH2343" i="4"/>
  <c r="AI2343" i="4"/>
  <c r="AL2343" i="4"/>
  <c r="AM2343" i="4"/>
  <c r="AN2343" i="4"/>
  <c r="AG2344" i="4"/>
  <c r="AH2344" i="4"/>
  <c r="AI2344" i="4"/>
  <c r="AL2344" i="4"/>
  <c r="AM2344" i="4"/>
  <c r="AN2344" i="4"/>
  <c r="AG2345" i="4"/>
  <c r="AH2345" i="4"/>
  <c r="AI2345" i="4"/>
  <c r="AM2345" i="4"/>
  <c r="AN2345" i="4"/>
  <c r="AG2346" i="4"/>
  <c r="AH2346" i="4"/>
  <c r="AI2346" i="4"/>
  <c r="AL2346" i="4"/>
  <c r="AM2346" i="4"/>
  <c r="AN2346" i="4"/>
  <c r="AG2347" i="4"/>
  <c r="AH2347" i="4"/>
  <c r="AI2347" i="4"/>
  <c r="AL2347" i="4"/>
  <c r="AM2347" i="4"/>
  <c r="AN2347" i="4"/>
  <c r="AG2348" i="4"/>
  <c r="AH2348" i="4"/>
  <c r="AI2348" i="4"/>
  <c r="AL2348" i="4"/>
  <c r="AM2348" i="4"/>
  <c r="AN2348" i="4"/>
  <c r="AG2349" i="4"/>
  <c r="AH2349" i="4"/>
  <c r="AI2349" i="4"/>
  <c r="AM2349" i="4"/>
  <c r="AN2349" i="4"/>
  <c r="AG2350" i="4"/>
  <c r="AH2350" i="4"/>
  <c r="AI2350" i="4"/>
  <c r="AL2350" i="4"/>
  <c r="AM2350" i="4"/>
  <c r="AN2350" i="4"/>
  <c r="AG2351" i="4"/>
  <c r="AH2351" i="4"/>
  <c r="AI2351" i="4"/>
  <c r="AL2351" i="4"/>
  <c r="AM2351" i="4"/>
  <c r="AN2351" i="4"/>
  <c r="AG2352" i="4"/>
  <c r="AH2352" i="4"/>
  <c r="AI2352" i="4"/>
  <c r="AL2352" i="4"/>
  <c r="AM2352" i="4"/>
  <c r="AN2352" i="4"/>
  <c r="AG2353" i="4"/>
  <c r="AH2353" i="4"/>
  <c r="AI2353" i="4"/>
  <c r="AM2353" i="4"/>
  <c r="AN2353" i="4"/>
  <c r="AG2354" i="4"/>
  <c r="AH2354" i="4"/>
  <c r="AI2354" i="4"/>
  <c r="AL2354" i="4"/>
  <c r="AM2354" i="4"/>
  <c r="AN2354" i="4"/>
  <c r="AG2355" i="4"/>
  <c r="AH2355" i="4"/>
  <c r="AI2355" i="4"/>
  <c r="AL2355" i="4"/>
  <c r="AM2355" i="4"/>
  <c r="AN2355" i="4"/>
  <c r="AG2356" i="4"/>
  <c r="AH2356" i="4"/>
  <c r="AI2356" i="4"/>
  <c r="AL2356" i="4"/>
  <c r="AM2356" i="4"/>
  <c r="AN2356" i="4"/>
  <c r="AG2357" i="4"/>
  <c r="AH2357" i="4"/>
  <c r="AI2357" i="4"/>
  <c r="AM2357" i="4"/>
  <c r="AN2357" i="4"/>
  <c r="AG2358" i="4"/>
  <c r="AH2358" i="4"/>
  <c r="AI2358" i="4"/>
  <c r="AL2358" i="4"/>
  <c r="AM2358" i="4"/>
  <c r="AN2358" i="4"/>
  <c r="AG2359" i="4"/>
  <c r="AH2359" i="4"/>
  <c r="AI2359" i="4"/>
  <c r="AL2359" i="4"/>
  <c r="AM2359" i="4"/>
  <c r="AN2359" i="4"/>
  <c r="AG2360" i="4"/>
  <c r="AH2360" i="4"/>
  <c r="AI2360" i="4"/>
  <c r="AL2360" i="4"/>
  <c r="AM2360" i="4"/>
  <c r="AN2360" i="4"/>
  <c r="AG2361" i="4"/>
  <c r="AH2361" i="4"/>
  <c r="AI2361" i="4"/>
  <c r="AM2361" i="4"/>
  <c r="AN2361" i="4"/>
  <c r="AG2362" i="4"/>
  <c r="AH2362" i="4"/>
  <c r="AI2362" i="4"/>
  <c r="AL2362" i="4"/>
  <c r="AM2362" i="4"/>
  <c r="AN2362" i="4"/>
  <c r="AG2363" i="4"/>
  <c r="AH2363" i="4"/>
  <c r="AI2363" i="4"/>
  <c r="AL2363" i="4"/>
  <c r="AM2363" i="4"/>
  <c r="AN2363" i="4"/>
  <c r="AG2364" i="4"/>
  <c r="AH2364" i="4"/>
  <c r="AI2364" i="4"/>
  <c r="AL2364" i="4"/>
  <c r="AM2364" i="4"/>
  <c r="AN2364" i="4"/>
  <c r="AG2365" i="4"/>
  <c r="AH2365" i="4"/>
  <c r="AI2365" i="4"/>
  <c r="AM2365" i="4"/>
  <c r="AN2365" i="4"/>
  <c r="AG2366" i="4"/>
  <c r="AH2366" i="4"/>
  <c r="AI2366" i="4"/>
  <c r="AL2366" i="4"/>
  <c r="AM2366" i="4"/>
  <c r="AN2366" i="4"/>
  <c r="AG2367" i="4"/>
  <c r="AH2367" i="4"/>
  <c r="AI2367" i="4"/>
  <c r="AL2367" i="4"/>
  <c r="AM2367" i="4"/>
  <c r="AN2367" i="4"/>
  <c r="AG2368" i="4"/>
  <c r="AH2368" i="4"/>
  <c r="AI2368" i="4"/>
  <c r="AL2368" i="4"/>
  <c r="AM2368" i="4"/>
  <c r="AN2368" i="4"/>
  <c r="AG2369" i="4"/>
  <c r="AH2369" i="4"/>
  <c r="AI2369" i="4"/>
  <c r="AM2369" i="4"/>
  <c r="AN2369" i="4"/>
  <c r="AG2370" i="4"/>
  <c r="AH2370" i="4"/>
  <c r="AI2370" i="4"/>
  <c r="AL2370" i="4"/>
  <c r="AM2370" i="4"/>
  <c r="AN2370" i="4"/>
  <c r="AG2371" i="4"/>
  <c r="AH2371" i="4"/>
  <c r="AI2371" i="4"/>
  <c r="AL2371" i="4"/>
  <c r="AM2371" i="4"/>
  <c r="AN2371" i="4"/>
  <c r="AG2372" i="4"/>
  <c r="AH2372" i="4"/>
  <c r="AI2372" i="4"/>
  <c r="AL2372" i="4"/>
  <c r="AM2372" i="4"/>
  <c r="AN2372" i="4"/>
  <c r="AG2373" i="4"/>
  <c r="AH2373" i="4"/>
  <c r="AI2373" i="4"/>
  <c r="AM2373" i="4"/>
  <c r="AN2373" i="4"/>
  <c r="AG2374" i="4"/>
  <c r="AH2374" i="4"/>
  <c r="AI2374" i="4"/>
  <c r="AL2374" i="4"/>
  <c r="AM2374" i="4"/>
  <c r="AN2374" i="4"/>
  <c r="AG2375" i="4"/>
  <c r="AH2375" i="4"/>
  <c r="AI2375" i="4"/>
  <c r="AL2375" i="4"/>
  <c r="AM2375" i="4"/>
  <c r="AN2375" i="4"/>
  <c r="AG2376" i="4"/>
  <c r="AH2376" i="4"/>
  <c r="AI2376" i="4"/>
  <c r="AL2376" i="4"/>
  <c r="AM2376" i="4"/>
  <c r="AN2376" i="4"/>
  <c r="AG2377" i="4"/>
  <c r="AH2377" i="4"/>
  <c r="AI2377" i="4"/>
  <c r="AM2377" i="4"/>
  <c r="AN2377" i="4"/>
  <c r="AG2378" i="4"/>
  <c r="AH2378" i="4"/>
  <c r="AI2378" i="4"/>
  <c r="AL2378" i="4"/>
  <c r="AM2378" i="4"/>
  <c r="AN2378" i="4"/>
  <c r="AG2379" i="4"/>
  <c r="AH2379" i="4"/>
  <c r="AI2379" i="4"/>
  <c r="AL2379" i="4"/>
  <c r="AM2379" i="4"/>
  <c r="AN2379" i="4"/>
  <c r="AG2380" i="4"/>
  <c r="AH2380" i="4"/>
  <c r="AI2380" i="4"/>
  <c r="AL2380" i="4"/>
  <c r="AM2380" i="4"/>
  <c r="AN2380" i="4"/>
  <c r="AG2381" i="4"/>
  <c r="AH2381" i="4"/>
  <c r="AI2381" i="4"/>
  <c r="AM2381" i="4"/>
  <c r="AN2381" i="4"/>
  <c r="AG2382" i="4"/>
  <c r="AH2382" i="4"/>
  <c r="AI2382" i="4"/>
  <c r="AL2382" i="4"/>
  <c r="AM2382" i="4"/>
  <c r="AN2382" i="4"/>
  <c r="AG2383" i="4"/>
  <c r="AH2383" i="4"/>
  <c r="AI2383" i="4"/>
  <c r="AL2383" i="4"/>
  <c r="AM2383" i="4"/>
  <c r="AN2383" i="4"/>
  <c r="AG2384" i="4"/>
  <c r="AH2384" i="4"/>
  <c r="AI2384" i="4"/>
  <c r="AL2384" i="4"/>
  <c r="AM2384" i="4"/>
  <c r="AN2384" i="4"/>
  <c r="AG2385" i="4"/>
  <c r="AH2385" i="4"/>
  <c r="AI2385" i="4"/>
  <c r="AM2385" i="4"/>
  <c r="AN2385" i="4"/>
  <c r="AG2386" i="4"/>
  <c r="AH2386" i="4"/>
  <c r="AI2386" i="4"/>
  <c r="AL2386" i="4"/>
  <c r="AM2386" i="4"/>
  <c r="AN2386" i="4"/>
  <c r="AG2387" i="4"/>
  <c r="AH2387" i="4"/>
  <c r="AI2387" i="4"/>
  <c r="AL2387" i="4"/>
  <c r="AM2387" i="4"/>
  <c r="AN2387" i="4"/>
  <c r="AG2388" i="4"/>
  <c r="AH2388" i="4"/>
  <c r="AI2388" i="4"/>
  <c r="AL2388" i="4"/>
  <c r="AM2388" i="4"/>
  <c r="AN2388" i="4"/>
  <c r="AG2389" i="4"/>
  <c r="AH2389" i="4"/>
  <c r="AI2389" i="4"/>
  <c r="AM2389" i="4"/>
  <c r="AN2389" i="4"/>
  <c r="AG2390" i="4"/>
  <c r="AH2390" i="4"/>
  <c r="AI2390" i="4"/>
  <c r="AL2390" i="4"/>
  <c r="AM2390" i="4"/>
  <c r="AN2390" i="4"/>
  <c r="AG2391" i="4"/>
  <c r="AH2391" i="4"/>
  <c r="AI2391" i="4"/>
  <c r="AL2391" i="4"/>
  <c r="AM2391" i="4"/>
  <c r="AN2391" i="4"/>
  <c r="AG2392" i="4"/>
  <c r="AH2392" i="4"/>
  <c r="AI2392" i="4"/>
  <c r="AL2392" i="4"/>
  <c r="AM2392" i="4"/>
  <c r="AN2392" i="4"/>
  <c r="AG2393" i="4"/>
  <c r="AH2393" i="4"/>
  <c r="AI2393" i="4"/>
  <c r="AM2393" i="4"/>
  <c r="AN2393" i="4"/>
  <c r="AG2394" i="4"/>
  <c r="AH2394" i="4"/>
  <c r="AI2394" i="4"/>
  <c r="AL2394" i="4"/>
  <c r="AM2394" i="4"/>
  <c r="AN2394" i="4"/>
  <c r="AG2395" i="4"/>
  <c r="AH2395" i="4"/>
  <c r="AI2395" i="4"/>
  <c r="AL2395" i="4"/>
  <c r="AM2395" i="4"/>
  <c r="AN2395" i="4"/>
  <c r="AG2396" i="4"/>
  <c r="AH2396" i="4"/>
  <c r="AI2396" i="4"/>
  <c r="AL2396" i="4"/>
  <c r="AM2396" i="4"/>
  <c r="AN2396" i="4"/>
  <c r="AG2397" i="4"/>
  <c r="AH2397" i="4"/>
  <c r="AI2397" i="4"/>
  <c r="AM2397" i="4"/>
  <c r="AN2397" i="4"/>
  <c r="AG2398" i="4"/>
  <c r="AH2398" i="4"/>
  <c r="AI2398" i="4"/>
  <c r="AL2398" i="4"/>
  <c r="AM2398" i="4"/>
  <c r="AN2398" i="4"/>
  <c r="AG2399" i="4"/>
  <c r="AH2399" i="4"/>
  <c r="AI2399" i="4"/>
  <c r="AL2399" i="4"/>
  <c r="AM2399" i="4"/>
  <c r="AN2399" i="4"/>
  <c r="AG2400" i="4"/>
  <c r="AH2400" i="4"/>
  <c r="AI2400" i="4"/>
  <c r="AL2400" i="4"/>
  <c r="AM2400" i="4"/>
  <c r="AN2400" i="4"/>
  <c r="AG2401" i="4"/>
  <c r="AH2401" i="4"/>
  <c r="AI2401" i="4"/>
  <c r="AM2401" i="4"/>
  <c r="AN2401" i="4"/>
  <c r="AG2402" i="4"/>
  <c r="AH2402" i="4"/>
  <c r="AI2402" i="4"/>
  <c r="AL2402" i="4"/>
  <c r="AM2402" i="4"/>
  <c r="AN2402" i="4"/>
  <c r="AG2403" i="4"/>
  <c r="AH2403" i="4"/>
  <c r="AI2403" i="4"/>
  <c r="AL2403" i="4"/>
  <c r="AM2403" i="4"/>
  <c r="AN2403" i="4"/>
  <c r="AG2404" i="4"/>
  <c r="AH2404" i="4"/>
  <c r="AI2404" i="4"/>
  <c r="AL2404" i="4"/>
  <c r="AM2404" i="4"/>
  <c r="AN2404" i="4"/>
  <c r="AG2405" i="4"/>
  <c r="AH2405" i="4"/>
  <c r="AI2405" i="4"/>
  <c r="AM2405" i="4"/>
  <c r="AN2405" i="4"/>
  <c r="AG2406" i="4"/>
  <c r="AH2406" i="4"/>
  <c r="AI2406" i="4"/>
  <c r="AL2406" i="4"/>
  <c r="AM2406" i="4"/>
  <c r="AN2406" i="4"/>
  <c r="AG2407" i="4"/>
  <c r="AH2407" i="4"/>
  <c r="AI2407" i="4"/>
  <c r="AL2407" i="4"/>
  <c r="AM2407" i="4"/>
  <c r="AN2407" i="4"/>
  <c r="AG2408" i="4"/>
  <c r="AH2408" i="4"/>
  <c r="AI2408" i="4"/>
  <c r="AL2408" i="4"/>
  <c r="AM2408" i="4"/>
  <c r="AN2408" i="4"/>
  <c r="AG2409" i="4"/>
  <c r="AH2409" i="4"/>
  <c r="AI2409" i="4"/>
  <c r="AM2409" i="4"/>
  <c r="AN2409" i="4"/>
  <c r="AG2410" i="4"/>
  <c r="AH2410" i="4"/>
  <c r="AI2410" i="4"/>
  <c r="AL2410" i="4"/>
  <c r="AM2410" i="4"/>
  <c r="AN2410" i="4"/>
  <c r="AG2411" i="4"/>
  <c r="AH2411" i="4"/>
  <c r="AI2411" i="4"/>
  <c r="AL2411" i="4"/>
  <c r="AM2411" i="4"/>
  <c r="AN2411" i="4"/>
  <c r="AG2412" i="4"/>
  <c r="AH2412" i="4"/>
  <c r="AI2412" i="4"/>
  <c r="AL2412" i="4"/>
  <c r="AM2412" i="4"/>
  <c r="AN2412" i="4"/>
  <c r="AG2413" i="4"/>
  <c r="AH2413" i="4"/>
  <c r="AI2413" i="4"/>
  <c r="AM2413" i="4"/>
  <c r="AN2413" i="4"/>
  <c r="AG2414" i="4"/>
  <c r="AH2414" i="4"/>
  <c r="AI2414" i="4"/>
  <c r="AL2414" i="4"/>
  <c r="AM2414" i="4"/>
  <c r="AN2414" i="4"/>
  <c r="AG2415" i="4"/>
  <c r="AH2415" i="4"/>
  <c r="AI2415" i="4"/>
  <c r="AL2415" i="4"/>
  <c r="AM2415" i="4"/>
  <c r="AN2415" i="4"/>
  <c r="D2296" i="4"/>
  <c r="AG2294" i="4"/>
  <c r="AI2296" i="4"/>
  <c r="AH2296" i="4"/>
  <c r="AG2296" i="4"/>
  <c r="D2151" i="4"/>
  <c r="D2152" i="4"/>
  <c r="AG2149" i="4"/>
  <c r="AG2014" i="4"/>
  <c r="AT1847" i="4"/>
  <c r="AS1847" i="4"/>
  <c r="AP1847" i="4"/>
  <c r="AO1847" i="4"/>
  <c r="AJ1847" i="4"/>
  <c r="B1852" i="4" s="1"/>
  <c r="AI1847" i="4"/>
  <c r="AH1847" i="4"/>
  <c r="AG1847" i="4"/>
  <c r="AG1845" i="4"/>
  <c r="B1855" i="4" s="1"/>
  <c r="AU1831" i="4"/>
  <c r="AQ1831" i="4"/>
  <c r="B1837" i="4" s="1"/>
  <c r="AT1831" i="4"/>
  <c r="AS1831" i="4"/>
  <c r="AP1831" i="4"/>
  <c r="AO1831" i="4"/>
  <c r="AJ1831" i="4"/>
  <c r="B1836" i="4" s="1"/>
  <c r="AI1831" i="4"/>
  <c r="AH1831" i="4"/>
  <c r="AG1831" i="4"/>
  <c r="O1670" i="4"/>
  <c r="S1790" i="4"/>
  <c r="AN1805" i="4" s="1"/>
  <c r="AT1805" i="4"/>
  <c r="AS1805" i="4"/>
  <c r="AP1805" i="4"/>
  <c r="AO1805" i="4"/>
  <c r="AG1803" i="4"/>
  <c r="B1822" i="4" s="1"/>
  <c r="AG1806" i="4"/>
  <c r="AH1806" i="4"/>
  <c r="AI1806" i="4"/>
  <c r="AG1807" i="4"/>
  <c r="AH1807" i="4"/>
  <c r="AI1807" i="4"/>
  <c r="AG1808" i="4"/>
  <c r="AH1808" i="4"/>
  <c r="AI1808" i="4"/>
  <c r="AG1809" i="4"/>
  <c r="AH1809" i="4"/>
  <c r="AI1809" i="4"/>
  <c r="AG1810" i="4"/>
  <c r="AH1810" i="4"/>
  <c r="AI1810" i="4"/>
  <c r="AG1811" i="4"/>
  <c r="AJ1811" i="4" s="1"/>
  <c r="AH1811" i="4"/>
  <c r="AI1811" i="4"/>
  <c r="AG1812" i="4"/>
  <c r="AH1812" i="4"/>
  <c r="AI1812" i="4"/>
  <c r="AG1813" i="4"/>
  <c r="AH1813" i="4"/>
  <c r="AI1813" i="4"/>
  <c r="AG1814" i="4"/>
  <c r="AH1814" i="4"/>
  <c r="AI1814" i="4"/>
  <c r="AI1805" i="4"/>
  <c r="AH1805" i="4"/>
  <c r="AG1805" i="4"/>
  <c r="M1671" i="4"/>
  <c r="O1671" i="4"/>
  <c r="AO1671" i="4" s="1"/>
  <c r="Q1671" i="4"/>
  <c r="AS1671" i="4" s="1"/>
  <c r="M1672" i="4"/>
  <c r="O1672" i="4"/>
  <c r="AO1672" i="4" s="1"/>
  <c r="Q1672" i="4"/>
  <c r="AS1672" i="4" s="1"/>
  <c r="M1673" i="4"/>
  <c r="O1673" i="4"/>
  <c r="AO1673" i="4" s="1"/>
  <c r="Q1673" i="4"/>
  <c r="AS1673" i="4" s="1"/>
  <c r="M1674" i="4"/>
  <c r="O1674" i="4"/>
  <c r="AO1674" i="4" s="1"/>
  <c r="Q1674" i="4"/>
  <c r="AS1674" i="4" s="1"/>
  <c r="M1675" i="4"/>
  <c r="O1675" i="4"/>
  <c r="AO1675" i="4" s="1"/>
  <c r="Q1675" i="4"/>
  <c r="AS1675" i="4" s="1"/>
  <c r="M1676" i="4"/>
  <c r="O1676" i="4"/>
  <c r="AO1676" i="4" s="1"/>
  <c r="Q1676" i="4"/>
  <c r="AS1676" i="4" s="1"/>
  <c r="M1677" i="4"/>
  <c r="O1677" i="4"/>
  <c r="AO1677" i="4" s="1"/>
  <c r="Q1677" i="4"/>
  <c r="AS1677" i="4" s="1"/>
  <c r="M1678" i="4"/>
  <c r="O1678" i="4"/>
  <c r="AO1678" i="4" s="1"/>
  <c r="Q1678" i="4"/>
  <c r="AS1678" i="4" s="1"/>
  <c r="M1679" i="4"/>
  <c r="O1679" i="4"/>
  <c r="AO1679" i="4" s="1"/>
  <c r="Q1679" i="4"/>
  <c r="AS1679" i="4" s="1"/>
  <c r="M1680" i="4"/>
  <c r="O1680" i="4"/>
  <c r="AO1680" i="4" s="1"/>
  <c r="Q1680" i="4"/>
  <c r="AS1680" i="4" s="1"/>
  <c r="M1681" i="4"/>
  <c r="O1681" i="4"/>
  <c r="AO1681" i="4" s="1"/>
  <c r="Q1681" i="4"/>
  <c r="AS1681" i="4" s="1"/>
  <c r="M1682" i="4"/>
  <c r="O1682" i="4"/>
  <c r="AO1682" i="4" s="1"/>
  <c r="Q1682" i="4"/>
  <c r="AS1682" i="4" s="1"/>
  <c r="M1683" i="4"/>
  <c r="O1683" i="4"/>
  <c r="AO1683" i="4" s="1"/>
  <c r="Q1683" i="4"/>
  <c r="AS1683" i="4" s="1"/>
  <c r="M1684" i="4"/>
  <c r="O1684" i="4"/>
  <c r="AO1684" i="4" s="1"/>
  <c r="Q1684" i="4"/>
  <c r="AS1684" i="4" s="1"/>
  <c r="M1685" i="4"/>
  <c r="O1685" i="4"/>
  <c r="AO1685" i="4" s="1"/>
  <c r="Q1685" i="4"/>
  <c r="AS1685" i="4" s="1"/>
  <c r="M1686" i="4"/>
  <c r="O1686" i="4"/>
  <c r="AO1686" i="4" s="1"/>
  <c r="Q1686" i="4"/>
  <c r="AS1686" i="4" s="1"/>
  <c r="M1687" i="4"/>
  <c r="O1687" i="4"/>
  <c r="AO1687" i="4" s="1"/>
  <c r="Q1687" i="4"/>
  <c r="AS1687" i="4" s="1"/>
  <c r="M1688" i="4"/>
  <c r="O1688" i="4"/>
  <c r="AO1688" i="4" s="1"/>
  <c r="Q1688" i="4"/>
  <c r="AS1688" i="4" s="1"/>
  <c r="M1689" i="4"/>
  <c r="O1689" i="4"/>
  <c r="AO1689" i="4" s="1"/>
  <c r="Q1689" i="4"/>
  <c r="AS1689" i="4" s="1"/>
  <c r="M1690" i="4"/>
  <c r="O1690" i="4"/>
  <c r="AO1690" i="4" s="1"/>
  <c r="Q1690" i="4"/>
  <c r="AS1690" i="4" s="1"/>
  <c r="M1691" i="4"/>
  <c r="O1691" i="4"/>
  <c r="AO1691" i="4" s="1"/>
  <c r="Q1691" i="4"/>
  <c r="AS1691" i="4" s="1"/>
  <c r="M1692" i="4"/>
  <c r="O1692" i="4"/>
  <c r="AO1692" i="4" s="1"/>
  <c r="Q1692" i="4"/>
  <c r="AS1692" i="4" s="1"/>
  <c r="M1693" i="4"/>
  <c r="O1693" i="4"/>
  <c r="AO1693" i="4" s="1"/>
  <c r="Q1693" i="4"/>
  <c r="AS1693" i="4" s="1"/>
  <c r="M1694" i="4"/>
  <c r="O1694" i="4"/>
  <c r="AO1694" i="4" s="1"/>
  <c r="Q1694" i="4"/>
  <c r="AS1694" i="4" s="1"/>
  <c r="M1695" i="4"/>
  <c r="O1695" i="4"/>
  <c r="AO1695" i="4" s="1"/>
  <c r="Q1695" i="4"/>
  <c r="AS1695" i="4" s="1"/>
  <c r="M1696" i="4"/>
  <c r="O1696" i="4"/>
  <c r="AO1696" i="4" s="1"/>
  <c r="Q1696" i="4"/>
  <c r="AS1696" i="4" s="1"/>
  <c r="M1697" i="4"/>
  <c r="O1697" i="4"/>
  <c r="AO1697" i="4" s="1"/>
  <c r="Q1697" i="4"/>
  <c r="AS1697" i="4" s="1"/>
  <c r="M1698" i="4"/>
  <c r="O1698" i="4"/>
  <c r="AO1698" i="4" s="1"/>
  <c r="Q1698" i="4"/>
  <c r="AS1698" i="4" s="1"/>
  <c r="M1699" i="4"/>
  <c r="O1699" i="4"/>
  <c r="AO1699" i="4" s="1"/>
  <c r="Q1699" i="4"/>
  <c r="AS1699" i="4" s="1"/>
  <c r="M1700" i="4"/>
  <c r="O1700" i="4"/>
  <c r="AO1700" i="4" s="1"/>
  <c r="Q1700" i="4"/>
  <c r="AS1700" i="4" s="1"/>
  <c r="M1701" i="4"/>
  <c r="O1701" i="4"/>
  <c r="AO1701" i="4" s="1"/>
  <c r="Q1701" i="4"/>
  <c r="AS1701" i="4" s="1"/>
  <c r="M1702" i="4"/>
  <c r="O1702" i="4"/>
  <c r="AO1702" i="4" s="1"/>
  <c r="Q1702" i="4"/>
  <c r="AS1702" i="4" s="1"/>
  <c r="M1703" i="4"/>
  <c r="O1703" i="4"/>
  <c r="AO1703" i="4" s="1"/>
  <c r="Q1703" i="4"/>
  <c r="AS1703" i="4" s="1"/>
  <c r="M1704" i="4"/>
  <c r="O1704" i="4"/>
  <c r="AO1704" i="4" s="1"/>
  <c r="Q1704" i="4"/>
  <c r="AS1704" i="4" s="1"/>
  <c r="M1705" i="4"/>
  <c r="O1705" i="4"/>
  <c r="AO1705" i="4" s="1"/>
  <c r="Q1705" i="4"/>
  <c r="AS1705" i="4" s="1"/>
  <c r="M1706" i="4"/>
  <c r="O1706" i="4"/>
  <c r="AO1706" i="4" s="1"/>
  <c r="Q1706" i="4"/>
  <c r="AS1706" i="4" s="1"/>
  <c r="M1707" i="4"/>
  <c r="O1707" i="4"/>
  <c r="AO1707" i="4" s="1"/>
  <c r="Q1707" i="4"/>
  <c r="AS1707" i="4" s="1"/>
  <c r="M1708" i="4"/>
  <c r="O1708" i="4"/>
  <c r="AO1708" i="4" s="1"/>
  <c r="Q1708" i="4"/>
  <c r="AS1708" i="4" s="1"/>
  <c r="M1709" i="4"/>
  <c r="O1709" i="4"/>
  <c r="AO1709" i="4" s="1"/>
  <c r="Q1709" i="4"/>
  <c r="AS1709" i="4" s="1"/>
  <c r="M1710" i="4"/>
  <c r="O1710" i="4"/>
  <c r="AO1710" i="4" s="1"/>
  <c r="Q1710" i="4"/>
  <c r="AS1710" i="4" s="1"/>
  <c r="M1711" i="4"/>
  <c r="O1711" i="4"/>
  <c r="AO1711" i="4" s="1"/>
  <c r="Q1711" i="4"/>
  <c r="AS1711" i="4" s="1"/>
  <c r="M1712" i="4"/>
  <c r="O1712" i="4"/>
  <c r="AO1712" i="4" s="1"/>
  <c r="Q1712" i="4"/>
  <c r="AS1712" i="4" s="1"/>
  <c r="M1713" i="4"/>
  <c r="O1713" i="4"/>
  <c r="AO1713" i="4" s="1"/>
  <c r="Q1713" i="4"/>
  <c r="AS1713" i="4" s="1"/>
  <c r="M1714" i="4"/>
  <c r="O1714" i="4"/>
  <c r="AO1714" i="4" s="1"/>
  <c r="Q1714" i="4"/>
  <c r="AS1714" i="4" s="1"/>
  <c r="M1715" i="4"/>
  <c r="O1715" i="4"/>
  <c r="AO1715" i="4" s="1"/>
  <c r="Q1715" i="4"/>
  <c r="AS1715" i="4" s="1"/>
  <c r="M1716" i="4"/>
  <c r="O1716" i="4"/>
  <c r="AO1716" i="4" s="1"/>
  <c r="Q1716" i="4"/>
  <c r="AS1716" i="4" s="1"/>
  <c r="M1717" i="4"/>
  <c r="O1717" i="4"/>
  <c r="AO1717" i="4" s="1"/>
  <c r="Q1717" i="4"/>
  <c r="AS1717" i="4" s="1"/>
  <c r="M1718" i="4"/>
  <c r="O1718" i="4"/>
  <c r="AO1718" i="4" s="1"/>
  <c r="Q1718" i="4"/>
  <c r="AS1718" i="4" s="1"/>
  <c r="M1719" i="4"/>
  <c r="O1719" i="4"/>
  <c r="AO1719" i="4" s="1"/>
  <c r="Q1719" i="4"/>
  <c r="AS1719" i="4" s="1"/>
  <c r="M1720" i="4"/>
  <c r="O1720" i="4"/>
  <c r="AO1720" i="4" s="1"/>
  <c r="Q1720" i="4"/>
  <c r="AS1720" i="4" s="1"/>
  <c r="M1721" i="4"/>
  <c r="O1721" i="4"/>
  <c r="AO1721" i="4" s="1"/>
  <c r="Q1721" i="4"/>
  <c r="AS1721" i="4" s="1"/>
  <c r="M1722" i="4"/>
  <c r="O1722" i="4"/>
  <c r="AO1722" i="4" s="1"/>
  <c r="Q1722" i="4"/>
  <c r="AS1722" i="4" s="1"/>
  <c r="M1723" i="4"/>
  <c r="O1723" i="4"/>
  <c r="AO1723" i="4" s="1"/>
  <c r="Q1723" i="4"/>
  <c r="AS1723" i="4" s="1"/>
  <c r="M1724" i="4"/>
  <c r="O1724" i="4"/>
  <c r="AO1724" i="4" s="1"/>
  <c r="Q1724" i="4"/>
  <c r="AS1724" i="4" s="1"/>
  <c r="M1725" i="4"/>
  <c r="O1725" i="4"/>
  <c r="AO1725" i="4" s="1"/>
  <c r="Q1725" i="4"/>
  <c r="AS1725" i="4" s="1"/>
  <c r="M1726" i="4"/>
  <c r="O1726" i="4"/>
  <c r="AO1726" i="4" s="1"/>
  <c r="Q1726" i="4"/>
  <c r="AS1726" i="4" s="1"/>
  <c r="M1727" i="4"/>
  <c r="O1727" i="4"/>
  <c r="AO1727" i="4" s="1"/>
  <c r="Q1727" i="4"/>
  <c r="AS1727" i="4" s="1"/>
  <c r="M1728" i="4"/>
  <c r="O1728" i="4"/>
  <c r="AO1728" i="4" s="1"/>
  <c r="Q1728" i="4"/>
  <c r="AS1728" i="4" s="1"/>
  <c r="M1729" i="4"/>
  <c r="O1729" i="4"/>
  <c r="AO1729" i="4" s="1"/>
  <c r="Q1729" i="4"/>
  <c r="AS1729" i="4" s="1"/>
  <c r="M1730" i="4"/>
  <c r="O1730" i="4"/>
  <c r="AO1730" i="4" s="1"/>
  <c r="Q1730" i="4"/>
  <c r="AS1730" i="4" s="1"/>
  <c r="M1731" i="4"/>
  <c r="O1731" i="4"/>
  <c r="AO1731" i="4" s="1"/>
  <c r="Q1731" i="4"/>
  <c r="AS1731" i="4" s="1"/>
  <c r="M1732" i="4"/>
  <c r="O1732" i="4"/>
  <c r="AO1732" i="4" s="1"/>
  <c r="Q1732" i="4"/>
  <c r="AS1732" i="4" s="1"/>
  <c r="M1733" i="4"/>
  <c r="O1733" i="4"/>
  <c r="AO1733" i="4" s="1"/>
  <c r="Q1733" i="4"/>
  <c r="AS1733" i="4" s="1"/>
  <c r="M1734" i="4"/>
  <c r="O1734" i="4"/>
  <c r="AO1734" i="4" s="1"/>
  <c r="Q1734" i="4"/>
  <c r="AS1734" i="4" s="1"/>
  <c r="M1735" i="4"/>
  <c r="O1735" i="4"/>
  <c r="AO1735" i="4" s="1"/>
  <c r="Q1735" i="4"/>
  <c r="AS1735" i="4" s="1"/>
  <c r="M1736" i="4"/>
  <c r="O1736" i="4"/>
  <c r="AO1736" i="4" s="1"/>
  <c r="Q1736" i="4"/>
  <c r="AS1736" i="4" s="1"/>
  <c r="M1737" i="4"/>
  <c r="O1737" i="4"/>
  <c r="AO1737" i="4" s="1"/>
  <c r="Q1737" i="4"/>
  <c r="AS1737" i="4" s="1"/>
  <c r="M1738" i="4"/>
  <c r="O1738" i="4"/>
  <c r="AO1738" i="4" s="1"/>
  <c r="Q1738" i="4"/>
  <c r="AS1738" i="4" s="1"/>
  <c r="M1739" i="4"/>
  <c r="O1739" i="4"/>
  <c r="AO1739" i="4" s="1"/>
  <c r="Q1739" i="4"/>
  <c r="AS1739" i="4" s="1"/>
  <c r="M1740" i="4"/>
  <c r="O1740" i="4"/>
  <c r="AO1740" i="4" s="1"/>
  <c r="Q1740" i="4"/>
  <c r="AS1740" i="4" s="1"/>
  <c r="M1741" i="4"/>
  <c r="O1741" i="4"/>
  <c r="AO1741" i="4" s="1"/>
  <c r="Q1741" i="4"/>
  <c r="AS1741" i="4" s="1"/>
  <c r="M1742" i="4"/>
  <c r="O1742" i="4"/>
  <c r="AO1742" i="4" s="1"/>
  <c r="Q1742" i="4"/>
  <c r="AS1742" i="4" s="1"/>
  <c r="M1743" i="4"/>
  <c r="O1743" i="4"/>
  <c r="AO1743" i="4" s="1"/>
  <c r="Q1743" i="4"/>
  <c r="AS1743" i="4" s="1"/>
  <c r="M1744" i="4"/>
  <c r="O1744" i="4"/>
  <c r="AO1744" i="4" s="1"/>
  <c r="Q1744" i="4"/>
  <c r="AS1744" i="4" s="1"/>
  <c r="M1745" i="4"/>
  <c r="O1745" i="4"/>
  <c r="AO1745" i="4" s="1"/>
  <c r="Q1745" i="4"/>
  <c r="AS1745" i="4" s="1"/>
  <c r="M1746" i="4"/>
  <c r="O1746" i="4"/>
  <c r="AO1746" i="4" s="1"/>
  <c r="Q1746" i="4"/>
  <c r="AS1746" i="4" s="1"/>
  <c r="M1747" i="4"/>
  <c r="O1747" i="4"/>
  <c r="AO1747" i="4" s="1"/>
  <c r="Q1747" i="4"/>
  <c r="AS1747" i="4" s="1"/>
  <c r="M1748" i="4"/>
  <c r="O1748" i="4"/>
  <c r="AO1748" i="4" s="1"/>
  <c r="Q1748" i="4"/>
  <c r="AS1748" i="4" s="1"/>
  <c r="M1749" i="4"/>
  <c r="O1749" i="4"/>
  <c r="AO1749" i="4" s="1"/>
  <c r="Q1749" i="4"/>
  <c r="AS1749" i="4" s="1"/>
  <c r="M1750" i="4"/>
  <c r="O1750" i="4"/>
  <c r="AO1750" i="4" s="1"/>
  <c r="Q1750" i="4"/>
  <c r="AS1750" i="4" s="1"/>
  <c r="M1751" i="4"/>
  <c r="O1751" i="4"/>
  <c r="AO1751" i="4" s="1"/>
  <c r="Q1751" i="4"/>
  <c r="AS1751" i="4" s="1"/>
  <c r="M1752" i="4"/>
  <c r="O1752" i="4"/>
  <c r="AO1752" i="4" s="1"/>
  <c r="Q1752" i="4"/>
  <c r="AS1752" i="4" s="1"/>
  <c r="M1753" i="4"/>
  <c r="O1753" i="4"/>
  <c r="AO1753" i="4" s="1"/>
  <c r="Q1753" i="4"/>
  <c r="AS1753" i="4" s="1"/>
  <c r="M1754" i="4"/>
  <c r="O1754" i="4"/>
  <c r="AO1754" i="4" s="1"/>
  <c r="Q1754" i="4"/>
  <c r="AS1754" i="4" s="1"/>
  <c r="M1755" i="4"/>
  <c r="O1755" i="4"/>
  <c r="AO1755" i="4" s="1"/>
  <c r="Q1755" i="4"/>
  <c r="AS1755" i="4" s="1"/>
  <c r="M1756" i="4"/>
  <c r="O1756" i="4"/>
  <c r="AO1756" i="4" s="1"/>
  <c r="Q1756" i="4"/>
  <c r="AS1756" i="4" s="1"/>
  <c r="M1757" i="4"/>
  <c r="O1757" i="4"/>
  <c r="AO1757" i="4" s="1"/>
  <c r="Q1757" i="4"/>
  <c r="AS1757" i="4" s="1"/>
  <c r="M1758" i="4"/>
  <c r="O1758" i="4"/>
  <c r="AO1758" i="4" s="1"/>
  <c r="Q1758" i="4"/>
  <c r="AS1758" i="4" s="1"/>
  <c r="M1759" i="4"/>
  <c r="O1759" i="4"/>
  <c r="AO1759" i="4" s="1"/>
  <c r="Q1759" i="4"/>
  <c r="AS1759" i="4" s="1"/>
  <c r="M1760" i="4"/>
  <c r="O1760" i="4"/>
  <c r="AO1760" i="4" s="1"/>
  <c r="Q1760" i="4"/>
  <c r="AS1760" i="4" s="1"/>
  <c r="M1761" i="4"/>
  <c r="O1761" i="4"/>
  <c r="AO1761" i="4" s="1"/>
  <c r="Q1761" i="4"/>
  <c r="AS1761" i="4" s="1"/>
  <c r="M1762" i="4"/>
  <c r="O1762" i="4"/>
  <c r="AO1762" i="4" s="1"/>
  <c r="Q1762" i="4"/>
  <c r="AS1762" i="4" s="1"/>
  <c r="M1763" i="4"/>
  <c r="O1763" i="4"/>
  <c r="AO1763" i="4" s="1"/>
  <c r="Q1763" i="4"/>
  <c r="AS1763" i="4" s="1"/>
  <c r="M1764" i="4"/>
  <c r="O1764" i="4"/>
  <c r="AO1764" i="4" s="1"/>
  <c r="Q1764" i="4"/>
  <c r="AS1764" i="4" s="1"/>
  <c r="M1765" i="4"/>
  <c r="O1765" i="4"/>
  <c r="AO1765" i="4" s="1"/>
  <c r="Q1765" i="4"/>
  <c r="AS1765" i="4" s="1"/>
  <c r="M1766" i="4"/>
  <c r="O1766" i="4"/>
  <c r="AO1766" i="4" s="1"/>
  <c r="Q1766" i="4"/>
  <c r="AS1766" i="4" s="1"/>
  <c r="M1767" i="4"/>
  <c r="O1767" i="4"/>
  <c r="AO1767" i="4" s="1"/>
  <c r="Q1767" i="4"/>
  <c r="AS1767" i="4" s="1"/>
  <c r="M1768" i="4"/>
  <c r="O1768" i="4"/>
  <c r="AO1768" i="4" s="1"/>
  <c r="Q1768" i="4"/>
  <c r="AS1768" i="4" s="1"/>
  <c r="M1769" i="4"/>
  <c r="O1769" i="4"/>
  <c r="AO1769" i="4" s="1"/>
  <c r="Q1769" i="4"/>
  <c r="AS1769" i="4" s="1"/>
  <c r="M1770" i="4"/>
  <c r="O1770" i="4"/>
  <c r="AO1770" i="4" s="1"/>
  <c r="Q1770" i="4"/>
  <c r="AS1770" i="4" s="1"/>
  <c r="M1771" i="4"/>
  <c r="O1771" i="4"/>
  <c r="AO1771" i="4" s="1"/>
  <c r="Q1771" i="4"/>
  <c r="AS1771" i="4" s="1"/>
  <c r="M1772" i="4"/>
  <c r="O1772" i="4"/>
  <c r="AO1772" i="4" s="1"/>
  <c r="Q1772" i="4"/>
  <c r="AS1772" i="4" s="1"/>
  <c r="M1773" i="4"/>
  <c r="O1773" i="4"/>
  <c r="AO1773" i="4" s="1"/>
  <c r="Q1773" i="4"/>
  <c r="AS1773" i="4" s="1"/>
  <c r="M1774" i="4"/>
  <c r="O1774" i="4"/>
  <c r="AO1774" i="4" s="1"/>
  <c r="Q1774" i="4"/>
  <c r="AS1774" i="4" s="1"/>
  <c r="M1775" i="4"/>
  <c r="O1775" i="4"/>
  <c r="AO1775" i="4" s="1"/>
  <c r="Q1775" i="4"/>
  <c r="AS1775" i="4" s="1"/>
  <c r="M1776" i="4"/>
  <c r="O1776" i="4"/>
  <c r="AO1776" i="4" s="1"/>
  <c r="Q1776" i="4"/>
  <c r="AS1776" i="4" s="1"/>
  <c r="M1777" i="4"/>
  <c r="O1777" i="4"/>
  <c r="AO1777" i="4" s="1"/>
  <c r="Q1777" i="4"/>
  <c r="AS1777" i="4" s="1"/>
  <c r="M1778" i="4"/>
  <c r="O1778" i="4"/>
  <c r="AO1778" i="4" s="1"/>
  <c r="Q1778" i="4"/>
  <c r="AS1778" i="4" s="1"/>
  <c r="M1779" i="4"/>
  <c r="O1779" i="4"/>
  <c r="AO1779" i="4" s="1"/>
  <c r="Q1779" i="4"/>
  <c r="AS1779" i="4" s="1"/>
  <c r="M1780" i="4"/>
  <c r="O1780" i="4"/>
  <c r="AO1780" i="4" s="1"/>
  <c r="Q1780" i="4"/>
  <c r="AS1780" i="4" s="1"/>
  <c r="M1781" i="4"/>
  <c r="O1781" i="4"/>
  <c r="AO1781" i="4" s="1"/>
  <c r="Q1781" i="4"/>
  <c r="AS1781" i="4" s="1"/>
  <c r="M1782" i="4"/>
  <c r="O1782" i="4"/>
  <c r="AO1782" i="4" s="1"/>
  <c r="Q1782" i="4"/>
  <c r="AS1782" i="4" s="1"/>
  <c r="M1783" i="4"/>
  <c r="O1783" i="4"/>
  <c r="AO1783" i="4" s="1"/>
  <c r="Q1783" i="4"/>
  <c r="AS1783" i="4" s="1"/>
  <c r="M1784" i="4"/>
  <c r="O1784" i="4"/>
  <c r="AO1784" i="4" s="1"/>
  <c r="Q1784" i="4"/>
  <c r="AS1784" i="4" s="1"/>
  <c r="M1785" i="4"/>
  <c r="O1785" i="4"/>
  <c r="AO1785" i="4" s="1"/>
  <c r="Q1785" i="4"/>
  <c r="AS1785" i="4" s="1"/>
  <c r="M1786" i="4"/>
  <c r="O1786" i="4"/>
  <c r="AO1786" i="4" s="1"/>
  <c r="Q1786" i="4"/>
  <c r="AS1786" i="4" s="1"/>
  <c r="M1787" i="4"/>
  <c r="O1787" i="4"/>
  <c r="AO1787" i="4" s="1"/>
  <c r="Q1787" i="4"/>
  <c r="AS1787" i="4" s="1"/>
  <c r="M1788" i="4"/>
  <c r="O1788" i="4"/>
  <c r="AO1788" i="4" s="1"/>
  <c r="Q1788" i="4"/>
  <c r="AS1788" i="4" s="1"/>
  <c r="M1789" i="4"/>
  <c r="O1789" i="4"/>
  <c r="AO1789" i="4" s="1"/>
  <c r="Q1789" i="4"/>
  <c r="AS1789" i="4" s="1"/>
  <c r="Q1670" i="4"/>
  <c r="AS1670" i="4" s="1"/>
  <c r="M1670" i="4"/>
  <c r="AU1670" i="4"/>
  <c r="AQ1671" i="4"/>
  <c r="AU1671" i="4"/>
  <c r="AQ1672" i="4"/>
  <c r="AU1672" i="4"/>
  <c r="AQ1673" i="4"/>
  <c r="AU1673" i="4"/>
  <c r="AQ1674" i="4"/>
  <c r="AU1674" i="4"/>
  <c r="AQ1675" i="4"/>
  <c r="AU1675" i="4"/>
  <c r="AQ1676" i="4"/>
  <c r="AU1676" i="4"/>
  <c r="AQ1677" i="4"/>
  <c r="AU1677" i="4"/>
  <c r="AQ1678" i="4"/>
  <c r="AU1678" i="4"/>
  <c r="AQ1679" i="4"/>
  <c r="AU1679" i="4"/>
  <c r="AQ1680" i="4"/>
  <c r="AU1680" i="4"/>
  <c r="AQ1681" i="4"/>
  <c r="AU1681" i="4"/>
  <c r="AQ1682" i="4"/>
  <c r="AU1682" i="4"/>
  <c r="AQ1683" i="4"/>
  <c r="AU1683" i="4"/>
  <c r="AQ1684" i="4"/>
  <c r="AU1684" i="4"/>
  <c r="AQ1685" i="4"/>
  <c r="AU1685" i="4"/>
  <c r="AQ1686" i="4"/>
  <c r="AU1686" i="4"/>
  <c r="AQ1687" i="4"/>
  <c r="AU1687" i="4"/>
  <c r="AQ1688" i="4"/>
  <c r="AU1688" i="4"/>
  <c r="AQ1689" i="4"/>
  <c r="AU1689" i="4"/>
  <c r="AQ1690" i="4"/>
  <c r="AU1690" i="4"/>
  <c r="AQ1691" i="4"/>
  <c r="AU1691" i="4"/>
  <c r="AQ1692" i="4"/>
  <c r="AU1692" i="4"/>
  <c r="AQ1693" i="4"/>
  <c r="AU1693" i="4"/>
  <c r="AQ1694" i="4"/>
  <c r="AU1694" i="4"/>
  <c r="AQ1695" i="4"/>
  <c r="AU1695" i="4"/>
  <c r="AQ1696" i="4"/>
  <c r="AU1696" i="4"/>
  <c r="AQ1697" i="4"/>
  <c r="AU1697" i="4"/>
  <c r="AQ1698" i="4"/>
  <c r="AU1698" i="4"/>
  <c r="AQ1699" i="4"/>
  <c r="AU1699" i="4"/>
  <c r="AQ1700" i="4"/>
  <c r="AU1700" i="4"/>
  <c r="AQ1701" i="4"/>
  <c r="AU1701" i="4"/>
  <c r="AQ1702" i="4"/>
  <c r="AU1702" i="4"/>
  <c r="AQ1703" i="4"/>
  <c r="AU1703" i="4"/>
  <c r="AQ1704" i="4"/>
  <c r="AU1704" i="4"/>
  <c r="AQ1705" i="4"/>
  <c r="AU1705" i="4"/>
  <c r="AQ1706" i="4"/>
  <c r="AU1706" i="4"/>
  <c r="AQ1707" i="4"/>
  <c r="AU1707" i="4"/>
  <c r="AQ1708" i="4"/>
  <c r="AU1708" i="4"/>
  <c r="AQ1709" i="4"/>
  <c r="AU1709" i="4"/>
  <c r="AQ1710" i="4"/>
  <c r="AU1710" i="4"/>
  <c r="AQ1711" i="4"/>
  <c r="AU1711" i="4"/>
  <c r="AQ1712" i="4"/>
  <c r="AU1712" i="4"/>
  <c r="AQ1713" i="4"/>
  <c r="AU1713" i="4"/>
  <c r="AQ1714" i="4"/>
  <c r="AU1714" i="4"/>
  <c r="AQ1715" i="4"/>
  <c r="AU1715" i="4"/>
  <c r="AQ1716" i="4"/>
  <c r="AU1716" i="4"/>
  <c r="AQ1717" i="4"/>
  <c r="AU1717" i="4"/>
  <c r="AQ1718" i="4"/>
  <c r="AU1718" i="4"/>
  <c r="AQ1719" i="4"/>
  <c r="AU1719" i="4"/>
  <c r="AQ1720" i="4"/>
  <c r="AU1720" i="4"/>
  <c r="AQ1721" i="4"/>
  <c r="AU1721" i="4"/>
  <c r="AQ1722" i="4"/>
  <c r="AU1722" i="4"/>
  <c r="AQ1723" i="4"/>
  <c r="AU1723" i="4"/>
  <c r="AQ1724" i="4"/>
  <c r="AU1724" i="4"/>
  <c r="AQ1725" i="4"/>
  <c r="AU1725" i="4"/>
  <c r="AQ1726" i="4"/>
  <c r="AU1726" i="4"/>
  <c r="AQ1727" i="4"/>
  <c r="AU1727" i="4"/>
  <c r="AQ1728" i="4"/>
  <c r="AU1728" i="4"/>
  <c r="AQ1729" i="4"/>
  <c r="AU1729" i="4"/>
  <c r="AQ1730" i="4"/>
  <c r="AU1730" i="4"/>
  <c r="AQ1731" i="4"/>
  <c r="AU1731" i="4"/>
  <c r="AQ1732" i="4"/>
  <c r="AU1732" i="4"/>
  <c r="AQ1733" i="4"/>
  <c r="AU1733" i="4"/>
  <c r="AQ1734" i="4"/>
  <c r="AU1734" i="4"/>
  <c r="AQ1735" i="4"/>
  <c r="AU1735" i="4"/>
  <c r="AQ1736" i="4"/>
  <c r="AU1736" i="4"/>
  <c r="AQ1737" i="4"/>
  <c r="AU1737" i="4"/>
  <c r="AQ1738" i="4"/>
  <c r="AU1738" i="4"/>
  <c r="AQ1739" i="4"/>
  <c r="AU1739" i="4"/>
  <c r="AQ1740" i="4"/>
  <c r="AU1740" i="4"/>
  <c r="AQ1741" i="4"/>
  <c r="AU1741" i="4"/>
  <c r="AQ1742" i="4"/>
  <c r="AU1742" i="4"/>
  <c r="AQ1743" i="4"/>
  <c r="AU1743" i="4"/>
  <c r="AQ1744" i="4"/>
  <c r="AU1744" i="4"/>
  <c r="AQ1745" i="4"/>
  <c r="AU1745" i="4"/>
  <c r="AQ1746" i="4"/>
  <c r="AU1746" i="4"/>
  <c r="AQ1747" i="4"/>
  <c r="AU1747" i="4"/>
  <c r="AQ1748" i="4"/>
  <c r="AU1748" i="4"/>
  <c r="AQ1749" i="4"/>
  <c r="AU1749" i="4"/>
  <c r="AQ1750" i="4"/>
  <c r="AU1750" i="4"/>
  <c r="AQ1751" i="4"/>
  <c r="AU1751" i="4"/>
  <c r="AQ1752" i="4"/>
  <c r="AU1752" i="4"/>
  <c r="AQ1753" i="4"/>
  <c r="AU1753" i="4"/>
  <c r="AQ1754" i="4"/>
  <c r="AU1754" i="4"/>
  <c r="AQ1755" i="4"/>
  <c r="AU1755" i="4"/>
  <c r="AQ1756" i="4"/>
  <c r="AU1756" i="4"/>
  <c r="AQ1757" i="4"/>
  <c r="AU1757" i="4"/>
  <c r="AQ1758" i="4"/>
  <c r="AU1758" i="4"/>
  <c r="AQ1759" i="4"/>
  <c r="AU1759" i="4"/>
  <c r="AQ1760" i="4"/>
  <c r="AU1760" i="4"/>
  <c r="AQ1761" i="4"/>
  <c r="AU1761" i="4"/>
  <c r="AQ1762" i="4"/>
  <c r="AU1762" i="4"/>
  <c r="AQ1763" i="4"/>
  <c r="AU1763" i="4"/>
  <c r="AQ1764" i="4"/>
  <c r="AU1764" i="4"/>
  <c r="AQ1765" i="4"/>
  <c r="AU1765" i="4"/>
  <c r="AQ1766" i="4"/>
  <c r="AU1766" i="4"/>
  <c r="AQ1767" i="4"/>
  <c r="AU1767" i="4"/>
  <c r="AQ1768" i="4"/>
  <c r="AU1768" i="4"/>
  <c r="AQ1769" i="4"/>
  <c r="AU1769" i="4"/>
  <c r="AQ1770" i="4"/>
  <c r="AU1770" i="4"/>
  <c r="AQ1771" i="4"/>
  <c r="AU1771" i="4"/>
  <c r="AQ1772" i="4"/>
  <c r="AU1772" i="4"/>
  <c r="AQ1773" i="4"/>
  <c r="AU1773" i="4"/>
  <c r="AQ1774" i="4"/>
  <c r="AU1774" i="4"/>
  <c r="AQ1775" i="4"/>
  <c r="AU1775" i="4"/>
  <c r="AQ1776" i="4"/>
  <c r="AU1776" i="4"/>
  <c r="AQ1777" i="4"/>
  <c r="AU1777" i="4"/>
  <c r="AQ1778" i="4"/>
  <c r="AU1778" i="4"/>
  <c r="AQ1779" i="4"/>
  <c r="AU1779" i="4"/>
  <c r="AQ1780" i="4"/>
  <c r="AU1780" i="4"/>
  <c r="AQ1781" i="4"/>
  <c r="AU1781" i="4"/>
  <c r="AQ1782" i="4"/>
  <c r="AU1782" i="4"/>
  <c r="AQ1783" i="4"/>
  <c r="AU1783" i="4"/>
  <c r="AQ1784" i="4"/>
  <c r="AU1784" i="4"/>
  <c r="AQ1785" i="4"/>
  <c r="AU1785" i="4"/>
  <c r="AQ1786" i="4"/>
  <c r="AU1786" i="4"/>
  <c r="AQ1787" i="4"/>
  <c r="AU1787" i="4"/>
  <c r="AQ1788" i="4"/>
  <c r="AU1788" i="4"/>
  <c r="AQ1789" i="4"/>
  <c r="AU1789" i="4"/>
  <c r="AG1668" i="4"/>
  <c r="AW1689" i="4" s="1"/>
  <c r="AT1629" i="4"/>
  <c r="AS1629" i="4"/>
  <c r="AP1629" i="4"/>
  <c r="AO1629" i="4"/>
  <c r="AL2938" i="4" l="1"/>
  <c r="AL2924" i="4"/>
  <c r="AG2018" i="4"/>
  <c r="AG2026" i="4"/>
  <c r="AG2034" i="4"/>
  <c r="AG2042" i="4"/>
  <c r="AG2050" i="4"/>
  <c r="AG2058" i="4"/>
  <c r="AG2066" i="4"/>
  <c r="AG2074" i="4"/>
  <c r="AG2082" i="4"/>
  <c r="AG2090" i="4"/>
  <c r="AG2098" i="4"/>
  <c r="AG2106" i="4"/>
  <c r="AG2114" i="4"/>
  <c r="AG2122" i="4"/>
  <c r="AG2130" i="4"/>
  <c r="AG2019" i="4"/>
  <c r="AG2027" i="4"/>
  <c r="AG2035" i="4"/>
  <c r="AG2043" i="4"/>
  <c r="AG2051" i="4"/>
  <c r="AG2059" i="4"/>
  <c r="AG2067" i="4"/>
  <c r="AG2075" i="4"/>
  <c r="AG2083" i="4"/>
  <c r="AG2091" i="4"/>
  <c r="AG2099" i="4"/>
  <c r="AG2107" i="4"/>
  <c r="AG2115" i="4"/>
  <c r="AG2123" i="4"/>
  <c r="AG2131" i="4"/>
  <c r="AG2031" i="4"/>
  <c r="AG2079" i="4"/>
  <c r="AG2103" i="4"/>
  <c r="AG2119" i="4"/>
  <c r="AG2024" i="4"/>
  <c r="AG2048" i="4"/>
  <c r="AG2064" i="4"/>
  <c r="AG2080" i="4"/>
  <c r="AG2096" i="4"/>
  <c r="AG2112" i="4"/>
  <c r="AG2128" i="4"/>
  <c r="AG2017" i="4"/>
  <c r="AG2041" i="4"/>
  <c r="AG2049" i="4"/>
  <c r="AG2065" i="4"/>
  <c r="AG2081" i="4"/>
  <c r="AG2097" i="4"/>
  <c r="AG2113" i="4"/>
  <c r="AG2129" i="4"/>
  <c r="AG2020" i="4"/>
  <c r="AG2028" i="4"/>
  <c r="AG2036" i="4"/>
  <c r="AG2044" i="4"/>
  <c r="AG2052" i="4"/>
  <c r="AG2060" i="4"/>
  <c r="AG2068" i="4"/>
  <c r="AG2076" i="4"/>
  <c r="AG2084" i="4"/>
  <c r="AG2092" i="4"/>
  <c r="AG2100" i="4"/>
  <c r="AG2108" i="4"/>
  <c r="AG2116" i="4"/>
  <c r="AG2124" i="4"/>
  <c r="AG2132" i="4"/>
  <c r="AG2039" i="4"/>
  <c r="AG2127" i="4"/>
  <c r="AG2040" i="4"/>
  <c r="AG2016" i="4"/>
  <c r="AG2033" i="4"/>
  <c r="AG2021" i="4"/>
  <c r="AG2029" i="4"/>
  <c r="AG2037" i="4"/>
  <c r="AG2045" i="4"/>
  <c r="AG2053" i="4"/>
  <c r="AG2061" i="4"/>
  <c r="AG2069" i="4"/>
  <c r="AG2077" i="4"/>
  <c r="AG2085" i="4"/>
  <c r="AG2093" i="4"/>
  <c r="AG2101" i="4"/>
  <c r="AG2109" i="4"/>
  <c r="AG2117" i="4"/>
  <c r="AG2125" i="4"/>
  <c r="AG2133" i="4"/>
  <c r="AG2022" i="4"/>
  <c r="AG2030" i="4"/>
  <c r="AG2038" i="4"/>
  <c r="AG2046" i="4"/>
  <c r="AG2054" i="4"/>
  <c r="AG2062" i="4"/>
  <c r="AG2070" i="4"/>
  <c r="AG2078" i="4"/>
  <c r="AG2086" i="4"/>
  <c r="AG2094" i="4"/>
  <c r="AG2102" i="4"/>
  <c r="AG2110" i="4"/>
  <c r="AG2118" i="4"/>
  <c r="AG2126" i="4"/>
  <c r="AG2134" i="4"/>
  <c r="AG2023" i="4"/>
  <c r="AG2047" i="4"/>
  <c r="AG2055" i="4"/>
  <c r="AG2063" i="4"/>
  <c r="AG2071" i="4"/>
  <c r="AG2087" i="4"/>
  <c r="AG2095" i="4"/>
  <c r="AG2111" i="4"/>
  <c r="AG2135" i="4"/>
  <c r="AG2032" i="4"/>
  <c r="AG2056" i="4"/>
  <c r="AG2072" i="4"/>
  <c r="AG2088" i="4"/>
  <c r="AG2104" i="4"/>
  <c r="AG2120" i="4"/>
  <c r="AG2025" i="4"/>
  <c r="AG2057" i="4"/>
  <c r="AG2073" i="4"/>
  <c r="AG2089" i="4"/>
  <c r="AG2105" i="4"/>
  <c r="AG2121" i="4"/>
  <c r="AG2001" i="4"/>
  <c r="B2006" i="4" s="1"/>
  <c r="AL2874" i="4"/>
  <c r="AU1847" i="4"/>
  <c r="AL2296" i="4"/>
  <c r="AJ2301" i="4"/>
  <c r="AJ2309" i="4"/>
  <c r="AJ2317" i="4"/>
  <c r="AJ2325" i="4"/>
  <c r="AJ2333" i="4"/>
  <c r="AJ2341" i="4"/>
  <c r="AJ2349" i="4"/>
  <c r="AJ2357" i="4"/>
  <c r="AJ2365" i="4"/>
  <c r="AJ2373" i="4"/>
  <c r="AJ2381" i="4"/>
  <c r="AJ2389" i="4"/>
  <c r="AJ2397" i="4"/>
  <c r="AJ2405" i="4"/>
  <c r="AJ2413" i="4"/>
  <c r="AJ2302" i="4"/>
  <c r="AJ2310" i="4"/>
  <c r="AJ2318" i="4"/>
  <c r="AJ2326" i="4"/>
  <c r="AJ2334" i="4"/>
  <c r="AJ2342" i="4"/>
  <c r="AJ2350" i="4"/>
  <c r="AJ2358" i="4"/>
  <c r="AJ2366" i="4"/>
  <c r="AJ2374" i="4"/>
  <c r="AJ2382" i="4"/>
  <c r="AJ2390" i="4"/>
  <c r="AJ2398" i="4"/>
  <c r="AJ2406" i="4"/>
  <c r="AJ2414" i="4"/>
  <c r="AJ2303" i="4"/>
  <c r="AJ2311" i="4"/>
  <c r="AJ2319" i="4"/>
  <c r="AJ2327" i="4"/>
  <c r="AJ2335" i="4"/>
  <c r="AJ2343" i="4"/>
  <c r="AJ2351" i="4"/>
  <c r="AJ2359" i="4"/>
  <c r="AJ2367" i="4"/>
  <c r="AJ2375" i="4"/>
  <c r="AJ2383" i="4"/>
  <c r="AJ2391" i="4"/>
  <c r="AJ2399" i="4"/>
  <c r="AJ2407" i="4"/>
  <c r="AJ2415" i="4"/>
  <c r="AJ2304" i="4"/>
  <c r="AJ2312" i="4"/>
  <c r="AJ2320" i="4"/>
  <c r="AJ2328" i="4"/>
  <c r="AJ2336" i="4"/>
  <c r="AJ2344" i="4"/>
  <c r="AJ2352" i="4"/>
  <c r="AJ2360" i="4"/>
  <c r="AJ2368" i="4"/>
  <c r="AJ2376" i="4"/>
  <c r="AJ2384" i="4"/>
  <c r="AJ2392" i="4"/>
  <c r="AJ2400" i="4"/>
  <c r="AJ2408" i="4"/>
  <c r="AJ2296" i="4"/>
  <c r="AJ2297" i="4"/>
  <c r="AJ2305" i="4"/>
  <c r="AJ2313" i="4"/>
  <c r="AJ2321" i="4"/>
  <c r="AJ2329" i="4"/>
  <c r="AJ2337" i="4"/>
  <c r="AJ2345" i="4"/>
  <c r="AJ2353" i="4"/>
  <c r="AJ2361" i="4"/>
  <c r="AJ2369" i="4"/>
  <c r="AJ2377" i="4"/>
  <c r="AJ2385" i="4"/>
  <c r="AJ2393" i="4"/>
  <c r="AJ2401" i="4"/>
  <c r="AJ2409" i="4"/>
  <c r="AJ2298" i="4"/>
  <c r="AJ2306" i="4"/>
  <c r="AJ2314" i="4"/>
  <c r="AJ2322" i="4"/>
  <c r="AJ2330" i="4"/>
  <c r="AJ2338" i="4"/>
  <c r="AJ2346" i="4"/>
  <c r="AJ2354" i="4"/>
  <c r="AJ2362" i="4"/>
  <c r="AJ2370" i="4"/>
  <c r="AJ2378" i="4"/>
  <c r="AJ2300" i="4"/>
  <c r="AJ2308" i="4"/>
  <c r="AJ2316" i="4"/>
  <c r="AJ2324" i="4"/>
  <c r="AJ2332" i="4"/>
  <c r="AJ2340" i="4"/>
  <c r="AJ2348" i="4"/>
  <c r="AJ2356" i="4"/>
  <c r="AJ2364" i="4"/>
  <c r="AJ2372" i="4"/>
  <c r="AJ2380" i="4"/>
  <c r="AJ2388" i="4"/>
  <c r="AJ2396" i="4"/>
  <c r="AJ2404" i="4"/>
  <c r="AJ2412" i="4"/>
  <c r="AJ2315" i="4"/>
  <c r="AJ2379" i="4"/>
  <c r="AJ2411" i="4"/>
  <c r="AJ2323" i="4"/>
  <c r="AJ2386" i="4"/>
  <c r="AJ2331" i="4"/>
  <c r="AJ2387" i="4"/>
  <c r="AJ2339" i="4"/>
  <c r="AJ2394" i="4"/>
  <c r="AJ2347" i="4"/>
  <c r="AJ2395" i="4"/>
  <c r="AJ2355" i="4"/>
  <c r="AJ2402" i="4"/>
  <c r="AJ2307" i="4"/>
  <c r="AJ2371" i="4"/>
  <c r="AJ2410" i="4"/>
  <c r="AJ2299" i="4"/>
  <c r="AJ2363" i="4"/>
  <c r="AJ2403" i="4"/>
  <c r="AL2413" i="4"/>
  <c r="AL2409" i="4"/>
  <c r="AL2405" i="4"/>
  <c r="AL2401" i="4"/>
  <c r="AL2397" i="4"/>
  <c r="AL2393" i="4"/>
  <c r="AL2389" i="4"/>
  <c r="AL2385" i="4"/>
  <c r="AL2381" i="4"/>
  <c r="AL2377" i="4"/>
  <c r="AL2373" i="4"/>
  <c r="AL2369" i="4"/>
  <c r="AL2365" i="4"/>
  <c r="AL2361" i="4"/>
  <c r="AL2357" i="4"/>
  <c r="AL2353" i="4"/>
  <c r="AL2349" i="4"/>
  <c r="AL2345" i="4"/>
  <c r="AL2341" i="4"/>
  <c r="AL2337" i="4"/>
  <c r="AL2333" i="4"/>
  <c r="AL2329" i="4"/>
  <c r="AL2325" i="4"/>
  <c r="AL2321" i="4"/>
  <c r="AL2317" i="4"/>
  <c r="AL2313" i="4"/>
  <c r="AL2309" i="4"/>
  <c r="AL2305" i="4"/>
  <c r="AL2301" i="4"/>
  <c r="AL2297" i="4"/>
  <c r="AL2855" i="4"/>
  <c r="AR2853" i="4"/>
  <c r="AZ2853" i="4"/>
  <c r="AP2854" i="4"/>
  <c r="AX2854" i="4"/>
  <c r="BF2854" i="4"/>
  <c r="AV2855" i="4"/>
  <c r="BD2855" i="4"/>
  <c r="AS2853" i="4"/>
  <c r="BA2853" i="4"/>
  <c r="AQ2854" i="4"/>
  <c r="AY2854" i="4"/>
  <c r="BG2854" i="4"/>
  <c r="AW2855" i="4"/>
  <c r="BE2855" i="4"/>
  <c r="AU2856" i="4"/>
  <c r="AT2853" i="4"/>
  <c r="BB2853" i="4"/>
  <c r="AR2854" i="4"/>
  <c r="AZ2854" i="4"/>
  <c r="AU2853" i="4"/>
  <c r="BC2853" i="4"/>
  <c r="AS2854" i="4"/>
  <c r="BA2854" i="4"/>
  <c r="AQ2855" i="4"/>
  <c r="AY2855" i="4"/>
  <c r="BG2855" i="4"/>
  <c r="AW2856" i="4"/>
  <c r="BE2856" i="4"/>
  <c r="AU2857" i="4"/>
  <c r="BC2857" i="4"/>
  <c r="AS2858" i="4"/>
  <c r="BA2858" i="4"/>
  <c r="AQ2859" i="4"/>
  <c r="AY2859" i="4"/>
  <c r="BG2859" i="4"/>
  <c r="AW2860" i="4"/>
  <c r="BE2860" i="4"/>
  <c r="AU2861" i="4"/>
  <c r="BC2861" i="4"/>
  <c r="AS2862" i="4"/>
  <c r="BA2862" i="4"/>
  <c r="AQ2863" i="4"/>
  <c r="AY2863" i="4"/>
  <c r="BG2863" i="4"/>
  <c r="AP2853" i="4"/>
  <c r="BF2853" i="4"/>
  <c r="BD2854" i="4"/>
  <c r="AZ2855" i="4"/>
  <c r="AS2856" i="4"/>
  <c r="BC2856" i="4"/>
  <c r="AT2857" i="4"/>
  <c r="BD2857" i="4"/>
  <c r="AU2858" i="4"/>
  <c r="BD2858" i="4"/>
  <c r="AU2859" i="4"/>
  <c r="BD2859" i="4"/>
  <c r="AU2860" i="4"/>
  <c r="BD2860" i="4"/>
  <c r="AV2861" i="4"/>
  <c r="BE2861" i="4"/>
  <c r="AV2862" i="4"/>
  <c r="BE2862" i="4"/>
  <c r="AV2863" i="4"/>
  <c r="BE2863" i="4"/>
  <c r="AV2864" i="4"/>
  <c r="BD2864" i="4"/>
  <c r="AT2865" i="4"/>
  <c r="BB2865" i="4"/>
  <c r="AR2866" i="4"/>
  <c r="AZ2866" i="4"/>
  <c r="AP2867" i="4"/>
  <c r="AX2867" i="4"/>
  <c r="BF2867" i="4"/>
  <c r="AV2868" i="4"/>
  <c r="BD2868" i="4"/>
  <c r="AT2869" i="4"/>
  <c r="BB2869" i="4"/>
  <c r="AR2870" i="4"/>
  <c r="AZ2870" i="4"/>
  <c r="AP2871" i="4"/>
  <c r="AX2871" i="4"/>
  <c r="BF2871" i="4"/>
  <c r="AV2872" i="4"/>
  <c r="BD2872" i="4"/>
  <c r="AT2873" i="4"/>
  <c r="BB2873" i="4"/>
  <c r="AR2874" i="4"/>
  <c r="AZ2874" i="4"/>
  <c r="AP2875" i="4"/>
  <c r="AX2875" i="4"/>
  <c r="BF2875" i="4"/>
  <c r="AV2876" i="4"/>
  <c r="BD2876" i="4"/>
  <c r="AT2877" i="4"/>
  <c r="BB2877" i="4"/>
  <c r="AR2878" i="4"/>
  <c r="AZ2878" i="4"/>
  <c r="AP2879" i="4"/>
  <c r="AX2879" i="4"/>
  <c r="BF2879" i="4"/>
  <c r="AV2880" i="4"/>
  <c r="BD2880" i="4"/>
  <c r="AT2881" i="4"/>
  <c r="BB2881" i="4"/>
  <c r="AR2882" i="4"/>
  <c r="AZ2882" i="4"/>
  <c r="AP2883" i="4"/>
  <c r="AX2883" i="4"/>
  <c r="BF2883" i="4"/>
  <c r="AV2884" i="4"/>
  <c r="BD2884" i="4"/>
  <c r="AT2885" i="4"/>
  <c r="BB2885" i="4"/>
  <c r="AR2886" i="4"/>
  <c r="AZ2886" i="4"/>
  <c r="AQ2853" i="4"/>
  <c r="BG2853" i="4"/>
  <c r="BE2854" i="4"/>
  <c r="BA2855" i="4"/>
  <c r="AT2856" i="4"/>
  <c r="BD2856" i="4"/>
  <c r="AV2857" i="4"/>
  <c r="BE2857" i="4"/>
  <c r="AV2858" i="4"/>
  <c r="BE2858" i="4"/>
  <c r="AV2859" i="4"/>
  <c r="BE2859" i="4"/>
  <c r="AV2860" i="4"/>
  <c r="BF2860" i="4"/>
  <c r="AW2861" i="4"/>
  <c r="BF2861" i="4"/>
  <c r="AW2862" i="4"/>
  <c r="BF2862" i="4"/>
  <c r="AW2863" i="4"/>
  <c r="BF2863" i="4"/>
  <c r="AW2864" i="4"/>
  <c r="BE2864" i="4"/>
  <c r="AU2865" i="4"/>
  <c r="BC2865" i="4"/>
  <c r="AS2866" i="4"/>
  <c r="BA2866" i="4"/>
  <c r="AQ2867" i="4"/>
  <c r="AY2867" i="4"/>
  <c r="BG2867" i="4"/>
  <c r="AW2868" i="4"/>
  <c r="BE2868" i="4"/>
  <c r="AU2869" i="4"/>
  <c r="BC2869" i="4"/>
  <c r="AS2870" i="4"/>
  <c r="BA2870" i="4"/>
  <c r="AQ2871" i="4"/>
  <c r="AY2871" i="4"/>
  <c r="BG2871" i="4"/>
  <c r="AW2872" i="4"/>
  <c r="BE2872" i="4"/>
  <c r="AU2873" i="4"/>
  <c r="BC2873" i="4"/>
  <c r="AS2874" i="4"/>
  <c r="BA2874" i="4"/>
  <c r="AQ2875" i="4"/>
  <c r="AY2875" i="4"/>
  <c r="BG2875" i="4"/>
  <c r="AW2876" i="4"/>
  <c r="BE2876" i="4"/>
  <c r="AV2853" i="4"/>
  <c r="AT2854" i="4"/>
  <c r="AP2855" i="4"/>
  <c r="BB2855" i="4"/>
  <c r="AV2856" i="4"/>
  <c r="BF2856" i="4"/>
  <c r="AW2857" i="4"/>
  <c r="BF2857" i="4"/>
  <c r="AW2858" i="4"/>
  <c r="BF2858" i="4"/>
  <c r="AW2859" i="4"/>
  <c r="BF2859" i="4"/>
  <c r="AX2860" i="4"/>
  <c r="BG2860" i="4"/>
  <c r="AX2861" i="4"/>
  <c r="BG2861" i="4"/>
  <c r="AX2862" i="4"/>
  <c r="BG2862" i="4"/>
  <c r="AX2863" i="4"/>
  <c r="AP2864" i="4"/>
  <c r="AX2864" i="4"/>
  <c r="BF2864" i="4"/>
  <c r="AV2865" i="4"/>
  <c r="BD2865" i="4"/>
  <c r="AT2866" i="4"/>
  <c r="BB2866" i="4"/>
  <c r="AR2867" i="4"/>
  <c r="AZ2867" i="4"/>
  <c r="AP2868" i="4"/>
  <c r="AX2868" i="4"/>
  <c r="BF2868" i="4"/>
  <c r="AV2869" i="4"/>
  <c r="BD2869" i="4"/>
  <c r="AT2870" i="4"/>
  <c r="BB2870" i="4"/>
  <c r="AR2871" i="4"/>
  <c r="AZ2871" i="4"/>
  <c r="AP2872" i="4"/>
  <c r="AX2872" i="4"/>
  <c r="BF2872" i="4"/>
  <c r="AV2873" i="4"/>
  <c r="BD2873" i="4"/>
  <c r="AT2874" i="4"/>
  <c r="BB2874" i="4"/>
  <c r="AR2875" i="4"/>
  <c r="AZ2875" i="4"/>
  <c r="AP2876" i="4"/>
  <c r="AX2876" i="4"/>
  <c r="AW2853" i="4"/>
  <c r="AU2854" i="4"/>
  <c r="AR2855" i="4"/>
  <c r="BC2855" i="4"/>
  <c r="AX2856" i="4"/>
  <c r="BG2856" i="4"/>
  <c r="AX2857" i="4"/>
  <c r="BG2857" i="4"/>
  <c r="AX2858" i="4"/>
  <c r="BG2858" i="4"/>
  <c r="AX2859" i="4"/>
  <c r="AP2860" i="4"/>
  <c r="AY2860" i="4"/>
  <c r="AP2861" i="4"/>
  <c r="AY2861" i="4"/>
  <c r="AP2862" i="4"/>
  <c r="AY2862" i="4"/>
  <c r="AP2863" i="4"/>
  <c r="AZ2863" i="4"/>
  <c r="AQ2864" i="4"/>
  <c r="AY2864" i="4"/>
  <c r="BG2864" i="4"/>
  <c r="AW2865" i="4"/>
  <c r="BE2865" i="4"/>
  <c r="AU2866" i="4"/>
  <c r="BC2866" i="4"/>
  <c r="AS2867" i="4"/>
  <c r="BA2867" i="4"/>
  <c r="AQ2868" i="4"/>
  <c r="AY2868" i="4"/>
  <c r="BG2868" i="4"/>
  <c r="AW2869" i="4"/>
  <c r="BE2869" i="4"/>
  <c r="AU2870" i="4"/>
  <c r="BC2870" i="4"/>
  <c r="AS2871" i="4"/>
  <c r="BA2871" i="4"/>
  <c r="AQ2872" i="4"/>
  <c r="AY2872" i="4"/>
  <c r="BG2872" i="4"/>
  <c r="AW2873" i="4"/>
  <c r="BE2873" i="4"/>
  <c r="AU2874" i="4"/>
  <c r="BC2874" i="4"/>
  <c r="AS2875" i="4"/>
  <c r="BA2875" i="4"/>
  <c r="AQ2876" i="4"/>
  <c r="AY2876" i="4"/>
  <c r="BG2876" i="4"/>
  <c r="AW2877" i="4"/>
  <c r="BE2877" i="4"/>
  <c r="AX2853" i="4"/>
  <c r="AV2854" i="4"/>
  <c r="AS2855" i="4"/>
  <c r="BF2855" i="4"/>
  <c r="AY2856" i="4"/>
  <c r="AP2857" i="4"/>
  <c r="AY2857" i="4"/>
  <c r="AP2858" i="4"/>
  <c r="AY2858" i="4"/>
  <c r="AP2859" i="4"/>
  <c r="AZ2859" i="4"/>
  <c r="AY2853" i="4"/>
  <c r="AW2854" i="4"/>
  <c r="AT2855" i="4"/>
  <c r="AP2856" i="4"/>
  <c r="AZ2856" i="4"/>
  <c r="AQ2857" i="4"/>
  <c r="AZ2857" i="4"/>
  <c r="AQ2858" i="4"/>
  <c r="AZ2858" i="4"/>
  <c r="AR2859" i="4"/>
  <c r="BA2859" i="4"/>
  <c r="AR2860" i="4"/>
  <c r="BE2853" i="4"/>
  <c r="BC2854" i="4"/>
  <c r="AX2855" i="4"/>
  <c r="AR2856" i="4"/>
  <c r="BB2856" i="4"/>
  <c r="AS2857" i="4"/>
  <c r="BB2857" i="4"/>
  <c r="AT2858" i="4"/>
  <c r="BC2858" i="4"/>
  <c r="AT2859" i="4"/>
  <c r="BC2859" i="4"/>
  <c r="AT2860" i="4"/>
  <c r="BC2860" i="4"/>
  <c r="AT2861" i="4"/>
  <c r="BD2861" i="4"/>
  <c r="AU2862" i="4"/>
  <c r="BD2862" i="4"/>
  <c r="AU2863" i="4"/>
  <c r="BD2863" i="4"/>
  <c r="AU2864" i="4"/>
  <c r="BC2864" i="4"/>
  <c r="AS2865" i="4"/>
  <c r="BA2865" i="4"/>
  <c r="AQ2866" i="4"/>
  <c r="AY2866" i="4"/>
  <c r="BG2866" i="4"/>
  <c r="AW2867" i="4"/>
  <c r="BE2867" i="4"/>
  <c r="AU2868" i="4"/>
  <c r="BC2868" i="4"/>
  <c r="AS2869" i="4"/>
  <c r="BA2869" i="4"/>
  <c r="AQ2870" i="4"/>
  <c r="AY2870" i="4"/>
  <c r="BG2870" i="4"/>
  <c r="AW2871" i="4"/>
  <c r="BE2871" i="4"/>
  <c r="AU2872" i="4"/>
  <c r="BC2872" i="4"/>
  <c r="AS2873" i="4"/>
  <c r="BA2873" i="4"/>
  <c r="AQ2874" i="4"/>
  <c r="AY2874" i="4"/>
  <c r="BD2853" i="4"/>
  <c r="BB2858" i="4"/>
  <c r="AQ2861" i="4"/>
  <c r="AT2862" i="4"/>
  <c r="BB2863" i="4"/>
  <c r="AP2865" i="4"/>
  <c r="AP2866" i="4"/>
  <c r="AU2867" i="4"/>
  <c r="AZ2868" i="4"/>
  <c r="AZ2869" i="4"/>
  <c r="BE2870" i="4"/>
  <c r="AR2872" i="4"/>
  <c r="AR2873" i="4"/>
  <c r="AW2874" i="4"/>
  <c r="AV2875" i="4"/>
  <c r="AT2876" i="4"/>
  <c r="AQ2877" i="4"/>
  <c r="BA2877" i="4"/>
  <c r="AT2878" i="4"/>
  <c r="BC2878" i="4"/>
  <c r="AT2879" i="4"/>
  <c r="BC2879" i="4"/>
  <c r="AT2880" i="4"/>
  <c r="BC2880" i="4"/>
  <c r="AU2881" i="4"/>
  <c r="BD2881" i="4"/>
  <c r="AU2882" i="4"/>
  <c r="BD2882" i="4"/>
  <c r="AU2883" i="4"/>
  <c r="BD2883" i="4"/>
  <c r="AU2884" i="4"/>
  <c r="BE2884" i="4"/>
  <c r="AV2885" i="4"/>
  <c r="BE2885" i="4"/>
  <c r="AV2886" i="4"/>
  <c r="BB2854" i="4"/>
  <c r="AS2859" i="4"/>
  <c r="AR2861" i="4"/>
  <c r="AZ2862" i="4"/>
  <c r="BC2863" i="4"/>
  <c r="AQ2865" i="4"/>
  <c r="AV2866" i="4"/>
  <c r="AV2867" i="4"/>
  <c r="BA2868" i="4"/>
  <c r="BF2869" i="4"/>
  <c r="BF2870" i="4"/>
  <c r="AS2872" i="4"/>
  <c r="AX2873" i="4"/>
  <c r="AX2874" i="4"/>
  <c r="AW2875" i="4"/>
  <c r="AU2876" i="4"/>
  <c r="AR2877" i="4"/>
  <c r="BC2877" i="4"/>
  <c r="AU2878" i="4"/>
  <c r="BD2878" i="4"/>
  <c r="AU2879" i="4"/>
  <c r="BD2879" i="4"/>
  <c r="AU2880" i="4"/>
  <c r="BE2880" i="4"/>
  <c r="AV2881" i="4"/>
  <c r="BE2881" i="4"/>
  <c r="AV2882" i="4"/>
  <c r="BE2882" i="4"/>
  <c r="AV2883" i="4"/>
  <c r="BE2883" i="4"/>
  <c r="AW2884" i="4"/>
  <c r="BF2884" i="4"/>
  <c r="AW2885" i="4"/>
  <c r="BF2885" i="4"/>
  <c r="AW2886" i="4"/>
  <c r="BF2886" i="4"/>
  <c r="AV2887" i="4"/>
  <c r="BD2887" i="4"/>
  <c r="AT2888" i="4"/>
  <c r="BB2888" i="4"/>
  <c r="AR2889" i="4"/>
  <c r="AZ2889" i="4"/>
  <c r="AP2890" i="4"/>
  <c r="AX2890" i="4"/>
  <c r="BF2890" i="4"/>
  <c r="AV2891" i="4"/>
  <c r="BD2891" i="4"/>
  <c r="AT2892" i="4"/>
  <c r="BB2892" i="4"/>
  <c r="AR2893" i="4"/>
  <c r="AZ2893" i="4"/>
  <c r="AP2894" i="4"/>
  <c r="AX2894" i="4"/>
  <c r="BF2894" i="4"/>
  <c r="AV2895" i="4"/>
  <c r="BD2895" i="4"/>
  <c r="AT2896" i="4"/>
  <c r="BB2896" i="4"/>
  <c r="AR2897" i="4"/>
  <c r="AZ2897" i="4"/>
  <c r="AP2898" i="4"/>
  <c r="AX2898" i="4"/>
  <c r="BF2898" i="4"/>
  <c r="AV2899" i="4"/>
  <c r="BD2899" i="4"/>
  <c r="AT2900" i="4"/>
  <c r="BB2900" i="4"/>
  <c r="AR2901" i="4"/>
  <c r="AZ2901" i="4"/>
  <c r="AP2902" i="4"/>
  <c r="AX2902" i="4"/>
  <c r="BF2902" i="4"/>
  <c r="AV2903" i="4"/>
  <c r="BD2903" i="4"/>
  <c r="AT2904" i="4"/>
  <c r="BB2904" i="4"/>
  <c r="AR2905" i="4"/>
  <c r="AZ2905" i="4"/>
  <c r="AP2906" i="4"/>
  <c r="AX2906" i="4"/>
  <c r="BF2906" i="4"/>
  <c r="AV2907" i="4"/>
  <c r="BD2907" i="4"/>
  <c r="AQ2856" i="4"/>
  <c r="AQ2860" i="4"/>
  <c r="AZ2861" i="4"/>
  <c r="BC2862" i="4"/>
  <c r="AS2864" i="4"/>
  <c r="AX2865" i="4"/>
  <c r="AX2866" i="4"/>
  <c r="BC2867" i="4"/>
  <c r="AP2869" i="4"/>
  <c r="AP2870" i="4"/>
  <c r="AU2871" i="4"/>
  <c r="AZ2872" i="4"/>
  <c r="AZ2873" i="4"/>
  <c r="BE2874" i="4"/>
  <c r="AR2858" i="4"/>
  <c r="BB2860" i="4"/>
  <c r="AR2862" i="4"/>
  <c r="BA2863" i="4"/>
  <c r="BB2864" i="4"/>
  <c r="BG2865" i="4"/>
  <c r="AT2867" i="4"/>
  <c r="AT2868" i="4"/>
  <c r="AY2869" i="4"/>
  <c r="BD2870" i="4"/>
  <c r="BD2871" i="4"/>
  <c r="AQ2873" i="4"/>
  <c r="AV2874" i="4"/>
  <c r="AU2875" i="4"/>
  <c r="AS2876" i="4"/>
  <c r="AP2877" i="4"/>
  <c r="AZ2877" i="4"/>
  <c r="AS2878" i="4"/>
  <c r="BB2878" i="4"/>
  <c r="AS2879" i="4"/>
  <c r="BB2879" i="4"/>
  <c r="AS2880" i="4"/>
  <c r="BB2880" i="4"/>
  <c r="AS2881" i="4"/>
  <c r="BC2881" i="4"/>
  <c r="AT2882" i="4"/>
  <c r="BC2882" i="4"/>
  <c r="AT2883" i="4"/>
  <c r="BC2883" i="4"/>
  <c r="AT2884" i="4"/>
  <c r="BC2884" i="4"/>
  <c r="AU2885" i="4"/>
  <c r="BD2885" i="4"/>
  <c r="AU2886" i="4"/>
  <c r="BD2886" i="4"/>
  <c r="BA2856" i="4"/>
  <c r="BA2861" i="4"/>
  <c r="AT2864" i="4"/>
  <c r="BD2866" i="4"/>
  <c r="AQ2869" i="4"/>
  <c r="AV2871" i="4"/>
  <c r="BF2873" i="4"/>
  <c r="BC2875" i="4"/>
  <c r="BF2876" i="4"/>
  <c r="BG2877" i="4"/>
  <c r="BE2878" i="4"/>
  <c r="AZ2879" i="4"/>
  <c r="AX2880" i="4"/>
  <c r="AR2881" i="4"/>
  <c r="AP2882" i="4"/>
  <c r="BF2882" i="4"/>
  <c r="BA2883" i="4"/>
  <c r="AY2884" i="4"/>
  <c r="AS2885" i="4"/>
  <c r="AQ2886" i="4"/>
  <c r="BE2886" i="4"/>
  <c r="AW2887" i="4"/>
  <c r="BF2887" i="4"/>
  <c r="AW2888" i="4"/>
  <c r="BF2888" i="4"/>
  <c r="AW2889" i="4"/>
  <c r="BF2889" i="4"/>
  <c r="AW2890" i="4"/>
  <c r="BG2890" i="4"/>
  <c r="AX2891" i="4"/>
  <c r="BG2891" i="4"/>
  <c r="AX2892" i="4"/>
  <c r="BG2892" i="4"/>
  <c r="AX2893" i="4"/>
  <c r="BG2893" i="4"/>
  <c r="AY2894" i="4"/>
  <c r="AP2895" i="4"/>
  <c r="AY2895" i="4"/>
  <c r="AP2896" i="4"/>
  <c r="AY2896" i="4"/>
  <c r="AP2897" i="4"/>
  <c r="AY2897" i="4"/>
  <c r="AQ2898" i="4"/>
  <c r="AZ2898" i="4"/>
  <c r="AQ2899" i="4"/>
  <c r="AZ2899" i="4"/>
  <c r="AQ2900" i="4"/>
  <c r="AZ2900" i="4"/>
  <c r="AQ2901" i="4"/>
  <c r="BA2901" i="4"/>
  <c r="AR2902" i="4"/>
  <c r="BA2902" i="4"/>
  <c r="AR2903" i="4"/>
  <c r="BA2903" i="4"/>
  <c r="AR2904" i="4"/>
  <c r="BA2904" i="4"/>
  <c r="AS2905" i="4"/>
  <c r="BB2905" i="4"/>
  <c r="AS2906" i="4"/>
  <c r="BB2906" i="4"/>
  <c r="AS2907" i="4"/>
  <c r="BB2907" i="4"/>
  <c r="AS2908" i="4"/>
  <c r="BA2908" i="4"/>
  <c r="AQ2909" i="4"/>
  <c r="AY2909" i="4"/>
  <c r="BG2909" i="4"/>
  <c r="AW2910" i="4"/>
  <c r="BE2910" i="4"/>
  <c r="AU2911" i="4"/>
  <c r="BC2911" i="4"/>
  <c r="AS2912" i="4"/>
  <c r="BA2912" i="4"/>
  <c r="AQ2913" i="4"/>
  <c r="AY2913" i="4"/>
  <c r="BG2913" i="4"/>
  <c r="AW2914" i="4"/>
  <c r="BE2914" i="4"/>
  <c r="AU2915" i="4"/>
  <c r="BC2915" i="4"/>
  <c r="AS2916" i="4"/>
  <c r="BA2916" i="4"/>
  <c r="AQ2917" i="4"/>
  <c r="AY2917" i="4"/>
  <c r="BG2917" i="4"/>
  <c r="AW2918" i="4"/>
  <c r="BE2918" i="4"/>
  <c r="AU2919" i="4"/>
  <c r="BC2919" i="4"/>
  <c r="AS2920" i="4"/>
  <c r="BA2920" i="4"/>
  <c r="AQ2921" i="4"/>
  <c r="AY2921" i="4"/>
  <c r="BG2921" i="4"/>
  <c r="AW2922" i="4"/>
  <c r="BE2922" i="4"/>
  <c r="AU2923" i="4"/>
  <c r="BC2923" i="4"/>
  <c r="AS2924" i="4"/>
  <c r="BA2924" i="4"/>
  <c r="AQ2925" i="4"/>
  <c r="AY2925" i="4"/>
  <c r="BG2925" i="4"/>
  <c r="AW2926" i="4"/>
  <c r="BE2926" i="4"/>
  <c r="AU2927" i="4"/>
  <c r="BC2927" i="4"/>
  <c r="AS2928" i="4"/>
  <c r="BA2928" i="4"/>
  <c r="AQ2929" i="4"/>
  <c r="AY2929" i="4"/>
  <c r="BG2929" i="4"/>
  <c r="AW2930" i="4"/>
  <c r="BE2930" i="4"/>
  <c r="AR2857" i="4"/>
  <c r="BB2861" i="4"/>
  <c r="AZ2864" i="4"/>
  <c r="BE2866" i="4"/>
  <c r="AR2869" i="4"/>
  <c r="BB2871" i="4"/>
  <c r="BG2873" i="4"/>
  <c r="BD2875" i="4"/>
  <c r="AS2877" i="4"/>
  <c r="AP2878" i="4"/>
  <c r="BF2878" i="4"/>
  <c r="BA2879" i="4"/>
  <c r="AY2880" i="4"/>
  <c r="AW2881" i="4"/>
  <c r="AQ2882" i="4"/>
  <c r="BG2882" i="4"/>
  <c r="BB2883" i="4"/>
  <c r="AZ2884" i="4"/>
  <c r="AX2885" i="4"/>
  <c r="AS2886" i="4"/>
  <c r="BG2886" i="4"/>
  <c r="AX2887" i="4"/>
  <c r="BG2887" i="4"/>
  <c r="AX2888" i="4"/>
  <c r="BG2888" i="4"/>
  <c r="AX2889" i="4"/>
  <c r="BG2889" i="4"/>
  <c r="AY2890" i="4"/>
  <c r="AP2891" i="4"/>
  <c r="AY2891" i="4"/>
  <c r="AP2892" i="4"/>
  <c r="AY2892" i="4"/>
  <c r="AP2893" i="4"/>
  <c r="AY2893" i="4"/>
  <c r="AQ2894" i="4"/>
  <c r="AZ2894" i="4"/>
  <c r="AQ2895" i="4"/>
  <c r="AZ2895" i="4"/>
  <c r="AQ2896" i="4"/>
  <c r="AZ2896" i="4"/>
  <c r="AQ2897" i="4"/>
  <c r="BA2897" i="4"/>
  <c r="AR2898" i="4"/>
  <c r="BA2898" i="4"/>
  <c r="AR2899" i="4"/>
  <c r="BA2899" i="4"/>
  <c r="AR2900" i="4"/>
  <c r="BA2900" i="4"/>
  <c r="AS2901" i="4"/>
  <c r="BB2901" i="4"/>
  <c r="AS2902" i="4"/>
  <c r="BB2902" i="4"/>
  <c r="AS2903" i="4"/>
  <c r="BB2903" i="4"/>
  <c r="AS2904" i="4"/>
  <c r="BC2904" i="4"/>
  <c r="AT2905" i="4"/>
  <c r="BC2905" i="4"/>
  <c r="AT2906" i="4"/>
  <c r="BC2906" i="4"/>
  <c r="AT2907" i="4"/>
  <c r="BC2907" i="4"/>
  <c r="AT2908" i="4"/>
  <c r="BB2908" i="4"/>
  <c r="AR2909" i="4"/>
  <c r="AZ2909" i="4"/>
  <c r="AP2910" i="4"/>
  <c r="AX2910" i="4"/>
  <c r="BF2910" i="4"/>
  <c r="AV2911" i="4"/>
  <c r="BD2911" i="4"/>
  <c r="AT2912" i="4"/>
  <c r="BB2912" i="4"/>
  <c r="AR2913" i="4"/>
  <c r="BA2857" i="4"/>
  <c r="AQ2862" i="4"/>
  <c r="BA2864" i="4"/>
  <c r="BF2866" i="4"/>
  <c r="AX2869" i="4"/>
  <c r="BC2871" i="4"/>
  <c r="AP2874" i="4"/>
  <c r="BE2875" i="4"/>
  <c r="AU2877" i="4"/>
  <c r="AQ2878" i="4"/>
  <c r="BG2878" i="4"/>
  <c r="BE2879" i="4"/>
  <c r="AZ2880" i="4"/>
  <c r="AX2881" i="4"/>
  <c r="AS2882" i="4"/>
  <c r="AQ2883" i="4"/>
  <c r="BG2883" i="4"/>
  <c r="BA2884" i="4"/>
  <c r="AY2885" i="4"/>
  <c r="AT2886" i="4"/>
  <c r="AP2887" i="4"/>
  <c r="AY2887" i="4"/>
  <c r="AP2888" i="4"/>
  <c r="AY2888" i="4"/>
  <c r="AP2889" i="4"/>
  <c r="AY2889" i="4"/>
  <c r="AQ2890" i="4"/>
  <c r="AZ2890" i="4"/>
  <c r="AQ2891" i="4"/>
  <c r="AZ2891" i="4"/>
  <c r="AQ2892" i="4"/>
  <c r="AZ2892" i="4"/>
  <c r="AQ2893" i="4"/>
  <c r="BA2893" i="4"/>
  <c r="AR2894" i="4"/>
  <c r="BA2894" i="4"/>
  <c r="AR2895" i="4"/>
  <c r="BA2895" i="4"/>
  <c r="AR2896" i="4"/>
  <c r="BA2896" i="4"/>
  <c r="AS2897" i="4"/>
  <c r="BB2897" i="4"/>
  <c r="AS2898" i="4"/>
  <c r="BB2898" i="4"/>
  <c r="AS2899" i="4"/>
  <c r="BB2899" i="4"/>
  <c r="AS2900" i="4"/>
  <c r="BC2900" i="4"/>
  <c r="AT2901" i="4"/>
  <c r="BC2901" i="4"/>
  <c r="AT2902" i="4"/>
  <c r="BC2902" i="4"/>
  <c r="AT2903" i="4"/>
  <c r="BC2903" i="4"/>
  <c r="AU2904" i="4"/>
  <c r="BD2904" i="4"/>
  <c r="AU2905" i="4"/>
  <c r="BD2905" i="4"/>
  <c r="AU2906" i="4"/>
  <c r="BD2906" i="4"/>
  <c r="AU2907" i="4"/>
  <c r="BE2907" i="4"/>
  <c r="AU2908" i="4"/>
  <c r="BC2908" i="4"/>
  <c r="AS2909" i="4"/>
  <c r="BA2909" i="4"/>
  <c r="AQ2910" i="4"/>
  <c r="AY2910" i="4"/>
  <c r="BG2910" i="4"/>
  <c r="AW2911" i="4"/>
  <c r="BE2911" i="4"/>
  <c r="AU2912" i="4"/>
  <c r="BC2912" i="4"/>
  <c r="AS2913" i="4"/>
  <c r="BA2913" i="4"/>
  <c r="AQ2914" i="4"/>
  <c r="AY2914" i="4"/>
  <c r="BG2914" i="4"/>
  <c r="AW2915" i="4"/>
  <c r="BE2915" i="4"/>
  <c r="AU2916" i="4"/>
  <c r="BC2916" i="4"/>
  <c r="BB2859" i="4"/>
  <c r="BB2862" i="4"/>
  <c r="AR2865" i="4"/>
  <c r="BB2867" i="4"/>
  <c r="BG2869" i="4"/>
  <c r="AT2872" i="4"/>
  <c r="BD2874" i="4"/>
  <c r="AR2876" i="4"/>
  <c r="AV2877" i="4"/>
  <c r="AV2878" i="4"/>
  <c r="AQ2879" i="4"/>
  <c r="BG2879" i="4"/>
  <c r="BA2880" i="4"/>
  <c r="AY2881" i="4"/>
  <c r="AW2882" i="4"/>
  <c r="AR2883" i="4"/>
  <c r="AP2884" i="4"/>
  <c r="BB2884" i="4"/>
  <c r="AZ2885" i="4"/>
  <c r="AX2886" i="4"/>
  <c r="AQ2887" i="4"/>
  <c r="AZ2887" i="4"/>
  <c r="AQ2888" i="4"/>
  <c r="AZ2888" i="4"/>
  <c r="AQ2889" i="4"/>
  <c r="BA2889" i="4"/>
  <c r="AR2890" i="4"/>
  <c r="BA2890" i="4"/>
  <c r="AR2891" i="4"/>
  <c r="BA2891" i="4"/>
  <c r="AR2892" i="4"/>
  <c r="BA2892" i="4"/>
  <c r="AS2893" i="4"/>
  <c r="BB2893" i="4"/>
  <c r="AS2894" i="4"/>
  <c r="BB2894" i="4"/>
  <c r="AS2895" i="4"/>
  <c r="BB2895" i="4"/>
  <c r="AS2896" i="4"/>
  <c r="BC2896" i="4"/>
  <c r="AT2897" i="4"/>
  <c r="BC2897" i="4"/>
  <c r="AT2898" i="4"/>
  <c r="BC2898" i="4"/>
  <c r="AT2899" i="4"/>
  <c r="BC2899" i="4"/>
  <c r="AU2900" i="4"/>
  <c r="BD2900" i="4"/>
  <c r="AU2901" i="4"/>
  <c r="BD2901" i="4"/>
  <c r="AU2902" i="4"/>
  <c r="BD2902" i="4"/>
  <c r="AU2903" i="4"/>
  <c r="BE2903" i="4"/>
  <c r="AV2904" i="4"/>
  <c r="BE2904" i="4"/>
  <c r="AV2905" i="4"/>
  <c r="BE2905" i="4"/>
  <c r="AV2906" i="4"/>
  <c r="BE2906" i="4"/>
  <c r="AW2907" i="4"/>
  <c r="BF2907" i="4"/>
  <c r="AV2908" i="4"/>
  <c r="BD2908" i="4"/>
  <c r="AT2909" i="4"/>
  <c r="BB2909" i="4"/>
  <c r="AR2910" i="4"/>
  <c r="AZ2910" i="4"/>
  <c r="AP2911" i="4"/>
  <c r="AX2911" i="4"/>
  <c r="BF2911" i="4"/>
  <c r="AV2912" i="4"/>
  <c r="BD2912" i="4"/>
  <c r="AT2913" i="4"/>
  <c r="BB2913" i="4"/>
  <c r="AR2914" i="4"/>
  <c r="AZ2914" i="4"/>
  <c r="AP2915" i="4"/>
  <c r="AX2915" i="4"/>
  <c r="BF2915" i="4"/>
  <c r="AV2916" i="4"/>
  <c r="BD2916" i="4"/>
  <c r="AT2917" i="4"/>
  <c r="BB2917" i="4"/>
  <c r="AR2918" i="4"/>
  <c r="AZ2918" i="4"/>
  <c r="AP2919" i="4"/>
  <c r="AX2919" i="4"/>
  <c r="BF2919" i="4"/>
  <c r="AV2920" i="4"/>
  <c r="BD2920" i="4"/>
  <c r="AT2921" i="4"/>
  <c r="BB2921" i="4"/>
  <c r="AR2922" i="4"/>
  <c r="AZ2922" i="4"/>
  <c r="AP2923" i="4"/>
  <c r="AX2923" i="4"/>
  <c r="BF2923" i="4"/>
  <c r="AV2924" i="4"/>
  <c r="BD2924" i="4"/>
  <c r="AT2925" i="4"/>
  <c r="BB2925" i="4"/>
  <c r="AR2926" i="4"/>
  <c r="AZ2926" i="4"/>
  <c r="AP2927" i="4"/>
  <c r="AX2927" i="4"/>
  <c r="BF2927" i="4"/>
  <c r="AV2928" i="4"/>
  <c r="BD2928" i="4"/>
  <c r="AT2929" i="4"/>
  <c r="BB2929" i="4"/>
  <c r="AR2930" i="4"/>
  <c r="AZ2930" i="4"/>
  <c r="AP2931" i="4"/>
  <c r="AX2931" i="4"/>
  <c r="BF2931" i="4"/>
  <c r="AV2932" i="4"/>
  <c r="BD2932" i="4"/>
  <c r="AT2933" i="4"/>
  <c r="BB2933" i="4"/>
  <c r="AR2934" i="4"/>
  <c r="AZ2934" i="4"/>
  <c r="AP2935" i="4"/>
  <c r="AX2935" i="4"/>
  <c r="BF2935" i="4"/>
  <c r="AV2936" i="4"/>
  <c r="BD2936" i="4"/>
  <c r="AT2937" i="4"/>
  <c r="BB2937" i="4"/>
  <c r="AS2860" i="4"/>
  <c r="AR2863" i="4"/>
  <c r="AY2865" i="4"/>
  <c r="BD2867" i="4"/>
  <c r="AV2870" i="4"/>
  <c r="BA2872" i="4"/>
  <c r="BF2874" i="4"/>
  <c r="AZ2876" i="4"/>
  <c r="AX2877" i="4"/>
  <c r="AW2878" i="4"/>
  <c r="AR2879" i="4"/>
  <c r="AP2880" i="4"/>
  <c r="BF2880" i="4"/>
  <c r="AZ2881" i="4"/>
  <c r="AX2882" i="4"/>
  <c r="AS2883" i="4"/>
  <c r="AQ2884" i="4"/>
  <c r="BG2884" i="4"/>
  <c r="BA2885" i="4"/>
  <c r="AY2886" i="4"/>
  <c r="AR2887" i="4"/>
  <c r="BA2887" i="4"/>
  <c r="AR2888" i="4"/>
  <c r="BA2888" i="4"/>
  <c r="AS2889" i="4"/>
  <c r="BB2889" i="4"/>
  <c r="AS2890" i="4"/>
  <c r="BB2890" i="4"/>
  <c r="AS2891" i="4"/>
  <c r="BB2891" i="4"/>
  <c r="AS2892" i="4"/>
  <c r="BC2892" i="4"/>
  <c r="AT2893" i="4"/>
  <c r="BC2893" i="4"/>
  <c r="AT2894" i="4"/>
  <c r="BC2894" i="4"/>
  <c r="AZ2860" i="4"/>
  <c r="AS2863" i="4"/>
  <c r="AZ2865" i="4"/>
  <c r="AR2868" i="4"/>
  <c r="AW2870" i="4"/>
  <c r="BB2872" i="4"/>
  <c r="BG2874" i="4"/>
  <c r="BA2876" i="4"/>
  <c r="AY2877" i="4"/>
  <c r="AX2878" i="4"/>
  <c r="AV2879" i="4"/>
  <c r="AQ2880" i="4"/>
  <c r="BG2880" i="4"/>
  <c r="BA2881" i="4"/>
  <c r="AY2882" i="4"/>
  <c r="AW2883" i="4"/>
  <c r="AR2884" i="4"/>
  <c r="AP2885" i="4"/>
  <c r="BC2885" i="4"/>
  <c r="BA2886" i="4"/>
  <c r="AS2887" i="4"/>
  <c r="BB2887" i="4"/>
  <c r="AS2888" i="4"/>
  <c r="BC2888" i="4"/>
  <c r="AT2889" i="4"/>
  <c r="BC2889" i="4"/>
  <c r="AT2890" i="4"/>
  <c r="BC2890" i="4"/>
  <c r="AT2891" i="4"/>
  <c r="BC2891" i="4"/>
  <c r="AU2892" i="4"/>
  <c r="BD2892" i="4"/>
  <c r="AU2893" i="4"/>
  <c r="BD2893" i="4"/>
  <c r="AU2894" i="4"/>
  <c r="BD2894" i="4"/>
  <c r="AU2895" i="4"/>
  <c r="BE2895" i="4"/>
  <c r="AV2896" i="4"/>
  <c r="BE2896" i="4"/>
  <c r="AV2897" i="4"/>
  <c r="BE2897" i="4"/>
  <c r="AV2898" i="4"/>
  <c r="BE2898" i="4"/>
  <c r="AW2899" i="4"/>
  <c r="BF2899" i="4"/>
  <c r="AW2900" i="4"/>
  <c r="AU2855" i="4"/>
  <c r="AS2861" i="4"/>
  <c r="AR2864" i="4"/>
  <c r="AW2866" i="4"/>
  <c r="BB2868" i="4"/>
  <c r="AT2871" i="4"/>
  <c r="AY2873" i="4"/>
  <c r="BB2875" i="4"/>
  <c r="BC2876" i="4"/>
  <c r="BF2877" i="4"/>
  <c r="BA2878" i="4"/>
  <c r="AY2879" i="4"/>
  <c r="AW2880" i="4"/>
  <c r="AQ2881" i="4"/>
  <c r="BG2881" i="4"/>
  <c r="BB2882" i="4"/>
  <c r="AZ2883" i="4"/>
  <c r="AX2884" i="4"/>
  <c r="AR2885" i="4"/>
  <c r="AP2886" i="4"/>
  <c r="BC2886" i="4"/>
  <c r="AU2887" i="4"/>
  <c r="BE2887" i="4"/>
  <c r="AV2888" i="4"/>
  <c r="BE2888" i="4"/>
  <c r="AV2889" i="4"/>
  <c r="BE2889" i="4"/>
  <c r="AV2890" i="4"/>
  <c r="BE2890" i="4"/>
  <c r="AW2891" i="4"/>
  <c r="BF2891" i="4"/>
  <c r="AW2892" i="4"/>
  <c r="BF2892" i="4"/>
  <c r="AW2893" i="4"/>
  <c r="BF2893" i="4"/>
  <c r="AW2894" i="4"/>
  <c r="BG2894" i="4"/>
  <c r="AX2895" i="4"/>
  <c r="BG2895" i="4"/>
  <c r="AX2896" i="4"/>
  <c r="BG2896" i="4"/>
  <c r="AX2897" i="4"/>
  <c r="BG2897" i="4"/>
  <c r="AY2898" i="4"/>
  <c r="AP2899" i="4"/>
  <c r="AY2899" i="4"/>
  <c r="AP2900" i="4"/>
  <c r="AY2900" i="4"/>
  <c r="AP2901" i="4"/>
  <c r="AY2901" i="4"/>
  <c r="AQ2902" i="4"/>
  <c r="AZ2902" i="4"/>
  <c r="AQ2903" i="4"/>
  <c r="AZ2903" i="4"/>
  <c r="AQ2904" i="4"/>
  <c r="AZ2904" i="4"/>
  <c r="AQ2905" i="4"/>
  <c r="BA2905" i="4"/>
  <c r="AR2906" i="4"/>
  <c r="BA2906" i="4"/>
  <c r="AR2907" i="4"/>
  <c r="BA2907" i="4"/>
  <c r="AR2908" i="4"/>
  <c r="AZ2908" i="4"/>
  <c r="AP2909" i="4"/>
  <c r="AX2909" i="4"/>
  <c r="BF2909" i="4"/>
  <c r="AV2910" i="4"/>
  <c r="BD2910" i="4"/>
  <c r="AT2911" i="4"/>
  <c r="BB2911" i="4"/>
  <c r="AR2912" i="4"/>
  <c r="AZ2912" i="4"/>
  <c r="AP2913" i="4"/>
  <c r="AX2913" i="4"/>
  <c r="BF2913" i="4"/>
  <c r="AV2914" i="4"/>
  <c r="BD2914" i="4"/>
  <c r="AT2915" i="4"/>
  <c r="BB2915" i="4"/>
  <c r="AR2916" i="4"/>
  <c r="AZ2916" i="4"/>
  <c r="AP2917" i="4"/>
  <c r="AX2917" i="4"/>
  <c r="BF2917" i="4"/>
  <c r="AT2875" i="4"/>
  <c r="BA2882" i="4"/>
  <c r="AU2888" i="4"/>
  <c r="AV2892" i="4"/>
  <c r="BC2895" i="4"/>
  <c r="BD2897" i="4"/>
  <c r="BE2899" i="4"/>
  <c r="AW2901" i="4"/>
  <c r="BE2902" i="4"/>
  <c r="AP2904" i="4"/>
  <c r="AX2905" i="4"/>
  <c r="BG2906" i="4"/>
  <c r="AQ2908" i="4"/>
  <c r="AV2909" i="4"/>
  <c r="BA2910" i="4"/>
  <c r="BA2911" i="4"/>
  <c r="BF2912" i="4"/>
  <c r="BE2913" i="4"/>
  <c r="BC2914" i="4"/>
  <c r="BA2915" i="4"/>
  <c r="AY2916" i="4"/>
  <c r="AV2917" i="4"/>
  <c r="AQ2918" i="4"/>
  <c r="BB2918" i="4"/>
  <c r="AT2919" i="4"/>
  <c r="BE2919" i="4"/>
  <c r="AX2920" i="4"/>
  <c r="AP2921" i="4"/>
  <c r="BA2921" i="4"/>
  <c r="AT2922" i="4"/>
  <c r="BD2922" i="4"/>
  <c r="AW2923" i="4"/>
  <c r="AP2924" i="4"/>
  <c r="AZ2924" i="4"/>
  <c r="AS2925" i="4"/>
  <c r="BD2925" i="4"/>
  <c r="AV2926" i="4"/>
  <c r="BG2926" i="4"/>
  <c r="AZ2927" i="4"/>
  <c r="AR2928" i="4"/>
  <c r="BC2928" i="4"/>
  <c r="AV2929" i="4"/>
  <c r="BF2929" i="4"/>
  <c r="AY2930" i="4"/>
  <c r="AR2931" i="4"/>
  <c r="BA2931" i="4"/>
  <c r="AR2932" i="4"/>
  <c r="BA2932" i="4"/>
  <c r="AR2933" i="4"/>
  <c r="BA2933" i="4"/>
  <c r="AS2934" i="4"/>
  <c r="BB2934" i="4"/>
  <c r="AS2935" i="4"/>
  <c r="BB2935" i="4"/>
  <c r="AS2936" i="4"/>
  <c r="BB2936" i="4"/>
  <c r="AS2937" i="4"/>
  <c r="BC2937" i="4"/>
  <c r="AS2938" i="4"/>
  <c r="BA2938" i="4"/>
  <c r="AQ2939" i="4"/>
  <c r="AY2939" i="4"/>
  <c r="BG2939" i="4"/>
  <c r="AW2940" i="4"/>
  <c r="BE2940" i="4"/>
  <c r="AU2941" i="4"/>
  <c r="BC2941" i="4"/>
  <c r="AS2942" i="4"/>
  <c r="BA2942" i="4"/>
  <c r="AQ2943" i="4"/>
  <c r="AY2943" i="4"/>
  <c r="BG2943" i="4"/>
  <c r="AW2944" i="4"/>
  <c r="BE2944" i="4"/>
  <c r="AU2945" i="4"/>
  <c r="BC2945" i="4"/>
  <c r="AS2946" i="4"/>
  <c r="BA2946" i="4"/>
  <c r="AQ2947" i="4"/>
  <c r="AY2947" i="4"/>
  <c r="BG2947" i="4"/>
  <c r="AW2948" i="4"/>
  <c r="BE2948" i="4"/>
  <c r="AU2949" i="4"/>
  <c r="BC2949" i="4"/>
  <c r="AS2950" i="4"/>
  <c r="BA2950" i="4"/>
  <c r="AQ2951" i="4"/>
  <c r="AY2951" i="4"/>
  <c r="BG2951" i="4"/>
  <c r="AW2952" i="4"/>
  <c r="BE2952" i="4"/>
  <c r="AU2953" i="4"/>
  <c r="BC2953" i="4"/>
  <c r="AS2954" i="4"/>
  <c r="BA2954" i="4"/>
  <c r="AQ2955" i="4"/>
  <c r="AY2955" i="4"/>
  <c r="BG2955" i="4"/>
  <c r="AW2956" i="4"/>
  <c r="BE2956" i="4"/>
  <c r="AU2957" i="4"/>
  <c r="BC2957" i="4"/>
  <c r="AS2958" i="4"/>
  <c r="BA2958" i="4"/>
  <c r="AQ2959" i="4"/>
  <c r="AY2959" i="4"/>
  <c r="BG2959" i="4"/>
  <c r="AW2960" i="4"/>
  <c r="BE2960" i="4"/>
  <c r="AU2961" i="4"/>
  <c r="BC2961" i="4"/>
  <c r="AS2962" i="4"/>
  <c r="BA2962" i="4"/>
  <c r="AQ2963" i="4"/>
  <c r="AY2963" i="4"/>
  <c r="BG2963" i="4"/>
  <c r="BB2876" i="4"/>
  <c r="AY2883" i="4"/>
  <c r="BD2888" i="4"/>
  <c r="BE2892" i="4"/>
  <c r="BF2895" i="4"/>
  <c r="BF2897" i="4"/>
  <c r="BG2899" i="4"/>
  <c r="AX2901" i="4"/>
  <c r="BG2902" i="4"/>
  <c r="AW2904" i="4"/>
  <c r="AY2905" i="4"/>
  <c r="AP2907" i="4"/>
  <c r="AW2908" i="4"/>
  <c r="AW2909" i="4"/>
  <c r="BB2910" i="4"/>
  <c r="BG2911" i="4"/>
  <c r="BG2912" i="4"/>
  <c r="AP2914" i="4"/>
  <c r="BF2914" i="4"/>
  <c r="BD2915" i="4"/>
  <c r="BB2916" i="4"/>
  <c r="AW2917" i="4"/>
  <c r="AS2918" i="4"/>
  <c r="BC2918" i="4"/>
  <c r="AV2919" i="4"/>
  <c r="BG2919" i="4"/>
  <c r="AY2920" i="4"/>
  <c r="AR2921" i="4"/>
  <c r="BC2921" i="4"/>
  <c r="AU2922" i="4"/>
  <c r="BF2922" i="4"/>
  <c r="AY2923" i="4"/>
  <c r="AQ2924" i="4"/>
  <c r="BB2924" i="4"/>
  <c r="AU2925" i="4"/>
  <c r="BE2925" i="4"/>
  <c r="AX2926" i="4"/>
  <c r="AQ2927" i="4"/>
  <c r="BA2927" i="4"/>
  <c r="AT2928" i="4"/>
  <c r="BE2928" i="4"/>
  <c r="AW2929" i="4"/>
  <c r="AP2930" i="4"/>
  <c r="BA2930" i="4"/>
  <c r="AS2931" i="4"/>
  <c r="BB2931" i="4"/>
  <c r="AS2932" i="4"/>
  <c r="BB2932" i="4"/>
  <c r="AS2933" i="4"/>
  <c r="BC2933" i="4"/>
  <c r="AT2934" i="4"/>
  <c r="BC2934" i="4"/>
  <c r="AT2935" i="4"/>
  <c r="BC2935" i="4"/>
  <c r="AT2936" i="4"/>
  <c r="BC2936" i="4"/>
  <c r="AU2937" i="4"/>
  <c r="BD2937" i="4"/>
  <c r="AT2938" i="4"/>
  <c r="BB2938" i="4"/>
  <c r="AR2939" i="4"/>
  <c r="AZ2939" i="4"/>
  <c r="AP2940" i="4"/>
  <c r="AX2940" i="4"/>
  <c r="BF2940" i="4"/>
  <c r="AV2941" i="4"/>
  <c r="BD2941" i="4"/>
  <c r="AT2942" i="4"/>
  <c r="BB2942" i="4"/>
  <c r="AR2943" i="4"/>
  <c r="AZ2943" i="4"/>
  <c r="AP2944" i="4"/>
  <c r="AX2944" i="4"/>
  <c r="BF2944" i="4"/>
  <c r="AV2945" i="4"/>
  <c r="BD2945" i="4"/>
  <c r="AT2946" i="4"/>
  <c r="BB2946" i="4"/>
  <c r="AR2947" i="4"/>
  <c r="AZ2947" i="4"/>
  <c r="AP2948" i="4"/>
  <c r="AX2948" i="4"/>
  <c r="BF2948" i="4"/>
  <c r="AV2949" i="4"/>
  <c r="BD2949" i="4"/>
  <c r="AT2950" i="4"/>
  <c r="BB2950" i="4"/>
  <c r="BA2860" i="4"/>
  <c r="BD2877" i="4"/>
  <c r="AS2884" i="4"/>
  <c r="AU2889" i="4"/>
  <c r="AV2893" i="4"/>
  <c r="AU2896" i="4"/>
  <c r="AU2898" i="4"/>
  <c r="AV2900" i="4"/>
  <c r="BE2901" i="4"/>
  <c r="AP2903" i="4"/>
  <c r="AX2904" i="4"/>
  <c r="BF2905" i="4"/>
  <c r="AQ2907" i="4"/>
  <c r="AX2908" i="4"/>
  <c r="BC2909" i="4"/>
  <c r="BC2910" i="4"/>
  <c r="AP2912" i="4"/>
  <c r="AU2913" i="4"/>
  <c r="AS2914" i="4"/>
  <c r="AQ2915" i="4"/>
  <c r="BG2915" i="4"/>
  <c r="BE2916" i="4"/>
  <c r="AZ2917" i="4"/>
  <c r="AT2918" i="4"/>
  <c r="BD2918" i="4"/>
  <c r="AW2919" i="4"/>
  <c r="AP2920" i="4"/>
  <c r="AZ2920" i="4"/>
  <c r="AS2921" i="4"/>
  <c r="BD2921" i="4"/>
  <c r="AV2922" i="4"/>
  <c r="BG2922" i="4"/>
  <c r="AZ2923" i="4"/>
  <c r="AR2924" i="4"/>
  <c r="BC2924" i="4"/>
  <c r="AV2925" i="4"/>
  <c r="BF2925" i="4"/>
  <c r="AY2926" i="4"/>
  <c r="AR2927" i="4"/>
  <c r="BB2927" i="4"/>
  <c r="AU2928" i="4"/>
  <c r="BF2928" i="4"/>
  <c r="AX2929" i="4"/>
  <c r="AQ2930" i="4"/>
  <c r="BB2930" i="4"/>
  <c r="AT2931" i="4"/>
  <c r="BC2931" i="4"/>
  <c r="AT2932" i="4"/>
  <c r="BC2932" i="4"/>
  <c r="AU2933" i="4"/>
  <c r="BD2933" i="4"/>
  <c r="AU2934" i="4"/>
  <c r="BD2934" i="4"/>
  <c r="AU2935" i="4"/>
  <c r="BD2935" i="4"/>
  <c r="AU2936" i="4"/>
  <c r="BE2936" i="4"/>
  <c r="AV2937" i="4"/>
  <c r="BE2937" i="4"/>
  <c r="AU2938" i="4"/>
  <c r="BC2938" i="4"/>
  <c r="AS2939" i="4"/>
  <c r="BA2939" i="4"/>
  <c r="AQ2940" i="4"/>
  <c r="AY2940" i="4"/>
  <c r="BG2940" i="4"/>
  <c r="AW2941" i="4"/>
  <c r="BE2941" i="4"/>
  <c r="AU2942" i="4"/>
  <c r="BC2942" i="4"/>
  <c r="AS2943" i="4"/>
  <c r="BA2943" i="4"/>
  <c r="AQ2944" i="4"/>
  <c r="AY2944" i="4"/>
  <c r="BG2944" i="4"/>
  <c r="AW2945" i="4"/>
  <c r="BE2945" i="4"/>
  <c r="AU2946" i="4"/>
  <c r="BC2946" i="4"/>
  <c r="AS2947" i="4"/>
  <c r="BA2947" i="4"/>
  <c r="AQ2948" i="4"/>
  <c r="AY2948" i="4"/>
  <c r="BG2948" i="4"/>
  <c r="AW2949" i="4"/>
  <c r="AT2863" i="4"/>
  <c r="AY2878" i="4"/>
  <c r="AQ2885" i="4"/>
  <c r="BD2889" i="4"/>
  <c r="BE2893" i="4"/>
  <c r="AW2896" i="4"/>
  <c r="AW2898" i="4"/>
  <c r="AX2900" i="4"/>
  <c r="BF2901" i="4"/>
  <c r="AW2903" i="4"/>
  <c r="AY2904" i="4"/>
  <c r="BG2905" i="4"/>
  <c r="AX2907" i="4"/>
  <c r="AY2908" i="4"/>
  <c r="BD2909" i="4"/>
  <c r="AQ2911" i="4"/>
  <c r="AQ2912" i="4"/>
  <c r="AV2913" i="4"/>
  <c r="AT2914" i="4"/>
  <c r="AR2915" i="4"/>
  <c r="AP2916" i="4"/>
  <c r="BF2916" i="4"/>
  <c r="BA2917" i="4"/>
  <c r="AU2918" i="4"/>
  <c r="BF2918" i="4"/>
  <c r="AY2919" i="4"/>
  <c r="AQ2920" i="4"/>
  <c r="BB2920" i="4"/>
  <c r="AU2921" i="4"/>
  <c r="BE2921" i="4"/>
  <c r="AX2922" i="4"/>
  <c r="AQ2923" i="4"/>
  <c r="BA2923" i="4"/>
  <c r="AT2924" i="4"/>
  <c r="BE2924" i="4"/>
  <c r="AW2925" i="4"/>
  <c r="AP2926" i="4"/>
  <c r="BA2926" i="4"/>
  <c r="AS2927" i="4"/>
  <c r="BD2927" i="4"/>
  <c r="AW2928" i="4"/>
  <c r="BG2928" i="4"/>
  <c r="AZ2929" i="4"/>
  <c r="AS2930" i="4"/>
  <c r="BC2930" i="4"/>
  <c r="AU2931" i="4"/>
  <c r="BD2931" i="4"/>
  <c r="AU2932" i="4"/>
  <c r="BE2932" i="4"/>
  <c r="AV2933" i="4"/>
  <c r="BE2933" i="4"/>
  <c r="AV2934" i="4"/>
  <c r="BE2934" i="4"/>
  <c r="AV2935" i="4"/>
  <c r="BE2935" i="4"/>
  <c r="AW2936" i="4"/>
  <c r="BF2936" i="4"/>
  <c r="AW2937" i="4"/>
  <c r="BF2937" i="4"/>
  <c r="AV2938" i="4"/>
  <c r="BD2938" i="4"/>
  <c r="AT2939" i="4"/>
  <c r="BB2939" i="4"/>
  <c r="AR2940" i="4"/>
  <c r="AZ2940" i="4"/>
  <c r="AP2941" i="4"/>
  <c r="AX2941" i="4"/>
  <c r="BF2941" i="4"/>
  <c r="AV2942" i="4"/>
  <c r="BD2942" i="4"/>
  <c r="AT2943" i="4"/>
  <c r="BB2943" i="4"/>
  <c r="AR2944" i="4"/>
  <c r="AZ2944" i="4"/>
  <c r="AP2945" i="4"/>
  <c r="AX2945" i="4"/>
  <c r="BF2945" i="4"/>
  <c r="AV2946" i="4"/>
  <c r="BD2946" i="4"/>
  <c r="AT2947" i="4"/>
  <c r="BB2947" i="4"/>
  <c r="AR2948" i="4"/>
  <c r="AZ2948" i="4"/>
  <c r="AP2949" i="4"/>
  <c r="AX2949" i="4"/>
  <c r="BF2949" i="4"/>
  <c r="AV2950" i="4"/>
  <c r="BD2950" i="4"/>
  <c r="AT2951" i="4"/>
  <c r="BB2951" i="4"/>
  <c r="AR2952" i="4"/>
  <c r="AZ2952" i="4"/>
  <c r="AP2953" i="4"/>
  <c r="AX2953" i="4"/>
  <c r="BF2953" i="4"/>
  <c r="AV2954" i="4"/>
  <c r="BD2954" i="4"/>
  <c r="AT2955" i="4"/>
  <c r="BB2955" i="4"/>
  <c r="AR2956" i="4"/>
  <c r="AZ2956" i="4"/>
  <c r="AP2957" i="4"/>
  <c r="AX2957" i="4"/>
  <c r="BF2957" i="4"/>
  <c r="AV2958" i="4"/>
  <c r="BD2958" i="4"/>
  <c r="AT2959" i="4"/>
  <c r="BB2959" i="4"/>
  <c r="AR2960" i="4"/>
  <c r="AZ2960" i="4"/>
  <c r="AP2961" i="4"/>
  <c r="AX2961" i="4"/>
  <c r="BF2961" i="4"/>
  <c r="AV2962" i="4"/>
  <c r="BD2962" i="4"/>
  <c r="AT2963" i="4"/>
  <c r="BB2963" i="4"/>
  <c r="AR2964" i="4"/>
  <c r="AZ2964" i="4"/>
  <c r="AP2965" i="4"/>
  <c r="AX2965" i="4"/>
  <c r="BF2965" i="4"/>
  <c r="AV2966" i="4"/>
  <c r="BD2966" i="4"/>
  <c r="AT2967" i="4"/>
  <c r="BB2967" i="4"/>
  <c r="AR2968" i="4"/>
  <c r="AZ2968" i="4"/>
  <c r="AP2969" i="4"/>
  <c r="AX2969" i="4"/>
  <c r="BF2969" i="4"/>
  <c r="AV2970" i="4"/>
  <c r="BD2970" i="4"/>
  <c r="AT2971" i="4"/>
  <c r="BB2971" i="4"/>
  <c r="AR2972" i="4"/>
  <c r="AZ2972" i="4"/>
  <c r="AJ2854" i="4"/>
  <c r="AJ2862" i="4"/>
  <c r="AJ2870" i="4"/>
  <c r="AJ2878" i="4"/>
  <c r="BF2865" i="4"/>
  <c r="AW2879" i="4"/>
  <c r="BG2885" i="4"/>
  <c r="AU2890" i="4"/>
  <c r="AV2894" i="4"/>
  <c r="BD2896" i="4"/>
  <c r="BD2898" i="4"/>
  <c r="BE2900" i="4"/>
  <c r="BG2901" i="4"/>
  <c r="AX2903" i="4"/>
  <c r="BF2904" i="4"/>
  <c r="AQ2906" i="4"/>
  <c r="AY2907" i="4"/>
  <c r="BE2908" i="4"/>
  <c r="BE2909" i="4"/>
  <c r="AR2911" i="4"/>
  <c r="AW2912" i="4"/>
  <c r="AW2913" i="4"/>
  <c r="AU2914" i="4"/>
  <c r="AS2915" i="4"/>
  <c r="AQ2916" i="4"/>
  <c r="BG2916" i="4"/>
  <c r="BC2917" i="4"/>
  <c r="AV2918" i="4"/>
  <c r="BG2918" i="4"/>
  <c r="AZ2919" i="4"/>
  <c r="AR2920" i="4"/>
  <c r="BC2920" i="4"/>
  <c r="AV2921" i="4"/>
  <c r="BF2921" i="4"/>
  <c r="AY2922" i="4"/>
  <c r="AR2923" i="4"/>
  <c r="BB2923" i="4"/>
  <c r="AU2924" i="4"/>
  <c r="BF2924" i="4"/>
  <c r="AX2925" i="4"/>
  <c r="AQ2926" i="4"/>
  <c r="BB2926" i="4"/>
  <c r="AT2927" i="4"/>
  <c r="BE2927" i="4"/>
  <c r="AX2928" i="4"/>
  <c r="AP2929" i="4"/>
  <c r="BA2929" i="4"/>
  <c r="AT2930" i="4"/>
  <c r="BD2930" i="4"/>
  <c r="AV2931" i="4"/>
  <c r="BE2931" i="4"/>
  <c r="AW2932" i="4"/>
  <c r="BF2932" i="4"/>
  <c r="AW2933" i="4"/>
  <c r="BF2933" i="4"/>
  <c r="AW2934" i="4"/>
  <c r="BF2934" i="4"/>
  <c r="AW2935" i="4"/>
  <c r="BG2935" i="4"/>
  <c r="AX2936" i="4"/>
  <c r="BG2936" i="4"/>
  <c r="AX2937" i="4"/>
  <c r="BG2937" i="4"/>
  <c r="AW2938" i="4"/>
  <c r="BE2938" i="4"/>
  <c r="AS2868" i="4"/>
  <c r="AR2880" i="4"/>
  <c r="BB2886" i="4"/>
  <c r="BD2890" i="4"/>
  <c r="BE2894" i="4"/>
  <c r="BF2896" i="4"/>
  <c r="BG2898" i="4"/>
  <c r="BF2900" i="4"/>
  <c r="AV2902" i="4"/>
  <c r="AY2903" i="4"/>
  <c r="BG2904" i="4"/>
  <c r="AW2906" i="4"/>
  <c r="AZ2907" i="4"/>
  <c r="BF2908" i="4"/>
  <c r="AS2910" i="4"/>
  <c r="AS2911" i="4"/>
  <c r="AX2912" i="4"/>
  <c r="AZ2913" i="4"/>
  <c r="AX2914" i="4"/>
  <c r="AV2915" i="4"/>
  <c r="AT2916" i="4"/>
  <c r="AR2917" i="4"/>
  <c r="BD2917" i="4"/>
  <c r="AX2918" i="4"/>
  <c r="AQ2919" i="4"/>
  <c r="BA2919" i="4"/>
  <c r="AT2920" i="4"/>
  <c r="BE2920" i="4"/>
  <c r="AW2921" i="4"/>
  <c r="AP2922" i="4"/>
  <c r="BA2922" i="4"/>
  <c r="AS2923" i="4"/>
  <c r="BD2923" i="4"/>
  <c r="AW2924" i="4"/>
  <c r="BG2924" i="4"/>
  <c r="AZ2925" i="4"/>
  <c r="AS2926" i="4"/>
  <c r="BC2926" i="4"/>
  <c r="AV2927" i="4"/>
  <c r="BG2927" i="4"/>
  <c r="AY2928" i="4"/>
  <c r="AR2929" i="4"/>
  <c r="BC2929" i="4"/>
  <c r="AU2930" i="4"/>
  <c r="BF2930" i="4"/>
  <c r="AW2931" i="4"/>
  <c r="BG2931" i="4"/>
  <c r="AX2932" i="4"/>
  <c r="BG2932" i="4"/>
  <c r="AX2933" i="4"/>
  <c r="BG2933" i="4"/>
  <c r="AX2934" i="4"/>
  <c r="BG2934" i="4"/>
  <c r="AY2935" i="4"/>
  <c r="AP2936" i="4"/>
  <c r="AY2936" i="4"/>
  <c r="AP2937" i="4"/>
  <c r="AY2937" i="4"/>
  <c r="AP2873" i="4"/>
  <c r="BF2881" i="4"/>
  <c r="BC2887" i="4"/>
  <c r="BE2891" i="4"/>
  <c r="AW2895" i="4"/>
  <c r="AW2897" i="4"/>
  <c r="AX2899" i="4"/>
  <c r="AV2901" i="4"/>
  <c r="AY2902" i="4"/>
  <c r="BG2903" i="4"/>
  <c r="AW2905" i="4"/>
  <c r="AZ2906" i="4"/>
  <c r="AP2908" i="4"/>
  <c r="AU2909" i="4"/>
  <c r="AU2910" i="4"/>
  <c r="AZ2911" i="4"/>
  <c r="BE2912" i="4"/>
  <c r="BD2913" i="4"/>
  <c r="BB2914" i="4"/>
  <c r="AZ2915" i="4"/>
  <c r="AX2916" i="4"/>
  <c r="AU2917" i="4"/>
  <c r="AP2918" i="4"/>
  <c r="BA2918" i="4"/>
  <c r="AS2919" i="4"/>
  <c r="BD2919" i="4"/>
  <c r="AW2920" i="4"/>
  <c r="BG2920" i="4"/>
  <c r="AZ2921" i="4"/>
  <c r="AS2922" i="4"/>
  <c r="BC2922" i="4"/>
  <c r="AV2923" i="4"/>
  <c r="BG2923" i="4"/>
  <c r="AY2924" i="4"/>
  <c r="AR2925" i="4"/>
  <c r="BC2925" i="4"/>
  <c r="AU2926" i="4"/>
  <c r="BF2926" i="4"/>
  <c r="AY2927" i="4"/>
  <c r="AQ2928" i="4"/>
  <c r="BB2928" i="4"/>
  <c r="AU2929" i="4"/>
  <c r="BE2929" i="4"/>
  <c r="AX2930" i="4"/>
  <c r="AQ2931" i="4"/>
  <c r="AZ2931" i="4"/>
  <c r="AQ2932" i="4"/>
  <c r="AZ2932" i="4"/>
  <c r="AQ2933" i="4"/>
  <c r="AZ2933" i="4"/>
  <c r="AQ2934" i="4"/>
  <c r="BA2934" i="4"/>
  <c r="AR2935" i="4"/>
  <c r="BA2935" i="4"/>
  <c r="AR2936" i="4"/>
  <c r="BA2936" i="4"/>
  <c r="AR2937" i="4"/>
  <c r="BA2937" i="4"/>
  <c r="AR2938" i="4"/>
  <c r="AZ2938" i="4"/>
  <c r="AP2939" i="4"/>
  <c r="AX2939" i="4"/>
  <c r="BF2939" i="4"/>
  <c r="AV2940" i="4"/>
  <c r="BD2940" i="4"/>
  <c r="AT2941" i="4"/>
  <c r="BB2941" i="4"/>
  <c r="AR2942" i="4"/>
  <c r="AZ2942" i="4"/>
  <c r="AP2943" i="4"/>
  <c r="AX2943" i="4"/>
  <c r="BF2943" i="4"/>
  <c r="AV2944" i="4"/>
  <c r="BD2944" i="4"/>
  <c r="AT2945" i="4"/>
  <c r="BB2945" i="4"/>
  <c r="AR2946" i="4"/>
  <c r="AZ2946" i="4"/>
  <c r="AP2947" i="4"/>
  <c r="AX2947" i="4"/>
  <c r="BF2947" i="4"/>
  <c r="AV2948" i="4"/>
  <c r="BD2948" i="4"/>
  <c r="AT2949" i="4"/>
  <c r="BB2949" i="4"/>
  <c r="AR2950" i="4"/>
  <c r="AZ2950" i="4"/>
  <c r="AP2951" i="4"/>
  <c r="AX2951" i="4"/>
  <c r="BF2951" i="4"/>
  <c r="AV2952" i="4"/>
  <c r="BD2952" i="4"/>
  <c r="AT2953" i="4"/>
  <c r="BB2953" i="4"/>
  <c r="AR2954" i="4"/>
  <c r="AZ2954" i="4"/>
  <c r="AP2955" i="4"/>
  <c r="AX2955" i="4"/>
  <c r="BF2955" i="4"/>
  <c r="AV2956" i="4"/>
  <c r="BD2956" i="4"/>
  <c r="AT2957" i="4"/>
  <c r="BB2957" i="4"/>
  <c r="AR2958" i="4"/>
  <c r="AZ2958" i="4"/>
  <c r="AP2959" i="4"/>
  <c r="AX2959" i="4"/>
  <c r="BF2959" i="4"/>
  <c r="AV2960" i="4"/>
  <c r="BD2960" i="4"/>
  <c r="AT2961" i="4"/>
  <c r="BB2961" i="4"/>
  <c r="AR2962" i="4"/>
  <c r="BG2900" i="4"/>
  <c r="AY2911" i="4"/>
  <c r="AY2918" i="4"/>
  <c r="AT2923" i="4"/>
  <c r="AP2928" i="4"/>
  <c r="AY2932" i="4"/>
  <c r="AZ2936" i="4"/>
  <c r="BG2938" i="4"/>
  <c r="AT2940" i="4"/>
  <c r="AY2941" i="4"/>
  <c r="AY2942" i="4"/>
  <c r="BD2943" i="4"/>
  <c r="AQ2945" i="4"/>
  <c r="AQ2946" i="4"/>
  <c r="AV2947" i="4"/>
  <c r="BA2948" i="4"/>
  <c r="BA2949" i="4"/>
  <c r="AY2950" i="4"/>
  <c r="AV2951" i="4"/>
  <c r="AQ2952" i="4"/>
  <c r="BC2952" i="4"/>
  <c r="AY2953" i="4"/>
  <c r="AT2954" i="4"/>
  <c r="BF2954" i="4"/>
  <c r="BA2955" i="4"/>
  <c r="AU2956" i="4"/>
  <c r="AQ2957" i="4"/>
  <c r="BD2957" i="4"/>
  <c r="AX2958" i="4"/>
  <c r="AS2959" i="4"/>
  <c r="BE2959" i="4"/>
  <c r="BA2960" i="4"/>
  <c r="AV2961" i="4"/>
  <c r="AP2962" i="4"/>
  <c r="BB2962" i="4"/>
  <c r="AU2963" i="4"/>
  <c r="BE2963" i="4"/>
  <c r="AW2964" i="4"/>
  <c r="BF2964" i="4"/>
  <c r="AW2965" i="4"/>
  <c r="BG2965" i="4"/>
  <c r="AX2966" i="4"/>
  <c r="BG2966" i="4"/>
  <c r="AX2967" i="4"/>
  <c r="BG2967" i="4"/>
  <c r="AX2968" i="4"/>
  <c r="BG2968" i="4"/>
  <c r="AY2969" i="4"/>
  <c r="AP2970" i="4"/>
  <c r="AY2970" i="4"/>
  <c r="AP2971" i="4"/>
  <c r="AY2971" i="4"/>
  <c r="AP2972" i="4"/>
  <c r="AY2972" i="4"/>
  <c r="AJ2855" i="4"/>
  <c r="AJ2864" i="4"/>
  <c r="AJ2873" i="4"/>
  <c r="AJ2882" i="4"/>
  <c r="AJ2890" i="4"/>
  <c r="AJ2898" i="4"/>
  <c r="AJ2906" i="4"/>
  <c r="AJ2914" i="4"/>
  <c r="AJ2922" i="4"/>
  <c r="AJ2930" i="4"/>
  <c r="AJ2938" i="4"/>
  <c r="AJ2946" i="4"/>
  <c r="AJ2954" i="4"/>
  <c r="AJ2962" i="4"/>
  <c r="AJ2970" i="4"/>
  <c r="AX2870" i="4"/>
  <c r="AW2902" i="4"/>
  <c r="AY2912" i="4"/>
  <c r="AR2919" i="4"/>
  <c r="BE2923" i="4"/>
  <c r="AZ2928" i="4"/>
  <c r="AP2933" i="4"/>
  <c r="AQ2937" i="4"/>
  <c r="AU2939" i="4"/>
  <c r="AU2940" i="4"/>
  <c r="AZ2941" i="4"/>
  <c r="BE2942" i="4"/>
  <c r="BE2943" i="4"/>
  <c r="AR2945" i="4"/>
  <c r="AW2946" i="4"/>
  <c r="AW2947" i="4"/>
  <c r="BB2948" i="4"/>
  <c r="BE2949" i="4"/>
  <c r="BC2950" i="4"/>
  <c r="AW2951" i="4"/>
  <c r="AS2952" i="4"/>
  <c r="BF2952" i="4"/>
  <c r="AZ2953" i="4"/>
  <c r="AU2954" i="4"/>
  <c r="BG2954" i="4"/>
  <c r="BC2955" i="4"/>
  <c r="AX2956" i="4"/>
  <c r="AR2957" i="4"/>
  <c r="BE2957" i="4"/>
  <c r="AY2958" i="4"/>
  <c r="AU2959" i="4"/>
  <c r="AP2960" i="4"/>
  <c r="BB2960" i="4"/>
  <c r="AW2961" i="4"/>
  <c r="AQ2962" i="4"/>
  <c r="BC2962" i="4"/>
  <c r="AV2963" i="4"/>
  <c r="BF2963" i="4"/>
  <c r="AX2964" i="4"/>
  <c r="BG2964" i="4"/>
  <c r="AY2965" i="4"/>
  <c r="AP2966" i="4"/>
  <c r="AY2966" i="4"/>
  <c r="AP2967" i="4"/>
  <c r="AY2967" i="4"/>
  <c r="AP2968" i="4"/>
  <c r="AY2968" i="4"/>
  <c r="AQ2969" i="4"/>
  <c r="AZ2969" i="4"/>
  <c r="AQ2970" i="4"/>
  <c r="AZ2970" i="4"/>
  <c r="AQ2971" i="4"/>
  <c r="AZ2971" i="4"/>
  <c r="AQ2972" i="4"/>
  <c r="BA2972" i="4"/>
  <c r="AJ2856" i="4"/>
  <c r="AJ2865" i="4"/>
  <c r="AJ2874" i="4"/>
  <c r="AJ2883" i="4"/>
  <c r="AJ2891" i="4"/>
  <c r="AJ2899" i="4"/>
  <c r="AJ2907" i="4"/>
  <c r="AJ2915" i="4"/>
  <c r="AJ2923" i="4"/>
  <c r="AJ2931" i="4"/>
  <c r="AJ2939" i="4"/>
  <c r="AJ2947" i="4"/>
  <c r="AJ2955" i="4"/>
  <c r="AJ2963" i="4"/>
  <c r="AJ2971" i="4"/>
  <c r="AP2881" i="4"/>
  <c r="BF2903" i="4"/>
  <c r="BC2913" i="4"/>
  <c r="BB2919" i="4"/>
  <c r="AX2924" i="4"/>
  <c r="AS2929" i="4"/>
  <c r="AY2933" i="4"/>
  <c r="AZ2937" i="4"/>
  <c r="AV2939" i="4"/>
  <c r="BA2940" i="4"/>
  <c r="BA2941" i="4"/>
  <c r="BF2942" i="4"/>
  <c r="AS2944" i="4"/>
  <c r="AS2945" i="4"/>
  <c r="AX2946" i="4"/>
  <c r="BC2947" i="4"/>
  <c r="BC2948" i="4"/>
  <c r="BG2949" i="4"/>
  <c r="BE2950" i="4"/>
  <c r="AZ2951" i="4"/>
  <c r="AT2952" i="4"/>
  <c r="BG2952" i="4"/>
  <c r="BA2953" i="4"/>
  <c r="AW2954" i="4"/>
  <c r="AR2955" i="4"/>
  <c r="BD2955" i="4"/>
  <c r="AY2956" i="4"/>
  <c r="AS2957" i="4"/>
  <c r="BG2957" i="4"/>
  <c r="BB2958" i="4"/>
  <c r="AV2959" i="4"/>
  <c r="AQ2960" i="4"/>
  <c r="BC2960" i="4"/>
  <c r="AY2961" i="4"/>
  <c r="AT2962" i="4"/>
  <c r="BE2962" i="4"/>
  <c r="AW2963" i="4"/>
  <c r="AP2964" i="4"/>
  <c r="AY2964" i="4"/>
  <c r="AQ2965" i="4"/>
  <c r="AZ2965" i="4"/>
  <c r="AQ2966" i="4"/>
  <c r="AZ2966" i="4"/>
  <c r="AQ2967" i="4"/>
  <c r="AZ2967" i="4"/>
  <c r="AQ2968" i="4"/>
  <c r="BA2968" i="4"/>
  <c r="AR2969" i="4"/>
  <c r="BA2969" i="4"/>
  <c r="AR2970" i="4"/>
  <c r="BA2970" i="4"/>
  <c r="AR2971" i="4"/>
  <c r="BA2971" i="4"/>
  <c r="AS2972" i="4"/>
  <c r="BB2972" i="4"/>
  <c r="AJ2857" i="4"/>
  <c r="AJ2866" i="4"/>
  <c r="AJ2875" i="4"/>
  <c r="AJ2884" i="4"/>
  <c r="AJ2892" i="4"/>
  <c r="AJ2900" i="4"/>
  <c r="AJ2908" i="4"/>
  <c r="AJ2916" i="4"/>
  <c r="AJ2924" i="4"/>
  <c r="AJ2932" i="4"/>
  <c r="AJ2940" i="4"/>
  <c r="AJ2948" i="4"/>
  <c r="AJ2956" i="4"/>
  <c r="AJ2964" i="4"/>
  <c r="AJ2972" i="4"/>
  <c r="AT2887" i="4"/>
  <c r="AP2905" i="4"/>
  <c r="BA2914" i="4"/>
  <c r="AU2920" i="4"/>
  <c r="AP2925" i="4"/>
  <c r="BD2929" i="4"/>
  <c r="AP2934" i="4"/>
  <c r="AP2938" i="4"/>
  <c r="AW2939" i="4"/>
  <c r="BB2940" i="4"/>
  <c r="BG2941" i="4"/>
  <c r="BG2942" i="4"/>
  <c r="AT2944" i="4"/>
  <c r="AY2945" i="4"/>
  <c r="AY2946" i="4"/>
  <c r="BD2947" i="4"/>
  <c r="AQ2949" i="4"/>
  <c r="AP2950" i="4"/>
  <c r="BF2950" i="4"/>
  <c r="BA2951" i="4"/>
  <c r="AU2952" i="4"/>
  <c r="AQ2953" i="4"/>
  <c r="BD2953" i="4"/>
  <c r="AX2954" i="4"/>
  <c r="AS2955" i="4"/>
  <c r="BE2955" i="4"/>
  <c r="BA2956" i="4"/>
  <c r="AV2957" i="4"/>
  <c r="AP2958" i="4"/>
  <c r="BC2958" i="4"/>
  <c r="AW2959" i="4"/>
  <c r="AS2960" i="4"/>
  <c r="BF2960" i="4"/>
  <c r="AZ2961" i="4"/>
  <c r="AU2962" i="4"/>
  <c r="BF2962" i="4"/>
  <c r="AX2963" i="4"/>
  <c r="AQ2964" i="4"/>
  <c r="BA2964" i="4"/>
  <c r="AR2965" i="4"/>
  <c r="BA2965" i="4"/>
  <c r="AR2966" i="4"/>
  <c r="BA2966" i="4"/>
  <c r="AR2967" i="4"/>
  <c r="BA2967" i="4"/>
  <c r="AS2968" i="4"/>
  <c r="BB2968" i="4"/>
  <c r="AS2969" i="4"/>
  <c r="BB2969" i="4"/>
  <c r="AS2970" i="4"/>
  <c r="BB2970" i="4"/>
  <c r="AS2971" i="4"/>
  <c r="BC2971" i="4"/>
  <c r="AT2972" i="4"/>
  <c r="BC2972" i="4"/>
  <c r="AJ2858" i="4"/>
  <c r="AJ2867" i="4"/>
  <c r="AJ2876" i="4"/>
  <c r="AJ2885" i="4"/>
  <c r="AJ2893" i="4"/>
  <c r="AJ2901" i="4"/>
  <c r="AJ2909" i="4"/>
  <c r="AJ2917" i="4"/>
  <c r="AJ2925" i="4"/>
  <c r="AJ2933" i="4"/>
  <c r="AJ2941" i="4"/>
  <c r="AJ2949" i="4"/>
  <c r="AJ2957" i="4"/>
  <c r="AJ2965" i="4"/>
  <c r="AJ2853" i="4"/>
  <c r="AU2891" i="4"/>
  <c r="AY2906" i="4"/>
  <c r="AY2915" i="4"/>
  <c r="BF2920" i="4"/>
  <c r="BA2925" i="4"/>
  <c r="AV2930" i="4"/>
  <c r="AY2934" i="4"/>
  <c r="AQ2938" i="4"/>
  <c r="BC2939" i="4"/>
  <c r="BC2940" i="4"/>
  <c r="AP2942" i="4"/>
  <c r="AU2943" i="4"/>
  <c r="AU2944" i="4"/>
  <c r="AZ2945" i="4"/>
  <c r="BE2946" i="4"/>
  <c r="BE2947" i="4"/>
  <c r="AR2949" i="4"/>
  <c r="AQ2950" i="4"/>
  <c r="BG2950" i="4"/>
  <c r="BC2951" i="4"/>
  <c r="AX2952" i="4"/>
  <c r="AR2953" i="4"/>
  <c r="BE2953" i="4"/>
  <c r="AY2954" i="4"/>
  <c r="AU2955" i="4"/>
  <c r="AP2956" i="4"/>
  <c r="BB2956" i="4"/>
  <c r="AW2957" i="4"/>
  <c r="AQ2958" i="4"/>
  <c r="BE2958" i="4"/>
  <c r="AZ2959" i="4"/>
  <c r="AT2960" i="4"/>
  <c r="BG2960" i="4"/>
  <c r="BA2961" i="4"/>
  <c r="AW2962" i="4"/>
  <c r="BG2962" i="4"/>
  <c r="AZ2963" i="4"/>
  <c r="AS2964" i="4"/>
  <c r="BB2964" i="4"/>
  <c r="AS2965" i="4"/>
  <c r="BB2965" i="4"/>
  <c r="AS2966" i="4"/>
  <c r="BB2966" i="4"/>
  <c r="AS2967" i="4"/>
  <c r="BC2967" i="4"/>
  <c r="AT2968" i="4"/>
  <c r="BC2968" i="4"/>
  <c r="AT2969" i="4"/>
  <c r="BC2969" i="4"/>
  <c r="AT2970" i="4"/>
  <c r="BC2970" i="4"/>
  <c r="AU2971" i="4"/>
  <c r="BD2971" i="4"/>
  <c r="AU2972" i="4"/>
  <c r="BD2972" i="4"/>
  <c r="AJ2859" i="4"/>
  <c r="AJ2868" i="4"/>
  <c r="AJ2877" i="4"/>
  <c r="AJ2886" i="4"/>
  <c r="AJ2894" i="4"/>
  <c r="AJ2902" i="4"/>
  <c r="AJ2910" i="4"/>
  <c r="AJ2918" i="4"/>
  <c r="AJ2926" i="4"/>
  <c r="AJ2934" i="4"/>
  <c r="AJ2942" i="4"/>
  <c r="AJ2950" i="4"/>
  <c r="AJ2958" i="4"/>
  <c r="AJ2966" i="4"/>
  <c r="AT2895" i="4"/>
  <c r="BG2907" i="4"/>
  <c r="AW2916" i="4"/>
  <c r="AX2921" i="4"/>
  <c r="AT2926" i="4"/>
  <c r="BG2930" i="4"/>
  <c r="AQ2935" i="4"/>
  <c r="AX2938" i="4"/>
  <c r="BD2939" i="4"/>
  <c r="AQ2941" i="4"/>
  <c r="AQ2942" i="4"/>
  <c r="AV2943" i="4"/>
  <c r="BA2944" i="4"/>
  <c r="BA2945" i="4"/>
  <c r="BF2946" i="4"/>
  <c r="AS2948" i="4"/>
  <c r="AS2949" i="4"/>
  <c r="AU2950" i="4"/>
  <c r="AR2951" i="4"/>
  <c r="BD2951" i="4"/>
  <c r="AY2952" i="4"/>
  <c r="AS2953" i="4"/>
  <c r="BG2953" i="4"/>
  <c r="BB2954" i="4"/>
  <c r="AV2955" i="4"/>
  <c r="AQ2956" i="4"/>
  <c r="BC2956" i="4"/>
  <c r="AY2957" i="4"/>
  <c r="AT2958" i="4"/>
  <c r="BF2958" i="4"/>
  <c r="BA2959" i="4"/>
  <c r="AU2960" i="4"/>
  <c r="AQ2961" i="4"/>
  <c r="BD2961" i="4"/>
  <c r="AX2962" i="4"/>
  <c r="AP2963" i="4"/>
  <c r="BA2963" i="4"/>
  <c r="AT2964" i="4"/>
  <c r="BC2964" i="4"/>
  <c r="AT2965" i="4"/>
  <c r="BC2965" i="4"/>
  <c r="AT2966" i="4"/>
  <c r="BC2966" i="4"/>
  <c r="AU2967" i="4"/>
  <c r="BD2967" i="4"/>
  <c r="AU2968" i="4"/>
  <c r="BD2968" i="4"/>
  <c r="AU2969" i="4"/>
  <c r="BD2969" i="4"/>
  <c r="AU2970" i="4"/>
  <c r="BE2970" i="4"/>
  <c r="AV2971" i="4"/>
  <c r="BE2971" i="4"/>
  <c r="AV2972" i="4"/>
  <c r="BE2972" i="4"/>
  <c r="AJ2860" i="4"/>
  <c r="AJ2869" i="4"/>
  <c r="AJ2879" i="4"/>
  <c r="AJ2887" i="4"/>
  <c r="AJ2895" i="4"/>
  <c r="AJ2903" i="4"/>
  <c r="AJ2911" i="4"/>
  <c r="AJ2919" i="4"/>
  <c r="AJ2927" i="4"/>
  <c r="AJ2935" i="4"/>
  <c r="AJ2943" i="4"/>
  <c r="AJ2951" i="4"/>
  <c r="AJ2959" i="4"/>
  <c r="AJ2967" i="4"/>
  <c r="AU2899" i="4"/>
  <c r="AT2910" i="4"/>
  <c r="BE2917" i="4"/>
  <c r="BB2922" i="4"/>
  <c r="AW2927" i="4"/>
  <c r="AP2932" i="4"/>
  <c r="AQ2936" i="4"/>
  <c r="BF2938" i="4"/>
  <c r="AS2940" i="4"/>
  <c r="AS2941" i="4"/>
  <c r="AX2942" i="4"/>
  <c r="BC2943" i="4"/>
  <c r="BC2944" i="4"/>
  <c r="AP2946" i="4"/>
  <c r="AU2947" i="4"/>
  <c r="AU2948" i="4"/>
  <c r="AZ2949" i="4"/>
  <c r="AX2950" i="4"/>
  <c r="AU2951" i="4"/>
  <c r="AP2952" i="4"/>
  <c r="BB2952" i="4"/>
  <c r="AW2953" i="4"/>
  <c r="AQ2954" i="4"/>
  <c r="BE2954" i="4"/>
  <c r="AZ2955" i="4"/>
  <c r="AT2956" i="4"/>
  <c r="BG2956" i="4"/>
  <c r="BA2957" i="4"/>
  <c r="AW2958" i="4"/>
  <c r="AR2959" i="4"/>
  <c r="BD2959" i="4"/>
  <c r="AY2960" i="4"/>
  <c r="AS2961" i="4"/>
  <c r="BG2961" i="4"/>
  <c r="AZ2962" i="4"/>
  <c r="AS2963" i="4"/>
  <c r="BD2963" i="4"/>
  <c r="AV2964" i="4"/>
  <c r="BE2964" i="4"/>
  <c r="AV2965" i="4"/>
  <c r="BE2965" i="4"/>
  <c r="AW2966" i="4"/>
  <c r="BF2966" i="4"/>
  <c r="AW2967" i="4"/>
  <c r="BF2967" i="4"/>
  <c r="AW2968" i="4"/>
  <c r="BF2968" i="4"/>
  <c r="AW2969" i="4"/>
  <c r="BG2969" i="4"/>
  <c r="AX2970" i="4"/>
  <c r="BG2970" i="4"/>
  <c r="AX2971" i="4"/>
  <c r="BG2971" i="4"/>
  <c r="AX2972" i="4"/>
  <c r="BG2972" i="4"/>
  <c r="AJ2863" i="4"/>
  <c r="AJ2872" i="4"/>
  <c r="AJ2881" i="4"/>
  <c r="AJ2889" i="4"/>
  <c r="AJ2897" i="4"/>
  <c r="AJ2905" i="4"/>
  <c r="AJ2913" i="4"/>
  <c r="AJ2921" i="4"/>
  <c r="AJ2929" i="4"/>
  <c r="AJ2937" i="4"/>
  <c r="AJ2945" i="4"/>
  <c r="AJ2953" i="4"/>
  <c r="AJ2961" i="4"/>
  <c r="AJ2969" i="4"/>
  <c r="AY2938" i="4"/>
  <c r="AT2948" i="4"/>
  <c r="BC2954" i="4"/>
  <c r="AX2960" i="4"/>
  <c r="AU2965" i="4"/>
  <c r="AV2969" i="4"/>
  <c r="AJ2861" i="4"/>
  <c r="AJ2928" i="4"/>
  <c r="AU2897" i="4"/>
  <c r="BE2939" i="4"/>
  <c r="AY2949" i="4"/>
  <c r="AW2955" i="4"/>
  <c r="AR2961" i="4"/>
  <c r="BD2965" i="4"/>
  <c r="BE2969" i="4"/>
  <c r="AJ2871" i="4"/>
  <c r="AJ2936" i="4"/>
  <c r="BG2908" i="4"/>
  <c r="AR2941" i="4"/>
  <c r="AW2950" i="4"/>
  <c r="AS2956" i="4"/>
  <c r="BE2961" i="4"/>
  <c r="AU2966" i="4"/>
  <c r="AW2970" i="4"/>
  <c r="AJ2880" i="4"/>
  <c r="AJ2944" i="4"/>
  <c r="AS2917" i="4"/>
  <c r="AW2942" i="4"/>
  <c r="AS2951" i="4"/>
  <c r="BF2956" i="4"/>
  <c r="AY2962" i="4"/>
  <c r="BE2966" i="4"/>
  <c r="BF2970" i="4"/>
  <c r="AJ2888" i="4"/>
  <c r="AJ2952" i="4"/>
  <c r="AQ2922" i="4"/>
  <c r="AW2943" i="4"/>
  <c r="BE2951" i="4"/>
  <c r="AZ2957" i="4"/>
  <c r="AR2963" i="4"/>
  <c r="AV2967" i="4"/>
  <c r="AW2971" i="4"/>
  <c r="AJ2896" i="4"/>
  <c r="AJ2960" i="4"/>
  <c r="BD2926" i="4"/>
  <c r="BB2944" i="4"/>
  <c r="BA2952" i="4"/>
  <c r="AU2958" i="4"/>
  <c r="BC2963" i="4"/>
  <c r="BE2967" i="4"/>
  <c r="BF2971" i="4"/>
  <c r="AJ2904" i="4"/>
  <c r="AJ2968" i="4"/>
  <c r="AZ2935" i="4"/>
  <c r="BG2946" i="4"/>
  <c r="AP2954" i="4"/>
  <c r="BC2959" i="4"/>
  <c r="BD2964" i="4"/>
  <c r="BE2968" i="4"/>
  <c r="BF2972" i="4"/>
  <c r="AJ2920" i="4"/>
  <c r="AJ2912" i="4"/>
  <c r="AY2931" i="4"/>
  <c r="BG2945" i="4"/>
  <c r="AV2953" i="4"/>
  <c r="BG2958" i="4"/>
  <c r="AU2964" i="4"/>
  <c r="AW2972" i="4"/>
  <c r="AV2968" i="4"/>
  <c r="AJ3126" i="4"/>
  <c r="B3131" i="4" s="1"/>
  <c r="AM2973" i="4"/>
  <c r="B2980" i="4" s="1"/>
  <c r="AL3126" i="4"/>
  <c r="B3132" i="4" s="1"/>
  <c r="AQ1847" i="4"/>
  <c r="B1853" i="4" s="1"/>
  <c r="AN2973" i="4"/>
  <c r="AH2832" i="4"/>
  <c r="B2837" i="4" s="1"/>
  <c r="AL2587" i="4"/>
  <c r="AQ2577" i="4"/>
  <c r="B2703" i="4" s="1"/>
  <c r="AJ2579" i="4"/>
  <c r="AJ2587" i="4"/>
  <c r="AJ2595" i="4"/>
  <c r="AJ2603" i="4"/>
  <c r="AJ2611" i="4"/>
  <c r="AJ2619" i="4"/>
  <c r="AJ2627" i="4"/>
  <c r="AJ2635" i="4"/>
  <c r="AJ2643" i="4"/>
  <c r="AJ2651" i="4"/>
  <c r="AJ2659" i="4"/>
  <c r="AJ2667" i="4"/>
  <c r="AJ2675" i="4"/>
  <c r="AJ2683" i="4"/>
  <c r="AJ2691" i="4"/>
  <c r="AJ2580" i="4"/>
  <c r="AJ2588" i="4"/>
  <c r="AJ2596" i="4"/>
  <c r="AJ2604" i="4"/>
  <c r="AJ2612" i="4"/>
  <c r="AJ2620" i="4"/>
  <c r="AJ2628" i="4"/>
  <c r="AJ2636" i="4"/>
  <c r="AJ2644" i="4"/>
  <c r="AJ2652" i="4"/>
  <c r="AJ2660" i="4"/>
  <c r="AJ2668" i="4"/>
  <c r="AJ2676" i="4"/>
  <c r="AJ2684" i="4"/>
  <c r="AJ2692" i="4"/>
  <c r="AJ2581" i="4"/>
  <c r="AJ2589" i="4"/>
  <c r="AJ2597" i="4"/>
  <c r="AJ2605" i="4"/>
  <c r="AJ2613" i="4"/>
  <c r="AJ2621" i="4"/>
  <c r="AJ2629" i="4"/>
  <c r="AJ2637" i="4"/>
  <c r="AJ2645" i="4"/>
  <c r="AJ2653" i="4"/>
  <c r="AJ2661" i="4"/>
  <c r="AJ2669" i="4"/>
  <c r="AJ2677" i="4"/>
  <c r="AJ2685" i="4"/>
  <c r="AJ2693" i="4"/>
  <c r="AJ2586" i="4"/>
  <c r="AJ2602" i="4"/>
  <c r="AJ2618" i="4"/>
  <c r="AJ2634" i="4"/>
  <c r="AJ2650" i="4"/>
  <c r="AJ2666" i="4"/>
  <c r="AJ2682" i="4"/>
  <c r="AJ2582" i="4"/>
  <c r="AJ2590" i="4"/>
  <c r="AJ2598" i="4"/>
  <c r="AJ2606" i="4"/>
  <c r="AJ2614" i="4"/>
  <c r="AJ2622" i="4"/>
  <c r="AJ2630" i="4"/>
  <c r="AJ2638" i="4"/>
  <c r="AJ2646" i="4"/>
  <c r="AJ2654" i="4"/>
  <c r="AJ2662" i="4"/>
  <c r="AJ2670" i="4"/>
  <c r="AJ2678" i="4"/>
  <c r="AJ2686" i="4"/>
  <c r="AJ2694" i="4"/>
  <c r="AJ2583" i="4"/>
  <c r="AJ2591" i="4"/>
  <c r="AJ2599" i="4"/>
  <c r="AJ2607" i="4"/>
  <c r="AJ2615" i="4"/>
  <c r="AJ2623" i="4"/>
  <c r="AJ2631" i="4"/>
  <c r="AJ2639" i="4"/>
  <c r="AJ2647" i="4"/>
  <c r="AJ2655" i="4"/>
  <c r="AJ2663" i="4"/>
  <c r="AJ2671" i="4"/>
  <c r="AJ2679" i="4"/>
  <c r="AJ2687" i="4"/>
  <c r="AJ2695" i="4"/>
  <c r="AJ2584" i="4"/>
  <c r="AJ2592" i="4"/>
  <c r="AJ2600" i="4"/>
  <c r="AJ2608" i="4"/>
  <c r="AJ2616" i="4"/>
  <c r="AJ2624" i="4"/>
  <c r="AJ2632" i="4"/>
  <c r="AJ2640" i="4"/>
  <c r="AJ2648" i="4"/>
  <c r="AJ2656" i="4"/>
  <c r="AJ2664" i="4"/>
  <c r="AJ2672" i="4"/>
  <c r="AJ2680" i="4"/>
  <c r="AJ2688" i="4"/>
  <c r="AJ2696" i="4"/>
  <c r="AJ2585" i="4"/>
  <c r="AJ2593" i="4"/>
  <c r="AJ2601" i="4"/>
  <c r="AJ2609" i="4"/>
  <c r="AJ2617" i="4"/>
  <c r="AJ2625" i="4"/>
  <c r="AJ2633" i="4"/>
  <c r="AJ2641" i="4"/>
  <c r="AJ2649" i="4"/>
  <c r="AJ2657" i="4"/>
  <c r="AJ2665" i="4"/>
  <c r="AJ2673" i="4"/>
  <c r="AJ2681" i="4"/>
  <c r="AJ2689" i="4"/>
  <c r="AJ2577" i="4"/>
  <c r="AJ2578" i="4"/>
  <c r="AJ2594" i="4"/>
  <c r="AJ2610" i="4"/>
  <c r="AJ2626" i="4"/>
  <c r="AJ2642" i="4"/>
  <c r="AJ2658" i="4"/>
  <c r="AJ2674" i="4"/>
  <c r="AJ2690" i="4"/>
  <c r="AG2151" i="4"/>
  <c r="AH2157" i="4"/>
  <c r="AH2165" i="4"/>
  <c r="AH2173" i="4"/>
  <c r="AH2181" i="4"/>
  <c r="AH2189" i="4"/>
  <c r="AH2197" i="4"/>
  <c r="AH2205" i="4"/>
  <c r="AH2213" i="4"/>
  <c r="AH2221" i="4"/>
  <c r="AH2229" i="4"/>
  <c r="AH2237" i="4"/>
  <c r="AH2245" i="4"/>
  <c r="AH2253" i="4"/>
  <c r="AH2261" i="4"/>
  <c r="AH2269" i="4"/>
  <c r="AH2152" i="4"/>
  <c r="AH2192" i="4"/>
  <c r="AH2224" i="4"/>
  <c r="AH2248" i="4"/>
  <c r="AH2161" i="4"/>
  <c r="AH2201" i="4"/>
  <c r="AH2233" i="4"/>
  <c r="AH2257" i="4"/>
  <c r="AH2170" i="4"/>
  <c r="AH2226" i="4"/>
  <c r="AH2266" i="4"/>
  <c r="AH2171" i="4"/>
  <c r="AH2211" i="4"/>
  <c r="AH2235" i="4"/>
  <c r="AH2188" i="4"/>
  <c r="AH2158" i="4"/>
  <c r="AH2166" i="4"/>
  <c r="AH2174" i="4"/>
  <c r="AH2182" i="4"/>
  <c r="AH2190" i="4"/>
  <c r="AH2198" i="4"/>
  <c r="AH2206" i="4"/>
  <c r="AH2214" i="4"/>
  <c r="AH2222" i="4"/>
  <c r="AH2230" i="4"/>
  <c r="AH2238" i="4"/>
  <c r="AH2246" i="4"/>
  <c r="AH2254" i="4"/>
  <c r="AH2262" i="4"/>
  <c r="AH2270" i="4"/>
  <c r="AH2160" i="4"/>
  <c r="AH2200" i="4"/>
  <c r="AH2216" i="4"/>
  <c r="AH2240" i="4"/>
  <c r="AH2264" i="4"/>
  <c r="AH2169" i="4"/>
  <c r="AH2185" i="4"/>
  <c r="AH2209" i="4"/>
  <c r="AH2225" i="4"/>
  <c r="AH2249" i="4"/>
  <c r="AH2265" i="4"/>
  <c r="AH2162" i="4"/>
  <c r="AH2178" i="4"/>
  <c r="AH2194" i="4"/>
  <c r="AH2210" i="4"/>
  <c r="AH2234" i="4"/>
  <c r="AH2250" i="4"/>
  <c r="AH2155" i="4"/>
  <c r="AH2187" i="4"/>
  <c r="AH2203" i="4"/>
  <c r="AH2227" i="4"/>
  <c r="AH2251" i="4"/>
  <c r="AH2267" i="4"/>
  <c r="AH2164" i="4"/>
  <c r="AH2172" i="4"/>
  <c r="AH2196" i="4"/>
  <c r="AH2212" i="4"/>
  <c r="AH2228" i="4"/>
  <c r="AH2244" i="4"/>
  <c r="AH2260" i="4"/>
  <c r="AH2268" i="4"/>
  <c r="AH2159" i="4"/>
  <c r="AH2167" i="4"/>
  <c r="AH2175" i="4"/>
  <c r="AH2183" i="4"/>
  <c r="AH2191" i="4"/>
  <c r="AH2199" i="4"/>
  <c r="AH2207" i="4"/>
  <c r="AH2215" i="4"/>
  <c r="AH2223" i="4"/>
  <c r="AH2231" i="4"/>
  <c r="AH2239" i="4"/>
  <c r="AH2247" i="4"/>
  <c r="AH2255" i="4"/>
  <c r="AH2263" i="4"/>
  <c r="AH2151" i="4"/>
  <c r="AH2168" i="4"/>
  <c r="AH2176" i="4"/>
  <c r="AH2184" i="4"/>
  <c r="AH2208" i="4"/>
  <c r="AH2232" i="4"/>
  <c r="AH2256" i="4"/>
  <c r="AH2153" i="4"/>
  <c r="AH2177" i="4"/>
  <c r="AH2193" i="4"/>
  <c r="AH2217" i="4"/>
  <c r="AH2241" i="4"/>
  <c r="AH2154" i="4"/>
  <c r="AH2186" i="4"/>
  <c r="AH2202" i="4"/>
  <c r="AH2218" i="4"/>
  <c r="AH2242" i="4"/>
  <c r="AH2258" i="4"/>
  <c r="AH2163" i="4"/>
  <c r="AH2179" i="4"/>
  <c r="AH2195" i="4"/>
  <c r="AH2219" i="4"/>
  <c r="AH2243" i="4"/>
  <c r="AH2259" i="4"/>
  <c r="AH2156" i="4"/>
  <c r="AH2180" i="4"/>
  <c r="AH2204" i="4"/>
  <c r="AH2220" i="4"/>
  <c r="AH2236" i="4"/>
  <c r="AH2252" i="4"/>
  <c r="AL2960" i="4"/>
  <c r="AL2937" i="4"/>
  <c r="AL2921" i="4"/>
  <c r="AL2896" i="4"/>
  <c r="AL2873" i="4"/>
  <c r="AL2857" i="4"/>
  <c r="AL2940" i="4"/>
  <c r="AL2926" i="4"/>
  <c r="AL2876" i="4"/>
  <c r="AL2862" i="4"/>
  <c r="AL2954" i="4"/>
  <c r="AL2943" i="4"/>
  <c r="AL2927" i="4"/>
  <c r="AL2890" i="4"/>
  <c r="AL2879" i="4"/>
  <c r="AL2863" i="4"/>
  <c r="AL2853" i="4"/>
  <c r="AL2947" i="4"/>
  <c r="AL2944" i="4"/>
  <c r="AL2933" i="4"/>
  <c r="AL2917" i="4"/>
  <c r="AL2883" i="4"/>
  <c r="AL2880" i="4"/>
  <c r="AL2869" i="4"/>
  <c r="AL2931" i="4"/>
  <c r="AL2867" i="4"/>
  <c r="AL2910" i="4"/>
  <c r="AL2971" i="4"/>
  <c r="AL2967" i="4"/>
  <c r="AL2964" i="4"/>
  <c r="AL2961" i="4"/>
  <c r="AL2957" i="4"/>
  <c r="AL2950" i="4"/>
  <c r="AL2920" i="4"/>
  <c r="AL2914" i="4"/>
  <c r="AL2907" i="4"/>
  <c r="AL2903" i="4"/>
  <c r="AL2900" i="4"/>
  <c r="AL2897" i="4"/>
  <c r="AL2893" i="4"/>
  <c r="AL2886" i="4"/>
  <c r="AL2856" i="4"/>
  <c r="AL2968" i="4"/>
  <c r="AL2962" i="4"/>
  <c r="AL2955" i="4"/>
  <c r="AL2951" i="4"/>
  <c r="AL2948" i="4"/>
  <c r="AL2945" i="4"/>
  <c r="AL2941" i="4"/>
  <c r="AL2934" i="4"/>
  <c r="AL2904" i="4"/>
  <c r="AL2898" i="4"/>
  <c r="AL2891" i="4"/>
  <c r="AL2887" i="4"/>
  <c r="AL2884" i="4"/>
  <c r="AL2881" i="4"/>
  <c r="AL2877" i="4"/>
  <c r="AL2870" i="4"/>
  <c r="AL2972" i="4"/>
  <c r="AL2969" i="4"/>
  <c r="AL2965" i="4"/>
  <c r="AL2958" i="4"/>
  <c r="AL2928" i="4"/>
  <c r="AL2922" i="4"/>
  <c r="AL2915" i="4"/>
  <c r="AL2911" i="4"/>
  <c r="AL2908" i="4"/>
  <c r="AL2905" i="4"/>
  <c r="AL2901" i="4"/>
  <c r="AL2894" i="4"/>
  <c r="AL2864" i="4"/>
  <c r="AL2858" i="4"/>
  <c r="AL2952" i="4"/>
  <c r="AL2946" i="4"/>
  <c r="AL2939" i="4"/>
  <c r="AL2935" i="4"/>
  <c r="AL2932" i="4"/>
  <c r="AL2929" i="4"/>
  <c r="AL2925" i="4"/>
  <c r="AL2918" i="4"/>
  <c r="AL2888" i="4"/>
  <c r="AL2882" i="4"/>
  <c r="AL2875" i="4"/>
  <c r="AL2871" i="4"/>
  <c r="AL2868" i="4"/>
  <c r="AL2865" i="4"/>
  <c r="AL2861" i="4"/>
  <c r="AL2970" i="4"/>
  <c r="AL2963" i="4"/>
  <c r="AL2959" i="4"/>
  <c r="AL2956" i="4"/>
  <c r="AL2953" i="4"/>
  <c r="AL2949" i="4"/>
  <c r="AL2942" i="4"/>
  <c r="AL2912" i="4"/>
  <c r="AL2906" i="4"/>
  <c r="AL2899" i="4"/>
  <c r="AL2895" i="4"/>
  <c r="AL2892" i="4"/>
  <c r="AL2889" i="4"/>
  <c r="AL2885" i="4"/>
  <c r="AL2878" i="4"/>
  <c r="AL2966" i="4"/>
  <c r="AL2936" i="4"/>
  <c r="AL2930" i="4"/>
  <c r="AL2923" i="4"/>
  <c r="AL2919" i="4"/>
  <c r="AL2916" i="4"/>
  <c r="AL2913" i="4"/>
  <c r="AL2909" i="4"/>
  <c r="AL2902" i="4"/>
  <c r="AL2872" i="4"/>
  <c r="AL2866" i="4"/>
  <c r="AL2859" i="4"/>
  <c r="AG2712" i="4"/>
  <c r="AG2824" i="4"/>
  <c r="AG2768" i="4"/>
  <c r="AG2760" i="4"/>
  <c r="AG2816" i="4"/>
  <c r="AG2752" i="4"/>
  <c r="AG2808" i="4"/>
  <c r="AG2744" i="4"/>
  <c r="AG2800" i="4"/>
  <c r="AG2736" i="4"/>
  <c r="AG2792" i="4"/>
  <c r="AG2728" i="4"/>
  <c r="AG2784" i="4"/>
  <c r="AG2720" i="4"/>
  <c r="AG2776" i="4"/>
  <c r="AG2831" i="4"/>
  <c r="AG2823" i="4"/>
  <c r="AG2815" i="4"/>
  <c r="AG2807" i="4"/>
  <c r="AG2799" i="4"/>
  <c r="AG2791" i="4"/>
  <c r="AG2783" i="4"/>
  <c r="AG2775" i="4"/>
  <c r="AG2767" i="4"/>
  <c r="AG2759" i="4"/>
  <c r="AG2751" i="4"/>
  <c r="AG2743" i="4"/>
  <c r="AG2735" i="4"/>
  <c r="AG2727" i="4"/>
  <c r="AG2719" i="4"/>
  <c r="AG2830" i="4"/>
  <c r="AG2822" i="4"/>
  <c r="AG2814" i="4"/>
  <c r="AG2806" i="4"/>
  <c r="AG2798" i="4"/>
  <c r="AG2790" i="4"/>
  <c r="AG2782" i="4"/>
  <c r="AG2774" i="4"/>
  <c r="AG2766" i="4"/>
  <c r="AG2758" i="4"/>
  <c r="AG2750" i="4"/>
  <c r="AG2742" i="4"/>
  <c r="AG2734" i="4"/>
  <c r="AG2726" i="4"/>
  <c r="AG2718" i="4"/>
  <c r="AG2829" i="4"/>
  <c r="AG2821" i="4"/>
  <c r="AG2813" i="4"/>
  <c r="AG2805" i="4"/>
  <c r="AG2797" i="4"/>
  <c r="AG2789" i="4"/>
  <c r="AG2781" i="4"/>
  <c r="AG2773" i="4"/>
  <c r="AG2765" i="4"/>
  <c r="AG2757" i="4"/>
  <c r="AG2749" i="4"/>
  <c r="AG2741" i="4"/>
  <c r="AG2733" i="4"/>
  <c r="AG2725" i="4"/>
  <c r="AG2717" i="4"/>
  <c r="AG2828" i="4"/>
  <c r="AG2820" i="4"/>
  <c r="AG2812" i="4"/>
  <c r="AG2804" i="4"/>
  <c r="AG2796" i="4"/>
  <c r="AG2788" i="4"/>
  <c r="AG2780" i="4"/>
  <c r="AG2772" i="4"/>
  <c r="AG2764" i="4"/>
  <c r="AG2756" i="4"/>
  <c r="AG2748" i="4"/>
  <c r="AG2740" i="4"/>
  <c r="AG2732" i="4"/>
  <c r="AG2724" i="4"/>
  <c r="AG2716" i="4"/>
  <c r="AG2827" i="4"/>
  <c r="AG2819" i="4"/>
  <c r="AG2811" i="4"/>
  <c r="AG2803" i="4"/>
  <c r="AG2795" i="4"/>
  <c r="AG2787" i="4"/>
  <c r="AG2779" i="4"/>
  <c r="AG2771" i="4"/>
  <c r="AG2763" i="4"/>
  <c r="AG2755" i="4"/>
  <c r="AG2747" i="4"/>
  <c r="AG2739" i="4"/>
  <c r="AG2731" i="4"/>
  <c r="AG2723" i="4"/>
  <c r="AG2715" i="4"/>
  <c r="AG2826" i="4"/>
  <c r="AG2818" i="4"/>
  <c r="AG2810" i="4"/>
  <c r="AG2802" i="4"/>
  <c r="AG2794" i="4"/>
  <c r="AG2786" i="4"/>
  <c r="AG2778" i="4"/>
  <c r="AG2770" i="4"/>
  <c r="AG2762" i="4"/>
  <c r="AG2754" i="4"/>
  <c r="AG2746" i="4"/>
  <c r="AG2738" i="4"/>
  <c r="AG2730" i="4"/>
  <c r="AG2722" i="4"/>
  <c r="AG2714" i="4"/>
  <c r="AG2825" i="4"/>
  <c r="AG2817" i="4"/>
  <c r="AG2809" i="4"/>
  <c r="AG2801" i="4"/>
  <c r="AG2793" i="4"/>
  <c r="AG2785" i="4"/>
  <c r="AG2777" i="4"/>
  <c r="AG2769" i="4"/>
  <c r="AG2761" i="4"/>
  <c r="AG2753" i="4"/>
  <c r="AG2745" i="4"/>
  <c r="AG2737" i="4"/>
  <c r="AG2729" i="4"/>
  <c r="AG2721" i="4"/>
  <c r="AG2553" i="4"/>
  <c r="AG2545" i="4"/>
  <c r="AG2537" i="4"/>
  <c r="AG2529" i="4"/>
  <c r="AG2521" i="4"/>
  <c r="AG2513" i="4"/>
  <c r="AG2505" i="4"/>
  <c r="AG2497" i="4"/>
  <c r="AG2489" i="4"/>
  <c r="AG2481" i="4"/>
  <c r="AG2473" i="4"/>
  <c r="AG2465" i="4"/>
  <c r="AG2457" i="4"/>
  <c r="AG2449" i="4"/>
  <c r="AG2560" i="4"/>
  <c r="AG2552" i="4"/>
  <c r="AG2544" i="4"/>
  <c r="AG2536" i="4"/>
  <c r="AG2528" i="4"/>
  <c r="AG2520" i="4"/>
  <c r="AG2512" i="4"/>
  <c r="AG2504" i="4"/>
  <c r="AG2496" i="4"/>
  <c r="AG2488" i="4"/>
  <c r="AG2480" i="4"/>
  <c r="AG2472" i="4"/>
  <c r="AG2464" i="4"/>
  <c r="AG2456" i="4"/>
  <c r="AG2448" i="4"/>
  <c r="AG2559" i="4"/>
  <c r="AG2551" i="4"/>
  <c r="AG2543" i="4"/>
  <c r="AG2535" i="4"/>
  <c r="AG2527" i="4"/>
  <c r="AG2519" i="4"/>
  <c r="AG2511" i="4"/>
  <c r="AG2503" i="4"/>
  <c r="AG2495" i="4"/>
  <c r="AG2487" i="4"/>
  <c r="AG2479" i="4"/>
  <c r="AG2471" i="4"/>
  <c r="AG2463" i="4"/>
  <c r="AG2455" i="4"/>
  <c r="AG2447" i="4"/>
  <c r="AG2558" i="4"/>
  <c r="AG2550" i="4"/>
  <c r="AG2542" i="4"/>
  <c r="AG2534" i="4"/>
  <c r="AG2526" i="4"/>
  <c r="AG2518" i="4"/>
  <c r="AG2510" i="4"/>
  <c r="AG2502" i="4"/>
  <c r="AG2494" i="4"/>
  <c r="AG2486" i="4"/>
  <c r="AG2478" i="4"/>
  <c r="AG2470" i="4"/>
  <c r="AG2462" i="4"/>
  <c r="AG2454" i="4"/>
  <c r="AG2446" i="4"/>
  <c r="AG2557" i="4"/>
  <c r="AG2549" i="4"/>
  <c r="AG2541" i="4"/>
  <c r="AG2533" i="4"/>
  <c r="AG2525" i="4"/>
  <c r="AG2517" i="4"/>
  <c r="AG2509" i="4"/>
  <c r="AG2501" i="4"/>
  <c r="AG2493" i="4"/>
  <c r="AG2485" i="4"/>
  <c r="AG2477" i="4"/>
  <c r="AG2469" i="4"/>
  <c r="AG2461" i="4"/>
  <c r="AG2453" i="4"/>
  <c r="AG2445" i="4"/>
  <c r="AG2556" i="4"/>
  <c r="AG2548" i="4"/>
  <c r="AG2540" i="4"/>
  <c r="AG2532" i="4"/>
  <c r="AG2524" i="4"/>
  <c r="AG2516" i="4"/>
  <c r="AG2508" i="4"/>
  <c r="AG2500" i="4"/>
  <c r="AG2492" i="4"/>
  <c r="AG2484" i="4"/>
  <c r="AG2476" i="4"/>
  <c r="AG2468" i="4"/>
  <c r="AG2460" i="4"/>
  <c r="AG2452" i="4"/>
  <c r="AG2444" i="4"/>
  <c r="AG2555" i="4"/>
  <c r="AG2547" i="4"/>
  <c r="AG2539" i="4"/>
  <c r="AG2531" i="4"/>
  <c r="AG2523" i="4"/>
  <c r="AG2515" i="4"/>
  <c r="AG2507" i="4"/>
  <c r="AG2499" i="4"/>
  <c r="AG2491" i="4"/>
  <c r="AG2483" i="4"/>
  <c r="AG2475" i="4"/>
  <c r="AG2467" i="4"/>
  <c r="AG2459" i="4"/>
  <c r="AG2451" i="4"/>
  <c r="AG2443" i="4"/>
  <c r="AG2554" i="4"/>
  <c r="AG2546" i="4"/>
  <c r="AG2538" i="4"/>
  <c r="AG2530" i="4"/>
  <c r="AG2522" i="4"/>
  <c r="AG2514" i="4"/>
  <c r="AG2506" i="4"/>
  <c r="AG2498" i="4"/>
  <c r="AG2490" i="4"/>
  <c r="AG2482" i="4"/>
  <c r="AG2474" i="4"/>
  <c r="AG2466" i="4"/>
  <c r="AG2458" i="4"/>
  <c r="AG2450" i="4"/>
  <c r="AG2442" i="4"/>
  <c r="AL2579" i="4"/>
  <c r="AL2694" i="4"/>
  <c r="AL2626" i="4"/>
  <c r="AL2648" i="4"/>
  <c r="AL2643" i="4"/>
  <c r="AL2638" i="4"/>
  <c r="AL2692" i="4"/>
  <c r="AL2655" i="4"/>
  <c r="AL2650" i="4"/>
  <c r="AL2657" i="4"/>
  <c r="AL2596" i="4"/>
  <c r="AL2581" i="4"/>
  <c r="AL2669" i="4"/>
  <c r="AL2603" i="4"/>
  <c r="AL2598" i="4"/>
  <c r="AL2583" i="4"/>
  <c r="AL2676" i="4"/>
  <c r="AL2671" i="4"/>
  <c r="AL2664" i="4"/>
  <c r="AL2605" i="4"/>
  <c r="AL2585" i="4"/>
  <c r="AL2683" i="4"/>
  <c r="AL2678" i="4"/>
  <c r="AL2666" i="4"/>
  <c r="AL2685" i="4"/>
  <c r="AL2629" i="4"/>
  <c r="AL2617" i="4"/>
  <c r="AL2612" i="4"/>
  <c r="AL2636" i="4"/>
  <c r="AL2631" i="4"/>
  <c r="AL2624" i="4"/>
  <c r="AL2619" i="4"/>
  <c r="AL2690" i="4"/>
  <c r="AL2688" i="4"/>
  <c r="AL2681" i="4"/>
  <c r="AL2662" i="4"/>
  <c r="AL2660" i="4"/>
  <c r="AL2653" i="4"/>
  <c r="AL2641" i="4"/>
  <c r="AL2622" i="4"/>
  <c r="AL2615" i="4"/>
  <c r="AL2610" i="4"/>
  <c r="AL2608" i="4"/>
  <c r="AL2601" i="4"/>
  <c r="AL2594" i="4"/>
  <c r="AL2592" i="4"/>
  <c r="AL2590" i="4"/>
  <c r="AL2695" i="4"/>
  <c r="AL2679" i="4"/>
  <c r="AL2674" i="4"/>
  <c r="AL2672" i="4"/>
  <c r="AL2667" i="4"/>
  <c r="AL2646" i="4"/>
  <c r="AL2639" i="4"/>
  <c r="AL2634" i="4"/>
  <c r="AL2632" i="4"/>
  <c r="AL2627" i="4"/>
  <c r="AL2620" i="4"/>
  <c r="AL2613" i="4"/>
  <c r="AL2599" i="4"/>
  <c r="AL2588" i="4"/>
  <c r="AL2693" i="4"/>
  <c r="AL2686" i="4"/>
  <c r="AL2684" i="4"/>
  <c r="AL2677" i="4"/>
  <c r="AL2665" i="4"/>
  <c r="AL2658" i="4"/>
  <c r="AL2656" i="4"/>
  <c r="AL2651" i="4"/>
  <c r="AL2644" i="4"/>
  <c r="AL2637" i="4"/>
  <c r="AL2625" i="4"/>
  <c r="AL2606" i="4"/>
  <c r="AL2597" i="4"/>
  <c r="AL2586" i="4"/>
  <c r="AL2584" i="4"/>
  <c r="AL2582" i="4"/>
  <c r="AL2580" i="4"/>
  <c r="AL2578" i="4"/>
  <c r="AL2577" i="4"/>
  <c r="AL2691" i="4"/>
  <c r="AL2670" i="4"/>
  <c r="AL2663" i="4"/>
  <c r="AL2649" i="4"/>
  <c r="AL2630" i="4"/>
  <c r="AL2623" i="4"/>
  <c r="AL2618" i="4"/>
  <c r="AL2616" i="4"/>
  <c r="AL2611" i="4"/>
  <c r="AL2604" i="4"/>
  <c r="AL2595" i="4"/>
  <c r="AL2696" i="4"/>
  <c r="AL2689" i="4"/>
  <c r="AL2682" i="4"/>
  <c r="AL2680" i="4"/>
  <c r="AL2675" i="4"/>
  <c r="AL2668" i="4"/>
  <c r="AL2661" i="4"/>
  <c r="AL2654" i="4"/>
  <c r="AL2647" i="4"/>
  <c r="AL2642" i="4"/>
  <c r="AL2640" i="4"/>
  <c r="AL2635" i="4"/>
  <c r="AL2628" i="4"/>
  <c r="AL2621" i="4"/>
  <c r="AL2609" i="4"/>
  <c r="AL2602" i="4"/>
  <c r="AL2600" i="4"/>
  <c r="AL2593" i="4"/>
  <c r="AL2591" i="4"/>
  <c r="AL2589" i="4"/>
  <c r="AL2687" i="4"/>
  <c r="AL2673" i="4"/>
  <c r="AL2659" i="4"/>
  <c r="AL2652" i="4"/>
  <c r="AL2645" i="4"/>
  <c r="AL2633" i="4"/>
  <c r="AL2614" i="4"/>
  <c r="AL2607" i="4"/>
  <c r="AG2267" i="4"/>
  <c r="AG2263" i="4"/>
  <c r="AG2259" i="4"/>
  <c r="AG2255" i="4"/>
  <c r="AG2251" i="4"/>
  <c r="AG2247" i="4"/>
  <c r="AG2243" i="4"/>
  <c r="AG2239" i="4"/>
  <c r="AG2235" i="4"/>
  <c r="AG2231" i="4"/>
  <c r="AG2227" i="4"/>
  <c r="AG2223" i="4"/>
  <c r="AG2219" i="4"/>
  <c r="AG2215" i="4"/>
  <c r="AG2211" i="4"/>
  <c r="AG2207" i="4"/>
  <c r="AG2203" i="4"/>
  <c r="AG2199" i="4"/>
  <c r="AG2195" i="4"/>
  <c r="AG2191" i="4"/>
  <c r="AG2187" i="4"/>
  <c r="AG2183" i="4"/>
  <c r="AG2179" i="4"/>
  <c r="AG2175" i="4"/>
  <c r="AG2171" i="4"/>
  <c r="AG2167" i="4"/>
  <c r="AG2163" i="4"/>
  <c r="AG2159" i="4"/>
  <c r="AG2155" i="4"/>
  <c r="AG2270" i="4"/>
  <c r="AG2266" i="4"/>
  <c r="AG2262" i="4"/>
  <c r="AG2258" i="4"/>
  <c r="AG2254" i="4"/>
  <c r="AG2250" i="4"/>
  <c r="AG2246" i="4"/>
  <c r="AG2242" i="4"/>
  <c r="AG2238" i="4"/>
  <c r="AG2234" i="4"/>
  <c r="AG2230" i="4"/>
  <c r="AG2226" i="4"/>
  <c r="AG2222" i="4"/>
  <c r="AG2218" i="4"/>
  <c r="AG2214" i="4"/>
  <c r="AG2210" i="4"/>
  <c r="AG2206" i="4"/>
  <c r="AG2202" i="4"/>
  <c r="AG2198" i="4"/>
  <c r="AG2194" i="4"/>
  <c r="AG2190" i="4"/>
  <c r="AG2186" i="4"/>
  <c r="AG2182" i="4"/>
  <c r="AG2178" i="4"/>
  <c r="AG2174" i="4"/>
  <c r="AG2170" i="4"/>
  <c r="AG2166" i="4"/>
  <c r="AG2162" i="4"/>
  <c r="AG2158" i="4"/>
  <c r="AG2154" i="4"/>
  <c r="AG2269" i="4"/>
  <c r="AG2265" i="4"/>
  <c r="AG2261" i="4"/>
  <c r="AG2257" i="4"/>
  <c r="AG2253" i="4"/>
  <c r="AG2249" i="4"/>
  <c r="AG2245" i="4"/>
  <c r="AG2241" i="4"/>
  <c r="AG2237" i="4"/>
  <c r="AG2233" i="4"/>
  <c r="AG2229" i="4"/>
  <c r="AG2225" i="4"/>
  <c r="AG2221" i="4"/>
  <c r="AG2217" i="4"/>
  <c r="AG2213" i="4"/>
  <c r="AG2209" i="4"/>
  <c r="AG2205" i="4"/>
  <c r="AG2201" i="4"/>
  <c r="AG2197" i="4"/>
  <c r="AG2193" i="4"/>
  <c r="AG2189" i="4"/>
  <c r="AG2185" i="4"/>
  <c r="AG2181" i="4"/>
  <c r="AG2177" i="4"/>
  <c r="AG2173" i="4"/>
  <c r="AG2169" i="4"/>
  <c r="AG2165" i="4"/>
  <c r="AG2161" i="4"/>
  <c r="AG2157" i="4"/>
  <c r="AG2153" i="4"/>
  <c r="AG2268" i="4"/>
  <c r="AG2264" i="4"/>
  <c r="AG2260" i="4"/>
  <c r="AG2256" i="4"/>
  <c r="AG2252" i="4"/>
  <c r="AG2248" i="4"/>
  <c r="AG2244" i="4"/>
  <c r="AG2240" i="4"/>
  <c r="AG2236" i="4"/>
  <c r="AG2232" i="4"/>
  <c r="AG2228" i="4"/>
  <c r="AG2224" i="4"/>
  <c r="AG2220" i="4"/>
  <c r="AG2216" i="4"/>
  <c r="AG2212" i="4"/>
  <c r="AG2208" i="4"/>
  <c r="AG2204" i="4"/>
  <c r="AG2200" i="4"/>
  <c r="AG2196" i="4"/>
  <c r="AG2192" i="4"/>
  <c r="AG2188" i="4"/>
  <c r="AG2184" i="4"/>
  <c r="AG2180" i="4"/>
  <c r="AG2176" i="4"/>
  <c r="AG2172" i="4"/>
  <c r="AG2168" i="4"/>
  <c r="AG2164" i="4"/>
  <c r="AG2160" i="4"/>
  <c r="AG2156" i="4"/>
  <c r="AG2152" i="4"/>
  <c r="AQ1805" i="4"/>
  <c r="AW1770" i="4"/>
  <c r="AW1735" i="4"/>
  <c r="AW1700" i="4"/>
  <c r="AW1694" i="4"/>
  <c r="AW1670" i="4"/>
  <c r="AW1789" i="4"/>
  <c r="AW1788" i="4"/>
  <c r="AW1786" i="4"/>
  <c r="AW1785" i="4"/>
  <c r="AW1773" i="4"/>
  <c r="AW1771" i="4"/>
  <c r="AW1749" i="4"/>
  <c r="AW1748" i="4"/>
  <c r="AW1746" i="4"/>
  <c r="AW1745" i="4"/>
  <c r="AW1743" i="4"/>
  <c r="AW1742" i="4"/>
  <c r="AW1704" i="4"/>
  <c r="AW1699" i="4"/>
  <c r="AW1698" i="4"/>
  <c r="AW1697" i="4"/>
  <c r="AW1672" i="4"/>
  <c r="AW1784" i="4"/>
  <c r="AW1774" i="4"/>
  <c r="AW1747" i="4"/>
  <c r="AW1709" i="4"/>
  <c r="AW1703" i="4"/>
  <c r="AW1677" i="4"/>
  <c r="AW1676" i="4"/>
  <c r="AW1776" i="4"/>
  <c r="AW1757" i="4"/>
  <c r="AW1753" i="4"/>
  <c r="AW1751" i="4"/>
  <c r="AW1712" i="4"/>
  <c r="AW1706" i="4"/>
  <c r="AW1705" i="4"/>
  <c r="AW1680" i="4"/>
  <c r="AW1674" i="4"/>
  <c r="AW1673" i="4"/>
  <c r="AW1775" i="4"/>
  <c r="AW1756" i="4"/>
  <c r="AW1754" i="4"/>
  <c r="AW1707" i="4"/>
  <c r="AW1675" i="4"/>
  <c r="AW1781" i="4"/>
  <c r="AW1780" i="4"/>
  <c r="AW1778" i="4"/>
  <c r="AW1777" i="4"/>
  <c r="AW1760" i="4"/>
  <c r="AW1758" i="4"/>
  <c r="AW1755" i="4"/>
  <c r="AW1717" i="4"/>
  <c r="AW1716" i="4"/>
  <c r="AW1711" i="4"/>
  <c r="AW1710" i="4"/>
  <c r="AW1685" i="4"/>
  <c r="AW1684" i="4"/>
  <c r="AW1679" i="4"/>
  <c r="AW1678" i="4"/>
  <c r="AW1767" i="4"/>
  <c r="AW1739" i="4"/>
  <c r="AW1734" i="4"/>
  <c r="AW1695" i="4"/>
  <c r="AW1671" i="4"/>
  <c r="AW1787" i="4"/>
  <c r="AW1750" i="4"/>
  <c r="AW1708" i="4"/>
  <c r="AW1761" i="4"/>
  <c r="AW1759" i="4"/>
  <c r="AW1725" i="4"/>
  <c r="AW1724" i="4"/>
  <c r="AW1720" i="4"/>
  <c r="AW1715" i="4"/>
  <c r="AW1714" i="4"/>
  <c r="AW1713" i="4"/>
  <c r="AW1688" i="4"/>
  <c r="AW1683" i="4"/>
  <c r="AW1682" i="4"/>
  <c r="AW1681" i="4"/>
  <c r="AW1769" i="4"/>
  <c r="AW1738" i="4"/>
  <c r="AW1779" i="4"/>
  <c r="AW1764" i="4"/>
  <c r="AW1782" i="4"/>
  <c r="AW1733" i="4"/>
  <c r="AW1732" i="4"/>
  <c r="AW1728" i="4"/>
  <c r="AW1723" i="4"/>
  <c r="AW1722" i="4"/>
  <c r="AW1721" i="4"/>
  <c r="AW1719" i="4"/>
  <c r="AW1718" i="4"/>
  <c r="AW1693" i="4"/>
  <c r="AW1692" i="4"/>
  <c r="AW1687" i="4"/>
  <c r="AW1686" i="4"/>
  <c r="AW1772" i="4"/>
  <c r="AW1744" i="4"/>
  <c r="AW1737" i="4"/>
  <c r="AW1701" i="4"/>
  <c r="AW1752" i="4"/>
  <c r="AW1702" i="4"/>
  <c r="AW1762" i="4"/>
  <c r="AW1765" i="4"/>
  <c r="AW1763" i="4"/>
  <c r="AW1783" i="4"/>
  <c r="AW1768" i="4"/>
  <c r="AW1766" i="4"/>
  <c r="AW1741" i="4"/>
  <c r="AW1740" i="4"/>
  <c r="AW1736" i="4"/>
  <c r="AW1731" i="4"/>
  <c r="AW1730" i="4"/>
  <c r="AW1729" i="4"/>
  <c r="AW1727" i="4"/>
  <c r="AW1726" i="4"/>
  <c r="AW1696" i="4"/>
  <c r="AW1691" i="4"/>
  <c r="AW1690" i="4"/>
  <c r="AU1629" i="4"/>
  <c r="AQ1629" i="4"/>
  <c r="B1660" i="4" s="1"/>
  <c r="AJ1810" i="4"/>
  <c r="AJ1813" i="4"/>
  <c r="AJ1807" i="4"/>
  <c r="AJ1806" i="4"/>
  <c r="AJ1809" i="4"/>
  <c r="AJ1808" i="4"/>
  <c r="AJ1814" i="4"/>
  <c r="AJ1805" i="4"/>
  <c r="AJ1812" i="4"/>
  <c r="AG1630" i="4"/>
  <c r="AH1630" i="4"/>
  <c r="AI1630" i="4"/>
  <c r="AJ1630" i="4" s="1"/>
  <c r="AG1631" i="4"/>
  <c r="AH1631" i="4"/>
  <c r="AJ1631" i="4" s="1"/>
  <c r="AI1631" i="4"/>
  <c r="AG1632" i="4"/>
  <c r="AH1632" i="4"/>
  <c r="AI1632" i="4"/>
  <c r="AG1633" i="4"/>
  <c r="AJ1633" i="4" s="1"/>
  <c r="AH1633" i="4"/>
  <c r="AI1633" i="4"/>
  <c r="AG1634" i="4"/>
  <c r="AH1634" i="4"/>
  <c r="AI1634" i="4"/>
  <c r="AG1635" i="4"/>
  <c r="AH1635" i="4"/>
  <c r="AI1635" i="4"/>
  <c r="AJ1635" i="4" s="1"/>
  <c r="AG1636" i="4"/>
  <c r="AH1636" i="4"/>
  <c r="AI1636" i="4"/>
  <c r="AJ1636" i="4" s="1"/>
  <c r="AG1637" i="4"/>
  <c r="AH1637" i="4"/>
  <c r="AI1637" i="4"/>
  <c r="AJ1637" i="4" s="1"/>
  <c r="AG1638" i="4"/>
  <c r="AH1638" i="4"/>
  <c r="AI1638" i="4"/>
  <c r="AJ1638" i="4" s="1"/>
  <c r="AG1639" i="4"/>
  <c r="AH1639" i="4"/>
  <c r="AI1639" i="4"/>
  <c r="AJ1639" i="4"/>
  <c r="AG1640" i="4"/>
  <c r="AH1640" i="4"/>
  <c r="AI1640" i="4"/>
  <c r="AG1641" i="4"/>
  <c r="AJ1641" i="4" s="1"/>
  <c r="AH1641" i="4"/>
  <c r="AI1641" i="4"/>
  <c r="AG1642" i="4"/>
  <c r="AH1642" i="4"/>
  <c r="AI1642" i="4"/>
  <c r="AG1643" i="4"/>
  <c r="AH1643" i="4"/>
  <c r="AI1643" i="4"/>
  <c r="AJ1643" i="4" s="1"/>
  <c r="AG1644" i="4"/>
  <c r="AH1644" i="4"/>
  <c r="AI1644" i="4"/>
  <c r="AG1645" i="4"/>
  <c r="AH1645" i="4"/>
  <c r="AI1645" i="4"/>
  <c r="AJ1645" i="4"/>
  <c r="AG1646" i="4"/>
  <c r="AH1646" i="4"/>
  <c r="AI1646" i="4"/>
  <c r="AJ1646" i="4" s="1"/>
  <c r="AG1647" i="4"/>
  <c r="AJ1647" i="4" s="1"/>
  <c r="AH1647" i="4"/>
  <c r="AI1647" i="4"/>
  <c r="AG1648" i="4"/>
  <c r="AH1648" i="4"/>
  <c r="AI1648" i="4"/>
  <c r="AG1649" i="4"/>
  <c r="AJ1649" i="4" s="1"/>
  <c r="AH1649" i="4"/>
  <c r="AI1649" i="4"/>
  <c r="AG1650" i="4"/>
  <c r="AH1650" i="4"/>
  <c r="AI1650" i="4"/>
  <c r="AG1651" i="4"/>
  <c r="AH1651" i="4"/>
  <c r="AI1651" i="4"/>
  <c r="AJ1651" i="4" s="1"/>
  <c r="AG1652" i="4"/>
  <c r="AH1652" i="4"/>
  <c r="AI1652" i="4"/>
  <c r="AJ1652" i="4" s="1"/>
  <c r="AG1653" i="4"/>
  <c r="AH1653" i="4"/>
  <c r="AI1653" i="4"/>
  <c r="AJ1653" i="4" s="1"/>
  <c r="AI1629" i="4"/>
  <c r="AH1629" i="4"/>
  <c r="AG1629" i="4"/>
  <c r="AW1496" i="4"/>
  <c r="AW1497" i="4"/>
  <c r="AW1499" i="4"/>
  <c r="AW1500" i="4"/>
  <c r="AW1501" i="4"/>
  <c r="AW1502" i="4"/>
  <c r="AW1504" i="4"/>
  <c r="AW1505" i="4"/>
  <c r="AW1507" i="4"/>
  <c r="AW1508" i="4"/>
  <c r="AW1509" i="4"/>
  <c r="AW1510" i="4"/>
  <c r="AW1512" i="4"/>
  <c r="AW1513" i="4"/>
  <c r="AW1515" i="4"/>
  <c r="AW1516" i="4"/>
  <c r="AW1517" i="4"/>
  <c r="AW1518" i="4"/>
  <c r="AW1520" i="4"/>
  <c r="AW1521" i="4"/>
  <c r="AW1523" i="4"/>
  <c r="AW1524" i="4"/>
  <c r="AW1525" i="4"/>
  <c r="AW1526" i="4"/>
  <c r="AW1528" i="4"/>
  <c r="AW1529" i="4"/>
  <c r="AW1531" i="4"/>
  <c r="AW1532" i="4"/>
  <c r="AW1533" i="4"/>
  <c r="AW1534" i="4"/>
  <c r="AW1536" i="4"/>
  <c r="AW1537" i="4"/>
  <c r="AW1539" i="4"/>
  <c r="AW1540" i="4"/>
  <c r="AW1541" i="4"/>
  <c r="AW1542" i="4"/>
  <c r="AW1544" i="4"/>
  <c r="AW1545" i="4"/>
  <c r="AW1547" i="4"/>
  <c r="AW1548" i="4"/>
  <c r="AW1549" i="4"/>
  <c r="AW1550" i="4"/>
  <c r="AW1552" i="4"/>
  <c r="AW1553" i="4"/>
  <c r="AW1555" i="4"/>
  <c r="AW1556" i="4"/>
  <c r="AW1557" i="4"/>
  <c r="AW1558" i="4"/>
  <c r="AW1560" i="4"/>
  <c r="AW1561" i="4"/>
  <c r="AW1563" i="4"/>
  <c r="AW1564" i="4"/>
  <c r="AW1565" i="4"/>
  <c r="AW1566" i="4"/>
  <c r="AW1568" i="4"/>
  <c r="AW1569" i="4"/>
  <c r="AW1571" i="4"/>
  <c r="AW1572" i="4"/>
  <c r="AW1573" i="4"/>
  <c r="AW1574" i="4"/>
  <c r="AW1576" i="4"/>
  <c r="AW1577" i="4"/>
  <c r="AW1579" i="4"/>
  <c r="AW1580" i="4"/>
  <c r="AW1581" i="4"/>
  <c r="AW1582" i="4"/>
  <c r="AW1584" i="4"/>
  <c r="AW1585" i="4"/>
  <c r="AW1587" i="4"/>
  <c r="AW1588" i="4"/>
  <c r="AW1589" i="4"/>
  <c r="AW1590" i="4"/>
  <c r="AW1592" i="4"/>
  <c r="AW1593" i="4"/>
  <c r="AW1595" i="4"/>
  <c r="AW1596" i="4"/>
  <c r="AW1597" i="4"/>
  <c r="AW1598" i="4"/>
  <c r="AW1600" i="4"/>
  <c r="AW1601" i="4"/>
  <c r="AW1603" i="4"/>
  <c r="AW1604" i="4"/>
  <c r="AW1605" i="4"/>
  <c r="AW1606" i="4"/>
  <c r="AW1608" i="4"/>
  <c r="AW1609" i="4"/>
  <c r="AW1611" i="4"/>
  <c r="AW1612" i="4"/>
  <c r="AW1613" i="4"/>
  <c r="AG1492" i="4"/>
  <c r="AW1498" i="4" s="1"/>
  <c r="AP1495" i="4"/>
  <c r="AQ1495" i="4"/>
  <c r="AT1495" i="4"/>
  <c r="AU1495" i="4"/>
  <c r="AP1496" i="4"/>
  <c r="AQ1496" i="4"/>
  <c r="AT1496" i="4"/>
  <c r="AU1496" i="4"/>
  <c r="AP1497" i="4"/>
  <c r="AQ1497" i="4"/>
  <c r="AT1497" i="4"/>
  <c r="AU1497" i="4"/>
  <c r="AP1498" i="4"/>
  <c r="AQ1498" i="4"/>
  <c r="AT1498" i="4"/>
  <c r="AU1498" i="4"/>
  <c r="AP1499" i="4"/>
  <c r="AQ1499" i="4"/>
  <c r="AT1499" i="4"/>
  <c r="AU1499" i="4"/>
  <c r="AP1500" i="4"/>
  <c r="AQ1500" i="4"/>
  <c r="AT1500" i="4"/>
  <c r="AU1500" i="4"/>
  <c r="AP1501" i="4"/>
  <c r="AQ1501" i="4"/>
  <c r="AT1501" i="4"/>
  <c r="AU1501" i="4"/>
  <c r="AP1502" i="4"/>
  <c r="AQ1502" i="4"/>
  <c r="AT1502" i="4"/>
  <c r="AU1502" i="4"/>
  <c r="AP1503" i="4"/>
  <c r="AQ1503" i="4"/>
  <c r="AT1503" i="4"/>
  <c r="AU1503" i="4"/>
  <c r="AP1504" i="4"/>
  <c r="AQ1504" i="4"/>
  <c r="AT1504" i="4"/>
  <c r="AU1504" i="4"/>
  <c r="AP1505" i="4"/>
  <c r="AQ1505" i="4"/>
  <c r="AT1505" i="4"/>
  <c r="AU1505" i="4"/>
  <c r="AP1506" i="4"/>
  <c r="AQ1506" i="4"/>
  <c r="AT1506" i="4"/>
  <c r="AU1506" i="4"/>
  <c r="AP1507" i="4"/>
  <c r="AQ1507" i="4"/>
  <c r="AT1507" i="4"/>
  <c r="AU1507" i="4"/>
  <c r="AP1508" i="4"/>
  <c r="AQ1508" i="4"/>
  <c r="AT1508" i="4"/>
  <c r="AU1508" i="4"/>
  <c r="AP1509" i="4"/>
  <c r="AQ1509" i="4"/>
  <c r="AT1509" i="4"/>
  <c r="AU1509" i="4"/>
  <c r="AP1510" i="4"/>
  <c r="AQ1510" i="4"/>
  <c r="AT1510" i="4"/>
  <c r="AU1510" i="4"/>
  <c r="AP1511" i="4"/>
  <c r="AQ1511" i="4"/>
  <c r="AT1511" i="4"/>
  <c r="AU1511" i="4"/>
  <c r="AP1512" i="4"/>
  <c r="AQ1512" i="4"/>
  <c r="AT1512" i="4"/>
  <c r="AU1512" i="4"/>
  <c r="AP1513" i="4"/>
  <c r="AQ1513" i="4"/>
  <c r="AT1513" i="4"/>
  <c r="AU1513" i="4"/>
  <c r="AP1514" i="4"/>
  <c r="AQ1514" i="4"/>
  <c r="AT1514" i="4"/>
  <c r="AU1514" i="4"/>
  <c r="AP1515" i="4"/>
  <c r="AQ1515" i="4"/>
  <c r="AT1515" i="4"/>
  <c r="AU1515" i="4"/>
  <c r="AP1516" i="4"/>
  <c r="AQ1516" i="4"/>
  <c r="AT1516" i="4"/>
  <c r="AU1516" i="4"/>
  <c r="AP1517" i="4"/>
  <c r="AQ1517" i="4"/>
  <c r="AT1517" i="4"/>
  <c r="AU1517" i="4"/>
  <c r="AP1518" i="4"/>
  <c r="AQ1518" i="4"/>
  <c r="AT1518" i="4"/>
  <c r="AU1518" i="4"/>
  <c r="AP1519" i="4"/>
  <c r="AQ1519" i="4"/>
  <c r="AT1519" i="4"/>
  <c r="AU1519" i="4"/>
  <c r="AP1520" i="4"/>
  <c r="AQ1520" i="4"/>
  <c r="AT1520" i="4"/>
  <c r="AU1520" i="4"/>
  <c r="AP1521" i="4"/>
  <c r="AQ1521" i="4"/>
  <c r="AT1521" i="4"/>
  <c r="AU1521" i="4"/>
  <c r="AP1522" i="4"/>
  <c r="AQ1522" i="4"/>
  <c r="AT1522" i="4"/>
  <c r="AU1522" i="4"/>
  <c r="AP1523" i="4"/>
  <c r="AQ1523" i="4"/>
  <c r="AT1523" i="4"/>
  <c r="AU1523" i="4"/>
  <c r="AP1524" i="4"/>
  <c r="AQ1524" i="4"/>
  <c r="AT1524" i="4"/>
  <c r="AU1524" i="4"/>
  <c r="AP1525" i="4"/>
  <c r="AQ1525" i="4"/>
  <c r="AT1525" i="4"/>
  <c r="AU1525" i="4"/>
  <c r="AP1526" i="4"/>
  <c r="AQ1526" i="4"/>
  <c r="AT1526" i="4"/>
  <c r="AU1526" i="4"/>
  <c r="AP1527" i="4"/>
  <c r="AQ1527" i="4"/>
  <c r="AT1527" i="4"/>
  <c r="AU1527" i="4"/>
  <c r="AP1528" i="4"/>
  <c r="AQ1528" i="4"/>
  <c r="AT1528" i="4"/>
  <c r="AU1528" i="4"/>
  <c r="AP1529" i="4"/>
  <c r="AQ1529" i="4"/>
  <c r="AT1529" i="4"/>
  <c r="AU1529" i="4"/>
  <c r="AP1530" i="4"/>
  <c r="AQ1530" i="4"/>
  <c r="AT1530" i="4"/>
  <c r="AU1530" i="4"/>
  <c r="AP1531" i="4"/>
  <c r="AQ1531" i="4"/>
  <c r="AT1531" i="4"/>
  <c r="AU1531" i="4"/>
  <c r="AP1532" i="4"/>
  <c r="AQ1532" i="4"/>
  <c r="AT1532" i="4"/>
  <c r="AU1532" i="4"/>
  <c r="AP1533" i="4"/>
  <c r="AQ1533" i="4"/>
  <c r="AT1533" i="4"/>
  <c r="AU1533" i="4"/>
  <c r="AP1534" i="4"/>
  <c r="AQ1534" i="4"/>
  <c r="AT1534" i="4"/>
  <c r="AU1534" i="4"/>
  <c r="AP1535" i="4"/>
  <c r="AQ1535" i="4"/>
  <c r="AT1535" i="4"/>
  <c r="AU1535" i="4"/>
  <c r="AP1536" i="4"/>
  <c r="AQ1536" i="4"/>
  <c r="AT1536" i="4"/>
  <c r="AU1536" i="4"/>
  <c r="AP1537" i="4"/>
  <c r="AQ1537" i="4"/>
  <c r="AT1537" i="4"/>
  <c r="AU1537" i="4"/>
  <c r="AP1538" i="4"/>
  <c r="AQ1538" i="4"/>
  <c r="AT1538" i="4"/>
  <c r="AU1538" i="4"/>
  <c r="AP1539" i="4"/>
  <c r="AQ1539" i="4"/>
  <c r="AT1539" i="4"/>
  <c r="AU1539" i="4"/>
  <c r="AP1540" i="4"/>
  <c r="AQ1540" i="4"/>
  <c r="AT1540" i="4"/>
  <c r="AU1540" i="4"/>
  <c r="AP1541" i="4"/>
  <c r="AQ1541" i="4"/>
  <c r="AT1541" i="4"/>
  <c r="AU1541" i="4"/>
  <c r="AP1542" i="4"/>
  <c r="AQ1542" i="4"/>
  <c r="AT1542" i="4"/>
  <c r="AU1542" i="4"/>
  <c r="AP1543" i="4"/>
  <c r="AQ1543" i="4"/>
  <c r="AT1543" i="4"/>
  <c r="AU1543" i="4"/>
  <c r="AP1544" i="4"/>
  <c r="AQ1544" i="4"/>
  <c r="AT1544" i="4"/>
  <c r="AU1544" i="4"/>
  <c r="AP1545" i="4"/>
  <c r="AQ1545" i="4"/>
  <c r="AT1545" i="4"/>
  <c r="AU1545" i="4"/>
  <c r="AP1546" i="4"/>
  <c r="AQ1546" i="4"/>
  <c r="AT1546" i="4"/>
  <c r="AU1546" i="4"/>
  <c r="AP1547" i="4"/>
  <c r="AQ1547" i="4"/>
  <c r="AT1547" i="4"/>
  <c r="AU1547" i="4"/>
  <c r="AP1548" i="4"/>
  <c r="AQ1548" i="4"/>
  <c r="AT1548" i="4"/>
  <c r="AU1548" i="4"/>
  <c r="AP1549" i="4"/>
  <c r="AQ1549" i="4"/>
  <c r="AT1549" i="4"/>
  <c r="AU1549" i="4"/>
  <c r="AP1550" i="4"/>
  <c r="AQ1550" i="4"/>
  <c r="AT1550" i="4"/>
  <c r="AU1550" i="4"/>
  <c r="AP1551" i="4"/>
  <c r="AQ1551" i="4"/>
  <c r="AT1551" i="4"/>
  <c r="AU1551" i="4"/>
  <c r="AP1552" i="4"/>
  <c r="AQ1552" i="4"/>
  <c r="AT1552" i="4"/>
  <c r="AU1552" i="4"/>
  <c r="AP1553" i="4"/>
  <c r="AQ1553" i="4"/>
  <c r="AT1553" i="4"/>
  <c r="AU1553" i="4"/>
  <c r="AP1554" i="4"/>
  <c r="AQ1554" i="4"/>
  <c r="AT1554" i="4"/>
  <c r="AU1554" i="4"/>
  <c r="AP1555" i="4"/>
  <c r="AQ1555" i="4"/>
  <c r="AT1555" i="4"/>
  <c r="AU1555" i="4"/>
  <c r="AP1556" i="4"/>
  <c r="AQ1556" i="4"/>
  <c r="AT1556" i="4"/>
  <c r="AU1556" i="4"/>
  <c r="AP1557" i="4"/>
  <c r="AQ1557" i="4"/>
  <c r="AT1557" i="4"/>
  <c r="AU1557" i="4"/>
  <c r="AP1558" i="4"/>
  <c r="AQ1558" i="4"/>
  <c r="AT1558" i="4"/>
  <c r="AU1558" i="4"/>
  <c r="AP1559" i="4"/>
  <c r="AQ1559" i="4"/>
  <c r="AT1559" i="4"/>
  <c r="AU1559" i="4"/>
  <c r="AP1560" i="4"/>
  <c r="AQ1560" i="4"/>
  <c r="AT1560" i="4"/>
  <c r="AU1560" i="4"/>
  <c r="AP1561" i="4"/>
  <c r="AQ1561" i="4"/>
  <c r="AT1561" i="4"/>
  <c r="AU1561" i="4"/>
  <c r="AP1562" i="4"/>
  <c r="AQ1562" i="4"/>
  <c r="AT1562" i="4"/>
  <c r="AU1562" i="4"/>
  <c r="AP1563" i="4"/>
  <c r="AQ1563" i="4"/>
  <c r="AT1563" i="4"/>
  <c r="AU1563" i="4"/>
  <c r="AP1564" i="4"/>
  <c r="AQ1564" i="4"/>
  <c r="AT1564" i="4"/>
  <c r="AU1564" i="4"/>
  <c r="AP1565" i="4"/>
  <c r="AQ1565" i="4"/>
  <c r="AT1565" i="4"/>
  <c r="AU1565" i="4"/>
  <c r="AP1566" i="4"/>
  <c r="AQ1566" i="4"/>
  <c r="AT1566" i="4"/>
  <c r="AU1566" i="4"/>
  <c r="AP1567" i="4"/>
  <c r="AQ1567" i="4"/>
  <c r="AT1567" i="4"/>
  <c r="AU1567" i="4"/>
  <c r="AP1568" i="4"/>
  <c r="AQ1568" i="4"/>
  <c r="AT1568" i="4"/>
  <c r="AU1568" i="4"/>
  <c r="AP1569" i="4"/>
  <c r="AQ1569" i="4"/>
  <c r="AT1569" i="4"/>
  <c r="AU1569" i="4"/>
  <c r="AP1570" i="4"/>
  <c r="AQ1570" i="4"/>
  <c r="AT1570" i="4"/>
  <c r="AU1570" i="4"/>
  <c r="AP1571" i="4"/>
  <c r="AQ1571" i="4"/>
  <c r="AT1571" i="4"/>
  <c r="AU1571" i="4"/>
  <c r="AP1572" i="4"/>
  <c r="AQ1572" i="4"/>
  <c r="AT1572" i="4"/>
  <c r="AU1572" i="4"/>
  <c r="AP1573" i="4"/>
  <c r="AQ1573" i="4"/>
  <c r="AT1573" i="4"/>
  <c r="AU1573" i="4"/>
  <c r="AP1574" i="4"/>
  <c r="AQ1574" i="4"/>
  <c r="AT1574" i="4"/>
  <c r="AU1574" i="4"/>
  <c r="AP1575" i="4"/>
  <c r="AQ1575" i="4"/>
  <c r="AT1575" i="4"/>
  <c r="AU1575" i="4"/>
  <c r="AP1576" i="4"/>
  <c r="AQ1576" i="4"/>
  <c r="AT1576" i="4"/>
  <c r="AU1576" i="4"/>
  <c r="AP1577" i="4"/>
  <c r="AQ1577" i="4"/>
  <c r="AT1577" i="4"/>
  <c r="AU1577" i="4"/>
  <c r="AP1578" i="4"/>
  <c r="AQ1578" i="4"/>
  <c r="AT1578" i="4"/>
  <c r="AU1578" i="4"/>
  <c r="AP1579" i="4"/>
  <c r="AQ1579" i="4"/>
  <c r="AT1579" i="4"/>
  <c r="AU1579" i="4"/>
  <c r="AP1580" i="4"/>
  <c r="AQ1580" i="4"/>
  <c r="AT1580" i="4"/>
  <c r="AU1580" i="4"/>
  <c r="AP1581" i="4"/>
  <c r="AQ1581" i="4"/>
  <c r="AT1581" i="4"/>
  <c r="AU1581" i="4"/>
  <c r="AP1582" i="4"/>
  <c r="AQ1582" i="4"/>
  <c r="AT1582" i="4"/>
  <c r="AU1582" i="4"/>
  <c r="AP1583" i="4"/>
  <c r="AQ1583" i="4"/>
  <c r="AT1583" i="4"/>
  <c r="AU1583" i="4"/>
  <c r="AP1584" i="4"/>
  <c r="AQ1584" i="4"/>
  <c r="AT1584" i="4"/>
  <c r="AU1584" i="4"/>
  <c r="AP1585" i="4"/>
  <c r="AQ1585" i="4"/>
  <c r="AT1585" i="4"/>
  <c r="AU1585" i="4"/>
  <c r="AP1586" i="4"/>
  <c r="AQ1586" i="4"/>
  <c r="AT1586" i="4"/>
  <c r="AU1586" i="4"/>
  <c r="AP1587" i="4"/>
  <c r="AQ1587" i="4"/>
  <c r="AT1587" i="4"/>
  <c r="AU1587" i="4"/>
  <c r="AP1588" i="4"/>
  <c r="AQ1588" i="4"/>
  <c r="AT1588" i="4"/>
  <c r="AU1588" i="4"/>
  <c r="AP1589" i="4"/>
  <c r="AQ1589" i="4"/>
  <c r="AT1589" i="4"/>
  <c r="AU1589" i="4"/>
  <c r="AP1590" i="4"/>
  <c r="AQ1590" i="4"/>
  <c r="AT1590" i="4"/>
  <c r="AU1590" i="4"/>
  <c r="AP1591" i="4"/>
  <c r="AQ1591" i="4"/>
  <c r="AT1591" i="4"/>
  <c r="AU1591" i="4"/>
  <c r="AP1592" i="4"/>
  <c r="AQ1592" i="4"/>
  <c r="AT1592" i="4"/>
  <c r="AU1592" i="4"/>
  <c r="AP1593" i="4"/>
  <c r="AQ1593" i="4"/>
  <c r="AT1593" i="4"/>
  <c r="AU1593" i="4"/>
  <c r="AP1594" i="4"/>
  <c r="AQ1594" i="4"/>
  <c r="AT1594" i="4"/>
  <c r="AU1594" i="4"/>
  <c r="AP1595" i="4"/>
  <c r="AQ1595" i="4"/>
  <c r="AT1595" i="4"/>
  <c r="AU1595" i="4"/>
  <c r="AP1596" i="4"/>
  <c r="AQ1596" i="4"/>
  <c r="AT1596" i="4"/>
  <c r="AU1596" i="4"/>
  <c r="AP1597" i="4"/>
  <c r="AQ1597" i="4"/>
  <c r="AT1597" i="4"/>
  <c r="AU1597" i="4"/>
  <c r="AP1598" i="4"/>
  <c r="AQ1598" i="4"/>
  <c r="AT1598" i="4"/>
  <c r="AU1598" i="4"/>
  <c r="AP1599" i="4"/>
  <c r="AQ1599" i="4"/>
  <c r="AT1599" i="4"/>
  <c r="AU1599" i="4"/>
  <c r="AP1600" i="4"/>
  <c r="AQ1600" i="4"/>
  <c r="AT1600" i="4"/>
  <c r="AU1600" i="4"/>
  <c r="AP1601" i="4"/>
  <c r="AQ1601" i="4"/>
  <c r="AT1601" i="4"/>
  <c r="AU1601" i="4"/>
  <c r="AP1602" i="4"/>
  <c r="AQ1602" i="4"/>
  <c r="AT1602" i="4"/>
  <c r="AU1602" i="4"/>
  <c r="AP1603" i="4"/>
  <c r="AQ1603" i="4"/>
  <c r="AT1603" i="4"/>
  <c r="AU1603" i="4"/>
  <c r="AP1604" i="4"/>
  <c r="AQ1604" i="4"/>
  <c r="AT1604" i="4"/>
  <c r="AU1604" i="4"/>
  <c r="AP1605" i="4"/>
  <c r="AQ1605" i="4"/>
  <c r="AT1605" i="4"/>
  <c r="AU1605" i="4"/>
  <c r="AP1606" i="4"/>
  <c r="AQ1606" i="4"/>
  <c r="AT1606" i="4"/>
  <c r="AU1606" i="4"/>
  <c r="AP1607" i="4"/>
  <c r="AQ1607" i="4"/>
  <c r="AT1607" i="4"/>
  <c r="AU1607" i="4"/>
  <c r="AP1608" i="4"/>
  <c r="AQ1608" i="4"/>
  <c r="AT1608" i="4"/>
  <c r="AU1608" i="4"/>
  <c r="AP1609" i="4"/>
  <c r="AQ1609" i="4"/>
  <c r="AT1609" i="4"/>
  <c r="AU1609" i="4"/>
  <c r="AP1610" i="4"/>
  <c r="AQ1610" i="4"/>
  <c r="AT1610" i="4"/>
  <c r="AU1610" i="4"/>
  <c r="AP1611" i="4"/>
  <c r="AQ1611" i="4"/>
  <c r="AT1611" i="4"/>
  <c r="AU1611" i="4"/>
  <c r="AP1612" i="4"/>
  <c r="AQ1612" i="4"/>
  <c r="AT1612" i="4"/>
  <c r="AU1612" i="4"/>
  <c r="AP1613" i="4"/>
  <c r="AQ1613" i="4"/>
  <c r="AT1613" i="4"/>
  <c r="AU1613" i="4"/>
  <c r="Q1495" i="4"/>
  <c r="AS1495" i="4" s="1"/>
  <c r="O1495" i="4"/>
  <c r="AO1495" i="4" s="1"/>
  <c r="M1495" i="4"/>
  <c r="M1496" i="4"/>
  <c r="O1496" i="4"/>
  <c r="AO1496" i="4" s="1"/>
  <c r="Q1496" i="4"/>
  <c r="AS1496" i="4" s="1"/>
  <c r="M1497" i="4"/>
  <c r="O1497" i="4"/>
  <c r="AO1497" i="4" s="1"/>
  <c r="Q1497" i="4"/>
  <c r="AS1497" i="4" s="1"/>
  <c r="M1498" i="4"/>
  <c r="O1498" i="4"/>
  <c r="AO1498" i="4" s="1"/>
  <c r="Q1498" i="4"/>
  <c r="AS1498" i="4" s="1"/>
  <c r="M1499" i="4"/>
  <c r="O1499" i="4"/>
  <c r="AO1499" i="4" s="1"/>
  <c r="Q1499" i="4"/>
  <c r="AS1499" i="4" s="1"/>
  <c r="M1500" i="4"/>
  <c r="O1500" i="4"/>
  <c r="AO1500" i="4" s="1"/>
  <c r="Q1500" i="4"/>
  <c r="AS1500" i="4" s="1"/>
  <c r="M1501" i="4"/>
  <c r="O1501" i="4"/>
  <c r="AO1501" i="4" s="1"/>
  <c r="Q1501" i="4"/>
  <c r="AS1501" i="4" s="1"/>
  <c r="M1502" i="4"/>
  <c r="O1502" i="4"/>
  <c r="AO1502" i="4" s="1"/>
  <c r="Q1502" i="4"/>
  <c r="AS1502" i="4" s="1"/>
  <c r="M1503" i="4"/>
  <c r="O1503" i="4"/>
  <c r="AO1503" i="4" s="1"/>
  <c r="Q1503" i="4"/>
  <c r="AS1503" i="4" s="1"/>
  <c r="M1504" i="4"/>
  <c r="O1504" i="4"/>
  <c r="AO1504" i="4" s="1"/>
  <c r="Q1504" i="4"/>
  <c r="AS1504" i="4" s="1"/>
  <c r="M1505" i="4"/>
  <c r="O1505" i="4"/>
  <c r="AO1505" i="4" s="1"/>
  <c r="Q1505" i="4"/>
  <c r="AS1505" i="4" s="1"/>
  <c r="M1506" i="4"/>
  <c r="O1506" i="4"/>
  <c r="AO1506" i="4" s="1"/>
  <c r="Q1506" i="4"/>
  <c r="AS1506" i="4" s="1"/>
  <c r="M1507" i="4"/>
  <c r="O1507" i="4"/>
  <c r="AO1507" i="4" s="1"/>
  <c r="Q1507" i="4"/>
  <c r="AS1507" i="4" s="1"/>
  <c r="M1508" i="4"/>
  <c r="O1508" i="4"/>
  <c r="AO1508" i="4" s="1"/>
  <c r="Q1508" i="4"/>
  <c r="AS1508" i="4" s="1"/>
  <c r="M1509" i="4"/>
  <c r="O1509" i="4"/>
  <c r="AO1509" i="4" s="1"/>
  <c r="Q1509" i="4"/>
  <c r="AS1509" i="4" s="1"/>
  <c r="M1510" i="4"/>
  <c r="O1510" i="4"/>
  <c r="AO1510" i="4" s="1"/>
  <c r="Q1510" i="4"/>
  <c r="AS1510" i="4" s="1"/>
  <c r="M1511" i="4"/>
  <c r="O1511" i="4"/>
  <c r="AO1511" i="4" s="1"/>
  <c r="Q1511" i="4"/>
  <c r="AS1511" i="4" s="1"/>
  <c r="M1512" i="4"/>
  <c r="O1512" i="4"/>
  <c r="AO1512" i="4" s="1"/>
  <c r="Q1512" i="4"/>
  <c r="AS1512" i="4" s="1"/>
  <c r="M1513" i="4"/>
  <c r="O1513" i="4"/>
  <c r="AO1513" i="4" s="1"/>
  <c r="Q1513" i="4"/>
  <c r="AS1513" i="4" s="1"/>
  <c r="M1514" i="4"/>
  <c r="O1514" i="4"/>
  <c r="AO1514" i="4" s="1"/>
  <c r="Q1514" i="4"/>
  <c r="AS1514" i="4" s="1"/>
  <c r="M1515" i="4"/>
  <c r="O1515" i="4"/>
  <c r="AO1515" i="4" s="1"/>
  <c r="Q1515" i="4"/>
  <c r="AS1515" i="4" s="1"/>
  <c r="M1516" i="4"/>
  <c r="O1516" i="4"/>
  <c r="AO1516" i="4" s="1"/>
  <c r="Q1516" i="4"/>
  <c r="AS1516" i="4" s="1"/>
  <c r="M1517" i="4"/>
  <c r="O1517" i="4"/>
  <c r="AO1517" i="4" s="1"/>
  <c r="Q1517" i="4"/>
  <c r="AS1517" i="4" s="1"/>
  <c r="M1518" i="4"/>
  <c r="O1518" i="4"/>
  <c r="AO1518" i="4" s="1"/>
  <c r="Q1518" i="4"/>
  <c r="AS1518" i="4" s="1"/>
  <c r="M1519" i="4"/>
  <c r="O1519" i="4"/>
  <c r="AO1519" i="4" s="1"/>
  <c r="Q1519" i="4"/>
  <c r="AS1519" i="4" s="1"/>
  <c r="M1520" i="4"/>
  <c r="O1520" i="4"/>
  <c r="AO1520" i="4" s="1"/>
  <c r="Q1520" i="4"/>
  <c r="AS1520" i="4" s="1"/>
  <c r="M1521" i="4"/>
  <c r="O1521" i="4"/>
  <c r="AO1521" i="4" s="1"/>
  <c r="Q1521" i="4"/>
  <c r="AS1521" i="4" s="1"/>
  <c r="M1522" i="4"/>
  <c r="O1522" i="4"/>
  <c r="AO1522" i="4" s="1"/>
  <c r="Q1522" i="4"/>
  <c r="AS1522" i="4" s="1"/>
  <c r="M1523" i="4"/>
  <c r="O1523" i="4"/>
  <c r="AO1523" i="4" s="1"/>
  <c r="Q1523" i="4"/>
  <c r="AS1523" i="4" s="1"/>
  <c r="M1524" i="4"/>
  <c r="O1524" i="4"/>
  <c r="AO1524" i="4" s="1"/>
  <c r="Q1524" i="4"/>
  <c r="AS1524" i="4" s="1"/>
  <c r="M1525" i="4"/>
  <c r="O1525" i="4"/>
  <c r="AO1525" i="4" s="1"/>
  <c r="Q1525" i="4"/>
  <c r="AS1525" i="4" s="1"/>
  <c r="M1526" i="4"/>
  <c r="O1526" i="4"/>
  <c r="AO1526" i="4" s="1"/>
  <c r="Q1526" i="4"/>
  <c r="AS1526" i="4" s="1"/>
  <c r="M1527" i="4"/>
  <c r="O1527" i="4"/>
  <c r="AO1527" i="4" s="1"/>
  <c r="Q1527" i="4"/>
  <c r="AS1527" i="4" s="1"/>
  <c r="M1528" i="4"/>
  <c r="O1528" i="4"/>
  <c r="AO1528" i="4" s="1"/>
  <c r="Q1528" i="4"/>
  <c r="AS1528" i="4" s="1"/>
  <c r="M1529" i="4"/>
  <c r="O1529" i="4"/>
  <c r="AO1529" i="4" s="1"/>
  <c r="Q1529" i="4"/>
  <c r="AS1529" i="4" s="1"/>
  <c r="M1530" i="4"/>
  <c r="O1530" i="4"/>
  <c r="AO1530" i="4" s="1"/>
  <c r="Q1530" i="4"/>
  <c r="AS1530" i="4" s="1"/>
  <c r="M1531" i="4"/>
  <c r="O1531" i="4"/>
  <c r="AO1531" i="4" s="1"/>
  <c r="Q1531" i="4"/>
  <c r="AS1531" i="4" s="1"/>
  <c r="M1532" i="4"/>
  <c r="O1532" i="4"/>
  <c r="AO1532" i="4" s="1"/>
  <c r="Q1532" i="4"/>
  <c r="AS1532" i="4" s="1"/>
  <c r="M1533" i="4"/>
  <c r="O1533" i="4"/>
  <c r="AO1533" i="4" s="1"/>
  <c r="Q1533" i="4"/>
  <c r="AS1533" i="4" s="1"/>
  <c r="M1534" i="4"/>
  <c r="O1534" i="4"/>
  <c r="AO1534" i="4" s="1"/>
  <c r="Q1534" i="4"/>
  <c r="AS1534" i="4" s="1"/>
  <c r="M1535" i="4"/>
  <c r="O1535" i="4"/>
  <c r="AO1535" i="4" s="1"/>
  <c r="Q1535" i="4"/>
  <c r="AS1535" i="4" s="1"/>
  <c r="M1536" i="4"/>
  <c r="O1536" i="4"/>
  <c r="AO1536" i="4" s="1"/>
  <c r="Q1536" i="4"/>
  <c r="AS1536" i="4" s="1"/>
  <c r="M1537" i="4"/>
  <c r="O1537" i="4"/>
  <c r="AO1537" i="4" s="1"/>
  <c r="Q1537" i="4"/>
  <c r="AS1537" i="4" s="1"/>
  <c r="M1538" i="4"/>
  <c r="O1538" i="4"/>
  <c r="AO1538" i="4" s="1"/>
  <c r="Q1538" i="4"/>
  <c r="AS1538" i="4" s="1"/>
  <c r="M1539" i="4"/>
  <c r="O1539" i="4"/>
  <c r="AO1539" i="4" s="1"/>
  <c r="Q1539" i="4"/>
  <c r="AS1539" i="4" s="1"/>
  <c r="M1540" i="4"/>
  <c r="O1540" i="4"/>
  <c r="AO1540" i="4" s="1"/>
  <c r="Q1540" i="4"/>
  <c r="AS1540" i="4" s="1"/>
  <c r="M1541" i="4"/>
  <c r="O1541" i="4"/>
  <c r="AO1541" i="4" s="1"/>
  <c r="Q1541" i="4"/>
  <c r="AS1541" i="4" s="1"/>
  <c r="M1542" i="4"/>
  <c r="O1542" i="4"/>
  <c r="AO1542" i="4" s="1"/>
  <c r="Q1542" i="4"/>
  <c r="AS1542" i="4" s="1"/>
  <c r="M1543" i="4"/>
  <c r="O1543" i="4"/>
  <c r="AO1543" i="4" s="1"/>
  <c r="Q1543" i="4"/>
  <c r="AS1543" i="4" s="1"/>
  <c r="M1544" i="4"/>
  <c r="O1544" i="4"/>
  <c r="AO1544" i="4" s="1"/>
  <c r="Q1544" i="4"/>
  <c r="AS1544" i="4" s="1"/>
  <c r="M1545" i="4"/>
  <c r="O1545" i="4"/>
  <c r="AO1545" i="4" s="1"/>
  <c r="Q1545" i="4"/>
  <c r="AS1545" i="4" s="1"/>
  <c r="M1546" i="4"/>
  <c r="O1546" i="4"/>
  <c r="AO1546" i="4" s="1"/>
  <c r="Q1546" i="4"/>
  <c r="AS1546" i="4" s="1"/>
  <c r="M1547" i="4"/>
  <c r="O1547" i="4"/>
  <c r="AO1547" i="4" s="1"/>
  <c r="Q1547" i="4"/>
  <c r="AS1547" i="4" s="1"/>
  <c r="M1548" i="4"/>
  <c r="O1548" i="4"/>
  <c r="AO1548" i="4" s="1"/>
  <c r="Q1548" i="4"/>
  <c r="AS1548" i="4" s="1"/>
  <c r="M1549" i="4"/>
  <c r="O1549" i="4"/>
  <c r="AO1549" i="4" s="1"/>
  <c r="Q1549" i="4"/>
  <c r="AS1549" i="4" s="1"/>
  <c r="M1550" i="4"/>
  <c r="O1550" i="4"/>
  <c r="AO1550" i="4" s="1"/>
  <c r="Q1550" i="4"/>
  <c r="AS1550" i="4" s="1"/>
  <c r="M1551" i="4"/>
  <c r="O1551" i="4"/>
  <c r="AO1551" i="4" s="1"/>
  <c r="Q1551" i="4"/>
  <c r="AS1551" i="4" s="1"/>
  <c r="M1552" i="4"/>
  <c r="O1552" i="4"/>
  <c r="AO1552" i="4" s="1"/>
  <c r="Q1552" i="4"/>
  <c r="AS1552" i="4" s="1"/>
  <c r="M1553" i="4"/>
  <c r="O1553" i="4"/>
  <c r="AO1553" i="4" s="1"/>
  <c r="Q1553" i="4"/>
  <c r="AS1553" i="4" s="1"/>
  <c r="M1554" i="4"/>
  <c r="O1554" i="4"/>
  <c r="AO1554" i="4" s="1"/>
  <c r="Q1554" i="4"/>
  <c r="AS1554" i="4" s="1"/>
  <c r="M1555" i="4"/>
  <c r="O1555" i="4"/>
  <c r="AO1555" i="4" s="1"/>
  <c r="Q1555" i="4"/>
  <c r="AS1555" i="4" s="1"/>
  <c r="M1556" i="4"/>
  <c r="O1556" i="4"/>
  <c r="AO1556" i="4" s="1"/>
  <c r="Q1556" i="4"/>
  <c r="AS1556" i="4" s="1"/>
  <c r="M1557" i="4"/>
  <c r="O1557" i="4"/>
  <c r="AO1557" i="4" s="1"/>
  <c r="Q1557" i="4"/>
  <c r="AS1557" i="4" s="1"/>
  <c r="M1558" i="4"/>
  <c r="O1558" i="4"/>
  <c r="AO1558" i="4" s="1"/>
  <c r="Q1558" i="4"/>
  <c r="AS1558" i="4" s="1"/>
  <c r="M1559" i="4"/>
  <c r="O1559" i="4"/>
  <c r="AO1559" i="4" s="1"/>
  <c r="Q1559" i="4"/>
  <c r="AS1559" i="4" s="1"/>
  <c r="M1560" i="4"/>
  <c r="O1560" i="4"/>
  <c r="AO1560" i="4" s="1"/>
  <c r="Q1560" i="4"/>
  <c r="AS1560" i="4" s="1"/>
  <c r="M1561" i="4"/>
  <c r="O1561" i="4"/>
  <c r="AO1561" i="4" s="1"/>
  <c r="Q1561" i="4"/>
  <c r="AS1561" i="4" s="1"/>
  <c r="M1562" i="4"/>
  <c r="O1562" i="4"/>
  <c r="AO1562" i="4" s="1"/>
  <c r="Q1562" i="4"/>
  <c r="AS1562" i="4" s="1"/>
  <c r="M1563" i="4"/>
  <c r="O1563" i="4"/>
  <c r="AO1563" i="4" s="1"/>
  <c r="Q1563" i="4"/>
  <c r="AS1563" i="4" s="1"/>
  <c r="M1564" i="4"/>
  <c r="O1564" i="4"/>
  <c r="AO1564" i="4" s="1"/>
  <c r="Q1564" i="4"/>
  <c r="AS1564" i="4" s="1"/>
  <c r="M1565" i="4"/>
  <c r="O1565" i="4"/>
  <c r="AO1565" i="4" s="1"/>
  <c r="Q1565" i="4"/>
  <c r="AS1565" i="4" s="1"/>
  <c r="M1566" i="4"/>
  <c r="O1566" i="4"/>
  <c r="AO1566" i="4" s="1"/>
  <c r="Q1566" i="4"/>
  <c r="AS1566" i="4" s="1"/>
  <c r="M1567" i="4"/>
  <c r="O1567" i="4"/>
  <c r="AO1567" i="4" s="1"/>
  <c r="Q1567" i="4"/>
  <c r="AS1567" i="4" s="1"/>
  <c r="M1568" i="4"/>
  <c r="O1568" i="4"/>
  <c r="AO1568" i="4" s="1"/>
  <c r="Q1568" i="4"/>
  <c r="AS1568" i="4" s="1"/>
  <c r="M1569" i="4"/>
  <c r="O1569" i="4"/>
  <c r="AO1569" i="4" s="1"/>
  <c r="Q1569" i="4"/>
  <c r="AS1569" i="4" s="1"/>
  <c r="M1570" i="4"/>
  <c r="O1570" i="4"/>
  <c r="AO1570" i="4" s="1"/>
  <c r="Q1570" i="4"/>
  <c r="AS1570" i="4" s="1"/>
  <c r="M1571" i="4"/>
  <c r="O1571" i="4"/>
  <c r="AO1571" i="4" s="1"/>
  <c r="Q1571" i="4"/>
  <c r="AS1571" i="4" s="1"/>
  <c r="M1572" i="4"/>
  <c r="O1572" i="4"/>
  <c r="AO1572" i="4" s="1"/>
  <c r="Q1572" i="4"/>
  <c r="AS1572" i="4" s="1"/>
  <c r="M1573" i="4"/>
  <c r="O1573" i="4"/>
  <c r="AO1573" i="4" s="1"/>
  <c r="Q1573" i="4"/>
  <c r="AS1573" i="4" s="1"/>
  <c r="M1574" i="4"/>
  <c r="O1574" i="4"/>
  <c r="AO1574" i="4" s="1"/>
  <c r="Q1574" i="4"/>
  <c r="AS1574" i="4" s="1"/>
  <c r="M1575" i="4"/>
  <c r="O1575" i="4"/>
  <c r="AO1575" i="4" s="1"/>
  <c r="Q1575" i="4"/>
  <c r="AS1575" i="4" s="1"/>
  <c r="M1576" i="4"/>
  <c r="O1576" i="4"/>
  <c r="AO1576" i="4" s="1"/>
  <c r="Q1576" i="4"/>
  <c r="AS1576" i="4" s="1"/>
  <c r="M1577" i="4"/>
  <c r="O1577" i="4"/>
  <c r="AO1577" i="4" s="1"/>
  <c r="Q1577" i="4"/>
  <c r="AS1577" i="4" s="1"/>
  <c r="M1578" i="4"/>
  <c r="O1578" i="4"/>
  <c r="AO1578" i="4" s="1"/>
  <c r="Q1578" i="4"/>
  <c r="AS1578" i="4" s="1"/>
  <c r="M1579" i="4"/>
  <c r="O1579" i="4"/>
  <c r="AO1579" i="4" s="1"/>
  <c r="Q1579" i="4"/>
  <c r="AS1579" i="4" s="1"/>
  <c r="M1580" i="4"/>
  <c r="O1580" i="4"/>
  <c r="AO1580" i="4" s="1"/>
  <c r="Q1580" i="4"/>
  <c r="AS1580" i="4" s="1"/>
  <c r="M1581" i="4"/>
  <c r="O1581" i="4"/>
  <c r="AO1581" i="4" s="1"/>
  <c r="Q1581" i="4"/>
  <c r="AS1581" i="4" s="1"/>
  <c r="M1582" i="4"/>
  <c r="O1582" i="4"/>
  <c r="AO1582" i="4" s="1"/>
  <c r="Q1582" i="4"/>
  <c r="AS1582" i="4" s="1"/>
  <c r="M1583" i="4"/>
  <c r="O1583" i="4"/>
  <c r="AO1583" i="4" s="1"/>
  <c r="Q1583" i="4"/>
  <c r="AS1583" i="4" s="1"/>
  <c r="M1584" i="4"/>
  <c r="O1584" i="4"/>
  <c r="AO1584" i="4" s="1"/>
  <c r="Q1584" i="4"/>
  <c r="AS1584" i="4" s="1"/>
  <c r="M1585" i="4"/>
  <c r="O1585" i="4"/>
  <c r="AO1585" i="4" s="1"/>
  <c r="Q1585" i="4"/>
  <c r="AS1585" i="4" s="1"/>
  <c r="M1586" i="4"/>
  <c r="O1586" i="4"/>
  <c r="AO1586" i="4" s="1"/>
  <c r="Q1586" i="4"/>
  <c r="AS1586" i="4" s="1"/>
  <c r="M1587" i="4"/>
  <c r="O1587" i="4"/>
  <c r="AO1587" i="4" s="1"/>
  <c r="Q1587" i="4"/>
  <c r="AS1587" i="4" s="1"/>
  <c r="M1588" i="4"/>
  <c r="O1588" i="4"/>
  <c r="AO1588" i="4" s="1"/>
  <c r="Q1588" i="4"/>
  <c r="AS1588" i="4" s="1"/>
  <c r="M1589" i="4"/>
  <c r="O1589" i="4"/>
  <c r="AO1589" i="4" s="1"/>
  <c r="Q1589" i="4"/>
  <c r="AS1589" i="4" s="1"/>
  <c r="M1590" i="4"/>
  <c r="O1590" i="4"/>
  <c r="AO1590" i="4" s="1"/>
  <c r="Q1590" i="4"/>
  <c r="AS1590" i="4" s="1"/>
  <c r="M1591" i="4"/>
  <c r="O1591" i="4"/>
  <c r="AO1591" i="4" s="1"/>
  <c r="Q1591" i="4"/>
  <c r="AS1591" i="4" s="1"/>
  <c r="M1592" i="4"/>
  <c r="O1592" i="4"/>
  <c r="AO1592" i="4" s="1"/>
  <c r="Q1592" i="4"/>
  <c r="AS1592" i="4" s="1"/>
  <c r="M1593" i="4"/>
  <c r="O1593" i="4"/>
  <c r="AO1593" i="4" s="1"/>
  <c r="Q1593" i="4"/>
  <c r="AS1593" i="4" s="1"/>
  <c r="M1594" i="4"/>
  <c r="O1594" i="4"/>
  <c r="AO1594" i="4" s="1"/>
  <c r="Q1594" i="4"/>
  <c r="AS1594" i="4" s="1"/>
  <c r="M1595" i="4"/>
  <c r="O1595" i="4"/>
  <c r="AO1595" i="4" s="1"/>
  <c r="Q1595" i="4"/>
  <c r="AS1595" i="4" s="1"/>
  <c r="M1596" i="4"/>
  <c r="O1596" i="4"/>
  <c r="AO1596" i="4" s="1"/>
  <c r="Q1596" i="4"/>
  <c r="AS1596" i="4" s="1"/>
  <c r="M1597" i="4"/>
  <c r="O1597" i="4"/>
  <c r="AO1597" i="4" s="1"/>
  <c r="Q1597" i="4"/>
  <c r="AS1597" i="4" s="1"/>
  <c r="M1598" i="4"/>
  <c r="O1598" i="4"/>
  <c r="AO1598" i="4" s="1"/>
  <c r="Q1598" i="4"/>
  <c r="AS1598" i="4" s="1"/>
  <c r="M1599" i="4"/>
  <c r="O1599" i="4"/>
  <c r="AO1599" i="4" s="1"/>
  <c r="Q1599" i="4"/>
  <c r="AS1599" i="4" s="1"/>
  <c r="M1600" i="4"/>
  <c r="O1600" i="4"/>
  <c r="AO1600" i="4" s="1"/>
  <c r="Q1600" i="4"/>
  <c r="AS1600" i="4" s="1"/>
  <c r="M1601" i="4"/>
  <c r="O1601" i="4"/>
  <c r="AO1601" i="4" s="1"/>
  <c r="Q1601" i="4"/>
  <c r="AS1601" i="4" s="1"/>
  <c r="M1602" i="4"/>
  <c r="O1602" i="4"/>
  <c r="AO1602" i="4" s="1"/>
  <c r="Q1602" i="4"/>
  <c r="AS1602" i="4" s="1"/>
  <c r="M1603" i="4"/>
  <c r="O1603" i="4"/>
  <c r="AO1603" i="4" s="1"/>
  <c r="Q1603" i="4"/>
  <c r="AS1603" i="4" s="1"/>
  <c r="M1604" i="4"/>
  <c r="O1604" i="4"/>
  <c r="AO1604" i="4" s="1"/>
  <c r="Q1604" i="4"/>
  <c r="AS1604" i="4" s="1"/>
  <c r="M1605" i="4"/>
  <c r="O1605" i="4"/>
  <c r="AO1605" i="4" s="1"/>
  <c r="Q1605" i="4"/>
  <c r="AS1605" i="4" s="1"/>
  <c r="M1606" i="4"/>
  <c r="O1606" i="4"/>
  <c r="AO1606" i="4" s="1"/>
  <c r="Q1606" i="4"/>
  <c r="AS1606" i="4" s="1"/>
  <c r="M1607" i="4"/>
  <c r="O1607" i="4"/>
  <c r="AO1607" i="4" s="1"/>
  <c r="Q1607" i="4"/>
  <c r="AS1607" i="4" s="1"/>
  <c r="M1608" i="4"/>
  <c r="O1608" i="4"/>
  <c r="AO1608" i="4" s="1"/>
  <c r="Q1608" i="4"/>
  <c r="AS1608" i="4" s="1"/>
  <c r="M1609" i="4"/>
  <c r="O1609" i="4"/>
  <c r="AO1609" i="4" s="1"/>
  <c r="Q1609" i="4"/>
  <c r="AS1609" i="4" s="1"/>
  <c r="M1610" i="4"/>
  <c r="O1610" i="4"/>
  <c r="AO1610" i="4" s="1"/>
  <c r="Q1610" i="4"/>
  <c r="AS1610" i="4" s="1"/>
  <c r="M1611" i="4"/>
  <c r="O1611" i="4"/>
  <c r="AO1611" i="4" s="1"/>
  <c r="Q1611" i="4"/>
  <c r="AS1611" i="4" s="1"/>
  <c r="M1612" i="4"/>
  <c r="O1612" i="4"/>
  <c r="AO1612" i="4" s="1"/>
  <c r="Q1612" i="4"/>
  <c r="AS1612" i="4" s="1"/>
  <c r="M1613" i="4"/>
  <c r="O1613" i="4"/>
  <c r="AO1613" i="4" s="1"/>
  <c r="Q1613" i="4"/>
  <c r="AS1613" i="4" s="1"/>
  <c r="Q1494" i="4"/>
  <c r="O1494" i="4"/>
  <c r="M1494" i="4"/>
  <c r="AM1477" i="4"/>
  <c r="AQ1477" i="4"/>
  <c r="AM1359" i="4"/>
  <c r="AN1359" i="4" s="1"/>
  <c r="AQ1359" i="4"/>
  <c r="AM1360" i="4"/>
  <c r="AQ1360" i="4"/>
  <c r="AM1361" i="4"/>
  <c r="AQ1361" i="4"/>
  <c r="AM1362" i="4"/>
  <c r="AQ1362" i="4"/>
  <c r="AM1363" i="4"/>
  <c r="AQ1363" i="4"/>
  <c r="AM1364" i="4"/>
  <c r="AQ1364" i="4"/>
  <c r="AM1365" i="4"/>
  <c r="AQ1365" i="4"/>
  <c r="AM1366" i="4"/>
  <c r="AQ1366" i="4"/>
  <c r="AM1367" i="4"/>
  <c r="AQ1367" i="4"/>
  <c r="AM1368" i="4"/>
  <c r="AQ1368" i="4"/>
  <c r="AM1369" i="4"/>
  <c r="AQ1369" i="4"/>
  <c r="AM1370" i="4"/>
  <c r="AQ1370" i="4"/>
  <c r="AM1371" i="4"/>
  <c r="AQ1371" i="4"/>
  <c r="AM1372" i="4"/>
  <c r="AQ1372" i="4"/>
  <c r="AM1373" i="4"/>
  <c r="AQ1373" i="4"/>
  <c r="AM1374" i="4"/>
  <c r="AQ1374" i="4"/>
  <c r="AM1375" i="4"/>
  <c r="AQ1375" i="4"/>
  <c r="AM1376" i="4"/>
  <c r="AQ1376" i="4"/>
  <c r="AM1377" i="4"/>
  <c r="AQ1377" i="4"/>
  <c r="AM1378" i="4"/>
  <c r="AQ1378" i="4"/>
  <c r="AM1379" i="4"/>
  <c r="AQ1379" i="4"/>
  <c r="AM1380" i="4"/>
  <c r="AQ1380" i="4"/>
  <c r="AM1381" i="4"/>
  <c r="AQ1381" i="4"/>
  <c r="AM1382" i="4"/>
  <c r="AQ1382" i="4"/>
  <c r="AM1383" i="4"/>
  <c r="AQ1383" i="4"/>
  <c r="AM1384" i="4"/>
  <c r="AQ1384" i="4"/>
  <c r="AM1385" i="4"/>
  <c r="AQ1385" i="4"/>
  <c r="AM1386" i="4"/>
  <c r="AQ1386" i="4"/>
  <c r="AM1387" i="4"/>
  <c r="AQ1387" i="4"/>
  <c r="AM1388" i="4"/>
  <c r="AQ1388" i="4"/>
  <c r="AM1389" i="4"/>
  <c r="AQ1389" i="4"/>
  <c r="AM1390" i="4"/>
  <c r="AQ1390" i="4"/>
  <c r="AM1391" i="4"/>
  <c r="AQ1391" i="4"/>
  <c r="AM1392" i="4"/>
  <c r="AQ1392" i="4"/>
  <c r="AM1393" i="4"/>
  <c r="AQ1393" i="4"/>
  <c r="AM1394" i="4"/>
  <c r="AQ1394" i="4"/>
  <c r="AM1395" i="4"/>
  <c r="AQ1395" i="4"/>
  <c r="AM1396" i="4"/>
  <c r="AQ1396" i="4"/>
  <c r="AM1397" i="4"/>
  <c r="AQ1397" i="4"/>
  <c r="AM1398" i="4"/>
  <c r="AN1398" i="4" s="1"/>
  <c r="AQ1398" i="4"/>
  <c r="AM1399" i="4"/>
  <c r="AQ1399" i="4"/>
  <c r="AM1400" i="4"/>
  <c r="AQ1400" i="4"/>
  <c r="AM1401" i="4"/>
  <c r="AQ1401" i="4"/>
  <c r="AM1402" i="4"/>
  <c r="AQ1402" i="4"/>
  <c r="AM1403" i="4"/>
  <c r="AQ1403" i="4"/>
  <c r="AM1404" i="4"/>
  <c r="AQ1404" i="4"/>
  <c r="AM1405" i="4"/>
  <c r="AQ1405" i="4"/>
  <c r="AM1406" i="4"/>
  <c r="AQ1406" i="4"/>
  <c r="AM1407" i="4"/>
  <c r="AQ1407" i="4"/>
  <c r="AM1408" i="4"/>
  <c r="AQ1408" i="4"/>
  <c r="AM1409" i="4"/>
  <c r="AQ1409" i="4"/>
  <c r="AM1410" i="4"/>
  <c r="AQ1410" i="4"/>
  <c r="AM1411" i="4"/>
  <c r="AQ1411" i="4"/>
  <c r="AM1412" i="4"/>
  <c r="AQ1412" i="4"/>
  <c r="AM1413" i="4"/>
  <c r="AQ1413" i="4"/>
  <c r="AM1414" i="4"/>
  <c r="AQ1414" i="4"/>
  <c r="AM1415" i="4"/>
  <c r="AQ1415" i="4"/>
  <c r="AM1416" i="4"/>
  <c r="AQ1416" i="4"/>
  <c r="AM1417" i="4"/>
  <c r="AQ1417" i="4"/>
  <c r="AM1418" i="4"/>
  <c r="AQ1418" i="4"/>
  <c r="AM1419" i="4"/>
  <c r="AQ1419" i="4"/>
  <c r="AM1420" i="4"/>
  <c r="AQ1420" i="4"/>
  <c r="AM1421" i="4"/>
  <c r="AQ1421" i="4"/>
  <c r="AM1422" i="4"/>
  <c r="AQ1422" i="4"/>
  <c r="AM1423" i="4"/>
  <c r="AQ1423" i="4"/>
  <c r="AM1424" i="4"/>
  <c r="AQ1424" i="4"/>
  <c r="AM1425" i="4"/>
  <c r="AQ1425" i="4"/>
  <c r="AM1426" i="4"/>
  <c r="AQ1426" i="4"/>
  <c r="AM1427" i="4"/>
  <c r="AQ1427" i="4"/>
  <c r="AM1428" i="4"/>
  <c r="AQ1428" i="4"/>
  <c r="AM1429" i="4"/>
  <c r="AQ1429" i="4"/>
  <c r="AM1430" i="4"/>
  <c r="AQ1430" i="4"/>
  <c r="AM1431" i="4"/>
  <c r="AQ1431" i="4"/>
  <c r="AM1432" i="4"/>
  <c r="AQ1432" i="4"/>
  <c r="AM1433" i="4"/>
  <c r="AQ1433" i="4"/>
  <c r="AM1434" i="4"/>
  <c r="AQ1434" i="4"/>
  <c r="AM1435" i="4"/>
  <c r="AQ1435" i="4"/>
  <c r="AM1436" i="4"/>
  <c r="AQ1436" i="4"/>
  <c r="AM1437" i="4"/>
  <c r="AQ1437" i="4"/>
  <c r="AM1438" i="4"/>
  <c r="AQ1438" i="4"/>
  <c r="AM1439" i="4"/>
  <c r="AQ1439" i="4"/>
  <c r="AM1440" i="4"/>
  <c r="AQ1440" i="4"/>
  <c r="AM1441" i="4"/>
  <c r="AQ1441" i="4"/>
  <c r="AM1442" i="4"/>
  <c r="AQ1442" i="4"/>
  <c r="AM1443" i="4"/>
  <c r="AQ1443" i="4"/>
  <c r="AM1444" i="4"/>
  <c r="AQ1444" i="4"/>
  <c r="AM1445" i="4"/>
  <c r="AQ1445" i="4"/>
  <c r="AM1446" i="4"/>
  <c r="AQ1446" i="4"/>
  <c r="AM1447" i="4"/>
  <c r="AQ1447" i="4"/>
  <c r="AM1448" i="4"/>
  <c r="AQ1448" i="4"/>
  <c r="AM1449" i="4"/>
  <c r="AQ1449" i="4"/>
  <c r="AM1450" i="4"/>
  <c r="AQ1450" i="4"/>
  <c r="AM1451" i="4"/>
  <c r="AQ1451" i="4"/>
  <c r="AM1452" i="4"/>
  <c r="AQ1452" i="4"/>
  <c r="AM1453" i="4"/>
  <c r="AQ1453" i="4"/>
  <c r="AM1454" i="4"/>
  <c r="AQ1454" i="4"/>
  <c r="AM1455" i="4"/>
  <c r="AQ1455" i="4"/>
  <c r="AM1456" i="4"/>
  <c r="AQ1456" i="4"/>
  <c r="AM1457" i="4"/>
  <c r="AQ1457" i="4"/>
  <c r="AM1458" i="4"/>
  <c r="AQ1458" i="4"/>
  <c r="AM1459" i="4"/>
  <c r="AQ1459" i="4"/>
  <c r="AM1460" i="4"/>
  <c r="AQ1460" i="4"/>
  <c r="AM1461" i="4"/>
  <c r="AQ1461" i="4"/>
  <c r="AM1462" i="4"/>
  <c r="AQ1462" i="4"/>
  <c r="AM1463" i="4"/>
  <c r="AQ1463" i="4"/>
  <c r="AM1464" i="4"/>
  <c r="AQ1464" i="4"/>
  <c r="AM1465" i="4"/>
  <c r="AQ1465" i="4"/>
  <c r="AM1466" i="4"/>
  <c r="AQ1466" i="4"/>
  <c r="AM1467" i="4"/>
  <c r="AQ1467" i="4"/>
  <c r="AM1468" i="4"/>
  <c r="AQ1468" i="4"/>
  <c r="AM1469" i="4"/>
  <c r="AQ1469" i="4"/>
  <c r="AM1470" i="4"/>
  <c r="AQ1470" i="4"/>
  <c r="AM1471" i="4"/>
  <c r="AQ1471" i="4"/>
  <c r="AM1472" i="4"/>
  <c r="AQ1472" i="4"/>
  <c r="AM1473" i="4"/>
  <c r="AQ1473" i="4"/>
  <c r="AM1474" i="4"/>
  <c r="AQ1474" i="4"/>
  <c r="AM1475" i="4"/>
  <c r="AQ1475" i="4"/>
  <c r="AM1476" i="4"/>
  <c r="AQ1476" i="4"/>
  <c r="AQ1358" i="4"/>
  <c r="I1359" i="4"/>
  <c r="K1359" i="4"/>
  <c r="AK1359" i="4" s="1"/>
  <c r="M1359" i="4"/>
  <c r="AO1359" i="4" s="1"/>
  <c r="I1360" i="4"/>
  <c r="K1360" i="4"/>
  <c r="AK1360" i="4" s="1"/>
  <c r="M1360" i="4"/>
  <c r="AO1360" i="4" s="1"/>
  <c r="I1361" i="4"/>
  <c r="K1361" i="4"/>
  <c r="AK1361" i="4" s="1"/>
  <c r="M1361" i="4"/>
  <c r="AO1361" i="4" s="1"/>
  <c r="I1362" i="4"/>
  <c r="K1362" i="4"/>
  <c r="AK1362" i="4" s="1"/>
  <c r="M1362" i="4"/>
  <c r="AO1362" i="4" s="1"/>
  <c r="I1363" i="4"/>
  <c r="K1363" i="4"/>
  <c r="AK1363" i="4" s="1"/>
  <c r="M1363" i="4"/>
  <c r="AO1363" i="4" s="1"/>
  <c r="I1364" i="4"/>
  <c r="K1364" i="4"/>
  <c r="AK1364" i="4" s="1"/>
  <c r="M1364" i="4"/>
  <c r="AO1364" i="4" s="1"/>
  <c r="I1365" i="4"/>
  <c r="K1365" i="4"/>
  <c r="AK1365" i="4" s="1"/>
  <c r="M1365" i="4"/>
  <c r="AO1365" i="4" s="1"/>
  <c r="I1366" i="4"/>
  <c r="K1366" i="4"/>
  <c r="AK1366" i="4" s="1"/>
  <c r="M1366" i="4"/>
  <c r="AO1366" i="4" s="1"/>
  <c r="I1367" i="4"/>
  <c r="K1367" i="4"/>
  <c r="AK1367" i="4" s="1"/>
  <c r="M1367" i="4"/>
  <c r="AO1367" i="4" s="1"/>
  <c r="I1368" i="4"/>
  <c r="K1368" i="4"/>
  <c r="AK1368" i="4" s="1"/>
  <c r="M1368" i="4"/>
  <c r="AO1368" i="4" s="1"/>
  <c r="I1369" i="4"/>
  <c r="K1369" i="4"/>
  <c r="AK1369" i="4" s="1"/>
  <c r="M1369" i="4"/>
  <c r="AO1369" i="4" s="1"/>
  <c r="I1370" i="4"/>
  <c r="K1370" i="4"/>
  <c r="AK1370" i="4" s="1"/>
  <c r="M1370" i="4"/>
  <c r="AO1370" i="4" s="1"/>
  <c r="I1371" i="4"/>
  <c r="K1371" i="4"/>
  <c r="AK1371" i="4" s="1"/>
  <c r="M1371" i="4"/>
  <c r="AO1371" i="4" s="1"/>
  <c r="I1372" i="4"/>
  <c r="K1372" i="4"/>
  <c r="AK1372" i="4" s="1"/>
  <c r="M1372" i="4"/>
  <c r="AO1372" i="4" s="1"/>
  <c r="I1373" i="4"/>
  <c r="K1373" i="4"/>
  <c r="AK1373" i="4" s="1"/>
  <c r="M1373" i="4"/>
  <c r="AO1373" i="4" s="1"/>
  <c r="I1374" i="4"/>
  <c r="K1374" i="4"/>
  <c r="AK1374" i="4" s="1"/>
  <c r="M1374" i="4"/>
  <c r="AO1374" i="4" s="1"/>
  <c r="I1375" i="4"/>
  <c r="K1375" i="4"/>
  <c r="AK1375" i="4" s="1"/>
  <c r="M1375" i="4"/>
  <c r="AO1375" i="4" s="1"/>
  <c r="I1376" i="4"/>
  <c r="K1376" i="4"/>
  <c r="AK1376" i="4" s="1"/>
  <c r="M1376" i="4"/>
  <c r="AO1376" i="4" s="1"/>
  <c r="I1377" i="4"/>
  <c r="K1377" i="4"/>
  <c r="AK1377" i="4" s="1"/>
  <c r="M1377" i="4"/>
  <c r="AO1377" i="4" s="1"/>
  <c r="I1378" i="4"/>
  <c r="K1378" i="4"/>
  <c r="AK1378" i="4" s="1"/>
  <c r="M1378" i="4"/>
  <c r="AO1378" i="4" s="1"/>
  <c r="I1379" i="4"/>
  <c r="K1379" i="4"/>
  <c r="AK1379" i="4" s="1"/>
  <c r="M1379" i="4"/>
  <c r="AO1379" i="4" s="1"/>
  <c r="I1380" i="4"/>
  <c r="K1380" i="4"/>
  <c r="AK1380" i="4" s="1"/>
  <c r="M1380" i="4"/>
  <c r="AO1380" i="4" s="1"/>
  <c r="I1381" i="4"/>
  <c r="K1381" i="4"/>
  <c r="AK1381" i="4" s="1"/>
  <c r="M1381" i="4"/>
  <c r="AO1381" i="4" s="1"/>
  <c r="I1382" i="4"/>
  <c r="K1382" i="4"/>
  <c r="AK1382" i="4" s="1"/>
  <c r="M1382" i="4"/>
  <c r="AO1382" i="4" s="1"/>
  <c r="I1383" i="4"/>
  <c r="K1383" i="4"/>
  <c r="AK1383" i="4" s="1"/>
  <c r="M1383" i="4"/>
  <c r="AO1383" i="4" s="1"/>
  <c r="I1384" i="4"/>
  <c r="K1384" i="4"/>
  <c r="AK1384" i="4" s="1"/>
  <c r="M1384" i="4"/>
  <c r="AO1384" i="4" s="1"/>
  <c r="I1385" i="4"/>
  <c r="K1385" i="4"/>
  <c r="AK1385" i="4" s="1"/>
  <c r="M1385" i="4"/>
  <c r="AO1385" i="4" s="1"/>
  <c r="I1386" i="4"/>
  <c r="K1386" i="4"/>
  <c r="AK1386" i="4" s="1"/>
  <c r="M1386" i="4"/>
  <c r="AO1386" i="4" s="1"/>
  <c r="I1387" i="4"/>
  <c r="K1387" i="4"/>
  <c r="AK1387" i="4" s="1"/>
  <c r="M1387" i="4"/>
  <c r="AO1387" i="4" s="1"/>
  <c r="I1388" i="4"/>
  <c r="K1388" i="4"/>
  <c r="AK1388" i="4" s="1"/>
  <c r="M1388" i="4"/>
  <c r="AO1388" i="4" s="1"/>
  <c r="I1389" i="4"/>
  <c r="K1389" i="4"/>
  <c r="AK1389" i="4" s="1"/>
  <c r="M1389" i="4"/>
  <c r="AO1389" i="4" s="1"/>
  <c r="I1390" i="4"/>
  <c r="K1390" i="4"/>
  <c r="AK1390" i="4" s="1"/>
  <c r="M1390" i="4"/>
  <c r="AO1390" i="4" s="1"/>
  <c r="I1391" i="4"/>
  <c r="K1391" i="4"/>
  <c r="AK1391" i="4" s="1"/>
  <c r="M1391" i="4"/>
  <c r="AO1391" i="4" s="1"/>
  <c r="I1392" i="4"/>
  <c r="K1392" i="4"/>
  <c r="AK1392" i="4" s="1"/>
  <c r="M1392" i="4"/>
  <c r="AO1392" i="4" s="1"/>
  <c r="I1393" i="4"/>
  <c r="K1393" i="4"/>
  <c r="AK1393" i="4" s="1"/>
  <c r="M1393" i="4"/>
  <c r="AO1393" i="4" s="1"/>
  <c r="I1394" i="4"/>
  <c r="K1394" i="4"/>
  <c r="AK1394" i="4" s="1"/>
  <c r="M1394" i="4"/>
  <c r="AO1394" i="4" s="1"/>
  <c r="I1395" i="4"/>
  <c r="K1395" i="4"/>
  <c r="AK1395" i="4" s="1"/>
  <c r="M1395" i="4"/>
  <c r="AO1395" i="4" s="1"/>
  <c r="I1396" i="4"/>
  <c r="K1396" i="4"/>
  <c r="AK1396" i="4" s="1"/>
  <c r="M1396" i="4"/>
  <c r="AO1396" i="4" s="1"/>
  <c r="I1397" i="4"/>
  <c r="K1397" i="4"/>
  <c r="AK1397" i="4" s="1"/>
  <c r="M1397" i="4"/>
  <c r="AO1397" i="4" s="1"/>
  <c r="I1398" i="4"/>
  <c r="K1398" i="4"/>
  <c r="AK1398" i="4" s="1"/>
  <c r="M1398" i="4"/>
  <c r="AO1398" i="4" s="1"/>
  <c r="I1399" i="4"/>
  <c r="K1399" i="4"/>
  <c r="AK1399" i="4" s="1"/>
  <c r="M1399" i="4"/>
  <c r="AO1399" i="4" s="1"/>
  <c r="I1400" i="4"/>
  <c r="K1400" i="4"/>
  <c r="AK1400" i="4" s="1"/>
  <c r="M1400" i="4"/>
  <c r="AO1400" i="4" s="1"/>
  <c r="I1401" i="4"/>
  <c r="K1401" i="4"/>
  <c r="AK1401" i="4" s="1"/>
  <c r="M1401" i="4"/>
  <c r="AO1401" i="4" s="1"/>
  <c r="I1402" i="4"/>
  <c r="K1402" i="4"/>
  <c r="AK1402" i="4" s="1"/>
  <c r="M1402" i="4"/>
  <c r="AO1402" i="4" s="1"/>
  <c r="I1403" i="4"/>
  <c r="K1403" i="4"/>
  <c r="AK1403" i="4" s="1"/>
  <c r="M1403" i="4"/>
  <c r="AO1403" i="4" s="1"/>
  <c r="I1404" i="4"/>
  <c r="K1404" i="4"/>
  <c r="AK1404" i="4" s="1"/>
  <c r="M1404" i="4"/>
  <c r="AO1404" i="4" s="1"/>
  <c r="I1405" i="4"/>
  <c r="K1405" i="4"/>
  <c r="AK1405" i="4" s="1"/>
  <c r="M1405" i="4"/>
  <c r="AO1405" i="4" s="1"/>
  <c r="I1406" i="4"/>
  <c r="K1406" i="4"/>
  <c r="AK1406" i="4" s="1"/>
  <c r="M1406" i="4"/>
  <c r="AO1406" i="4" s="1"/>
  <c r="I1407" i="4"/>
  <c r="K1407" i="4"/>
  <c r="AK1407" i="4" s="1"/>
  <c r="M1407" i="4"/>
  <c r="AO1407" i="4" s="1"/>
  <c r="I1408" i="4"/>
  <c r="K1408" i="4"/>
  <c r="AK1408" i="4" s="1"/>
  <c r="M1408" i="4"/>
  <c r="AO1408" i="4" s="1"/>
  <c r="I1409" i="4"/>
  <c r="K1409" i="4"/>
  <c r="AK1409" i="4" s="1"/>
  <c r="M1409" i="4"/>
  <c r="AO1409" i="4" s="1"/>
  <c r="I1410" i="4"/>
  <c r="K1410" i="4"/>
  <c r="AK1410" i="4" s="1"/>
  <c r="M1410" i="4"/>
  <c r="AO1410" i="4" s="1"/>
  <c r="I1411" i="4"/>
  <c r="K1411" i="4"/>
  <c r="AK1411" i="4" s="1"/>
  <c r="M1411" i="4"/>
  <c r="AO1411" i="4" s="1"/>
  <c r="I1412" i="4"/>
  <c r="K1412" i="4"/>
  <c r="AK1412" i="4" s="1"/>
  <c r="M1412" i="4"/>
  <c r="AO1412" i="4" s="1"/>
  <c r="I1413" i="4"/>
  <c r="K1413" i="4"/>
  <c r="AK1413" i="4" s="1"/>
  <c r="M1413" i="4"/>
  <c r="AO1413" i="4" s="1"/>
  <c r="I1414" i="4"/>
  <c r="K1414" i="4"/>
  <c r="AK1414" i="4" s="1"/>
  <c r="M1414" i="4"/>
  <c r="AO1414" i="4" s="1"/>
  <c r="I1415" i="4"/>
  <c r="K1415" i="4"/>
  <c r="AK1415" i="4" s="1"/>
  <c r="M1415" i="4"/>
  <c r="AO1415" i="4" s="1"/>
  <c r="I1416" i="4"/>
  <c r="K1416" i="4"/>
  <c r="AK1416" i="4" s="1"/>
  <c r="M1416" i="4"/>
  <c r="AO1416" i="4" s="1"/>
  <c r="I1417" i="4"/>
  <c r="K1417" i="4"/>
  <c r="AK1417" i="4" s="1"/>
  <c r="M1417" i="4"/>
  <c r="AO1417" i="4" s="1"/>
  <c r="I1418" i="4"/>
  <c r="K1418" i="4"/>
  <c r="AK1418" i="4" s="1"/>
  <c r="M1418" i="4"/>
  <c r="AO1418" i="4" s="1"/>
  <c r="I1419" i="4"/>
  <c r="K1419" i="4"/>
  <c r="AK1419" i="4" s="1"/>
  <c r="M1419" i="4"/>
  <c r="AO1419" i="4" s="1"/>
  <c r="I1420" i="4"/>
  <c r="K1420" i="4"/>
  <c r="AK1420" i="4" s="1"/>
  <c r="M1420" i="4"/>
  <c r="AO1420" i="4" s="1"/>
  <c r="I1421" i="4"/>
  <c r="K1421" i="4"/>
  <c r="AK1421" i="4" s="1"/>
  <c r="M1421" i="4"/>
  <c r="AO1421" i="4" s="1"/>
  <c r="I1422" i="4"/>
  <c r="K1422" i="4"/>
  <c r="AK1422" i="4" s="1"/>
  <c r="M1422" i="4"/>
  <c r="AO1422" i="4" s="1"/>
  <c r="I1423" i="4"/>
  <c r="K1423" i="4"/>
  <c r="AK1423" i="4" s="1"/>
  <c r="M1423" i="4"/>
  <c r="AO1423" i="4" s="1"/>
  <c r="I1424" i="4"/>
  <c r="K1424" i="4"/>
  <c r="AK1424" i="4" s="1"/>
  <c r="M1424" i="4"/>
  <c r="AO1424" i="4" s="1"/>
  <c r="I1425" i="4"/>
  <c r="K1425" i="4"/>
  <c r="AK1425" i="4" s="1"/>
  <c r="M1425" i="4"/>
  <c r="AO1425" i="4" s="1"/>
  <c r="I1426" i="4"/>
  <c r="K1426" i="4"/>
  <c r="AK1426" i="4" s="1"/>
  <c r="M1426" i="4"/>
  <c r="AO1426" i="4" s="1"/>
  <c r="I1427" i="4"/>
  <c r="K1427" i="4"/>
  <c r="AK1427" i="4" s="1"/>
  <c r="M1427" i="4"/>
  <c r="AO1427" i="4" s="1"/>
  <c r="I1428" i="4"/>
  <c r="K1428" i="4"/>
  <c r="AK1428" i="4" s="1"/>
  <c r="M1428" i="4"/>
  <c r="AO1428" i="4" s="1"/>
  <c r="I1429" i="4"/>
  <c r="K1429" i="4"/>
  <c r="AK1429" i="4" s="1"/>
  <c r="M1429" i="4"/>
  <c r="AO1429" i="4" s="1"/>
  <c r="I1430" i="4"/>
  <c r="K1430" i="4"/>
  <c r="AK1430" i="4" s="1"/>
  <c r="M1430" i="4"/>
  <c r="AO1430" i="4" s="1"/>
  <c r="I1431" i="4"/>
  <c r="K1431" i="4"/>
  <c r="AK1431" i="4" s="1"/>
  <c r="M1431" i="4"/>
  <c r="AO1431" i="4" s="1"/>
  <c r="I1432" i="4"/>
  <c r="K1432" i="4"/>
  <c r="AK1432" i="4" s="1"/>
  <c r="M1432" i="4"/>
  <c r="AO1432" i="4" s="1"/>
  <c r="I1433" i="4"/>
  <c r="K1433" i="4"/>
  <c r="AK1433" i="4" s="1"/>
  <c r="M1433" i="4"/>
  <c r="AO1433" i="4" s="1"/>
  <c r="I1434" i="4"/>
  <c r="K1434" i="4"/>
  <c r="AK1434" i="4" s="1"/>
  <c r="M1434" i="4"/>
  <c r="AO1434" i="4" s="1"/>
  <c r="I1435" i="4"/>
  <c r="K1435" i="4"/>
  <c r="AK1435" i="4" s="1"/>
  <c r="M1435" i="4"/>
  <c r="AO1435" i="4" s="1"/>
  <c r="I1436" i="4"/>
  <c r="K1436" i="4"/>
  <c r="AK1436" i="4" s="1"/>
  <c r="M1436" i="4"/>
  <c r="AO1436" i="4" s="1"/>
  <c r="I1437" i="4"/>
  <c r="K1437" i="4"/>
  <c r="AK1437" i="4" s="1"/>
  <c r="M1437" i="4"/>
  <c r="AO1437" i="4" s="1"/>
  <c r="I1438" i="4"/>
  <c r="K1438" i="4"/>
  <c r="AK1438" i="4" s="1"/>
  <c r="M1438" i="4"/>
  <c r="AO1438" i="4" s="1"/>
  <c r="I1439" i="4"/>
  <c r="K1439" i="4"/>
  <c r="AK1439" i="4" s="1"/>
  <c r="M1439" i="4"/>
  <c r="AO1439" i="4" s="1"/>
  <c r="I1440" i="4"/>
  <c r="K1440" i="4"/>
  <c r="AK1440" i="4" s="1"/>
  <c r="M1440" i="4"/>
  <c r="AO1440" i="4" s="1"/>
  <c r="I1441" i="4"/>
  <c r="K1441" i="4"/>
  <c r="AK1441" i="4" s="1"/>
  <c r="M1441" i="4"/>
  <c r="AO1441" i="4" s="1"/>
  <c r="I1442" i="4"/>
  <c r="K1442" i="4"/>
  <c r="AK1442" i="4" s="1"/>
  <c r="M1442" i="4"/>
  <c r="AO1442" i="4" s="1"/>
  <c r="I1443" i="4"/>
  <c r="K1443" i="4"/>
  <c r="AK1443" i="4" s="1"/>
  <c r="M1443" i="4"/>
  <c r="AO1443" i="4" s="1"/>
  <c r="I1444" i="4"/>
  <c r="K1444" i="4"/>
  <c r="AK1444" i="4" s="1"/>
  <c r="M1444" i="4"/>
  <c r="AO1444" i="4" s="1"/>
  <c r="I1445" i="4"/>
  <c r="K1445" i="4"/>
  <c r="AK1445" i="4" s="1"/>
  <c r="M1445" i="4"/>
  <c r="AO1445" i="4" s="1"/>
  <c r="I1446" i="4"/>
  <c r="K1446" i="4"/>
  <c r="AK1446" i="4" s="1"/>
  <c r="M1446" i="4"/>
  <c r="AO1446" i="4" s="1"/>
  <c r="I1447" i="4"/>
  <c r="K1447" i="4"/>
  <c r="AK1447" i="4" s="1"/>
  <c r="M1447" i="4"/>
  <c r="AO1447" i="4" s="1"/>
  <c r="I1448" i="4"/>
  <c r="K1448" i="4"/>
  <c r="AK1448" i="4" s="1"/>
  <c r="M1448" i="4"/>
  <c r="AO1448" i="4" s="1"/>
  <c r="I1449" i="4"/>
  <c r="K1449" i="4"/>
  <c r="AK1449" i="4" s="1"/>
  <c r="M1449" i="4"/>
  <c r="AO1449" i="4" s="1"/>
  <c r="I1450" i="4"/>
  <c r="K1450" i="4"/>
  <c r="AK1450" i="4" s="1"/>
  <c r="M1450" i="4"/>
  <c r="AO1450" i="4" s="1"/>
  <c r="I1451" i="4"/>
  <c r="K1451" i="4"/>
  <c r="AK1451" i="4" s="1"/>
  <c r="M1451" i="4"/>
  <c r="AO1451" i="4" s="1"/>
  <c r="I1452" i="4"/>
  <c r="K1452" i="4"/>
  <c r="AK1452" i="4" s="1"/>
  <c r="M1452" i="4"/>
  <c r="AO1452" i="4" s="1"/>
  <c r="I1453" i="4"/>
  <c r="K1453" i="4"/>
  <c r="AK1453" i="4" s="1"/>
  <c r="M1453" i="4"/>
  <c r="AO1453" i="4" s="1"/>
  <c r="I1454" i="4"/>
  <c r="K1454" i="4"/>
  <c r="AK1454" i="4" s="1"/>
  <c r="M1454" i="4"/>
  <c r="AO1454" i="4" s="1"/>
  <c r="I1455" i="4"/>
  <c r="K1455" i="4"/>
  <c r="AK1455" i="4" s="1"/>
  <c r="M1455" i="4"/>
  <c r="AO1455" i="4" s="1"/>
  <c r="I1456" i="4"/>
  <c r="K1456" i="4"/>
  <c r="AK1456" i="4" s="1"/>
  <c r="M1456" i="4"/>
  <c r="AO1456" i="4" s="1"/>
  <c r="I1457" i="4"/>
  <c r="K1457" i="4"/>
  <c r="AK1457" i="4" s="1"/>
  <c r="M1457" i="4"/>
  <c r="AO1457" i="4" s="1"/>
  <c r="I1458" i="4"/>
  <c r="K1458" i="4"/>
  <c r="AK1458" i="4" s="1"/>
  <c r="M1458" i="4"/>
  <c r="AO1458" i="4" s="1"/>
  <c r="I1459" i="4"/>
  <c r="K1459" i="4"/>
  <c r="AK1459" i="4" s="1"/>
  <c r="M1459" i="4"/>
  <c r="AO1459" i="4" s="1"/>
  <c r="I1460" i="4"/>
  <c r="K1460" i="4"/>
  <c r="AK1460" i="4" s="1"/>
  <c r="M1460" i="4"/>
  <c r="AO1460" i="4" s="1"/>
  <c r="I1461" i="4"/>
  <c r="K1461" i="4"/>
  <c r="AK1461" i="4" s="1"/>
  <c r="M1461" i="4"/>
  <c r="AO1461" i="4" s="1"/>
  <c r="I1462" i="4"/>
  <c r="K1462" i="4"/>
  <c r="AK1462" i="4" s="1"/>
  <c r="M1462" i="4"/>
  <c r="AO1462" i="4" s="1"/>
  <c r="I1463" i="4"/>
  <c r="K1463" i="4"/>
  <c r="AK1463" i="4" s="1"/>
  <c r="M1463" i="4"/>
  <c r="AO1463" i="4" s="1"/>
  <c r="I1464" i="4"/>
  <c r="K1464" i="4"/>
  <c r="AK1464" i="4" s="1"/>
  <c r="M1464" i="4"/>
  <c r="AO1464" i="4" s="1"/>
  <c r="I1465" i="4"/>
  <c r="K1465" i="4"/>
  <c r="AK1465" i="4" s="1"/>
  <c r="M1465" i="4"/>
  <c r="AO1465" i="4" s="1"/>
  <c r="I1466" i="4"/>
  <c r="K1466" i="4"/>
  <c r="AK1466" i="4" s="1"/>
  <c r="M1466" i="4"/>
  <c r="AO1466" i="4" s="1"/>
  <c r="I1467" i="4"/>
  <c r="K1467" i="4"/>
  <c r="AK1467" i="4" s="1"/>
  <c r="M1467" i="4"/>
  <c r="AO1467" i="4" s="1"/>
  <c r="I1468" i="4"/>
  <c r="K1468" i="4"/>
  <c r="AK1468" i="4" s="1"/>
  <c r="M1468" i="4"/>
  <c r="AO1468" i="4" s="1"/>
  <c r="I1469" i="4"/>
  <c r="K1469" i="4"/>
  <c r="AK1469" i="4" s="1"/>
  <c r="M1469" i="4"/>
  <c r="AO1469" i="4" s="1"/>
  <c r="I1470" i="4"/>
  <c r="K1470" i="4"/>
  <c r="AK1470" i="4" s="1"/>
  <c r="M1470" i="4"/>
  <c r="AO1470" i="4" s="1"/>
  <c r="I1471" i="4"/>
  <c r="K1471" i="4"/>
  <c r="AK1471" i="4" s="1"/>
  <c r="M1471" i="4"/>
  <c r="AO1471" i="4" s="1"/>
  <c r="I1472" i="4"/>
  <c r="K1472" i="4"/>
  <c r="AK1472" i="4" s="1"/>
  <c r="M1472" i="4"/>
  <c r="AO1472" i="4" s="1"/>
  <c r="I1473" i="4"/>
  <c r="K1473" i="4"/>
  <c r="AK1473" i="4" s="1"/>
  <c r="M1473" i="4"/>
  <c r="AO1473" i="4" s="1"/>
  <c r="I1474" i="4"/>
  <c r="K1474" i="4"/>
  <c r="AK1474" i="4" s="1"/>
  <c r="M1474" i="4"/>
  <c r="AO1474" i="4" s="1"/>
  <c r="I1475" i="4"/>
  <c r="K1475" i="4"/>
  <c r="AK1475" i="4" s="1"/>
  <c r="M1475" i="4"/>
  <c r="AO1475" i="4" s="1"/>
  <c r="I1476" i="4"/>
  <c r="K1476" i="4"/>
  <c r="AK1476" i="4" s="1"/>
  <c r="M1476" i="4"/>
  <c r="AO1476" i="4" s="1"/>
  <c r="I1477" i="4"/>
  <c r="K1477" i="4"/>
  <c r="AK1477" i="4" s="1"/>
  <c r="M1477" i="4"/>
  <c r="AO1477" i="4" s="1"/>
  <c r="M1358" i="4"/>
  <c r="AO1358" i="4" s="1"/>
  <c r="K1358" i="4"/>
  <c r="AK1358" i="4" s="1"/>
  <c r="I1358" i="4"/>
  <c r="AG1224" i="4"/>
  <c r="AG1228" i="4"/>
  <c r="AG1232" i="4"/>
  <c r="AG1236" i="4"/>
  <c r="AG1240" i="4"/>
  <c r="AG1244" i="4"/>
  <c r="AG1248" i="4"/>
  <c r="AG1252" i="4"/>
  <c r="AG1256" i="4"/>
  <c r="AG1260" i="4"/>
  <c r="AG1264" i="4"/>
  <c r="AG1268" i="4"/>
  <c r="AG1272" i="4"/>
  <c r="AG1276" i="4"/>
  <c r="AG1280" i="4"/>
  <c r="AG1284" i="4"/>
  <c r="AG1288" i="4"/>
  <c r="AG1292" i="4"/>
  <c r="AG1296" i="4"/>
  <c r="AG1300" i="4"/>
  <c r="AG1304" i="4"/>
  <c r="AG1308" i="4"/>
  <c r="AG1312" i="4"/>
  <c r="AG1316" i="4"/>
  <c r="AG1320" i="4"/>
  <c r="AG1324" i="4"/>
  <c r="AG1328" i="4"/>
  <c r="AG1332" i="4"/>
  <c r="AG1336" i="4"/>
  <c r="AG1340" i="4"/>
  <c r="AS1098" i="4"/>
  <c r="AS1102" i="4"/>
  <c r="AS1106" i="4"/>
  <c r="AS1110" i="4"/>
  <c r="AS1114" i="4"/>
  <c r="AS1118" i="4"/>
  <c r="AS1122" i="4"/>
  <c r="AS1126" i="4"/>
  <c r="AS1130" i="4"/>
  <c r="AS1134" i="4"/>
  <c r="AS1138" i="4"/>
  <c r="AS1142" i="4"/>
  <c r="AS1146" i="4"/>
  <c r="AS1150" i="4"/>
  <c r="AS1154" i="4"/>
  <c r="AS1158" i="4"/>
  <c r="AS1162" i="4"/>
  <c r="AS1166" i="4"/>
  <c r="AS1170" i="4"/>
  <c r="AS1174" i="4"/>
  <c r="AS1178" i="4"/>
  <c r="AS1182" i="4"/>
  <c r="AS1186" i="4"/>
  <c r="AS1190" i="4"/>
  <c r="AS1194" i="4"/>
  <c r="AS1198" i="4"/>
  <c r="AS1202" i="4"/>
  <c r="AS1206" i="4"/>
  <c r="AS1210" i="4"/>
  <c r="AS1214" i="4"/>
  <c r="AG1093" i="4"/>
  <c r="AG1227" i="4" s="1"/>
  <c r="AG956" i="4"/>
  <c r="AJ959" i="4" s="1"/>
  <c r="AG819" i="4"/>
  <c r="D685" i="4"/>
  <c r="AG683" i="4"/>
  <c r="O1096" i="4"/>
  <c r="Q1096" i="4"/>
  <c r="AK1096" i="4" s="1"/>
  <c r="S1096" i="4"/>
  <c r="AO1096" i="4" s="1"/>
  <c r="O1097" i="4"/>
  <c r="Q1097" i="4"/>
  <c r="AK1097" i="4" s="1"/>
  <c r="S1097" i="4"/>
  <c r="AO1097" i="4" s="1"/>
  <c r="O1098" i="4"/>
  <c r="Q1098" i="4"/>
  <c r="S1098" i="4"/>
  <c r="AO1098" i="4" s="1"/>
  <c r="O1099" i="4"/>
  <c r="Q1099" i="4"/>
  <c r="AK1099" i="4" s="1"/>
  <c r="S1099" i="4"/>
  <c r="AO1099" i="4" s="1"/>
  <c r="O1100" i="4"/>
  <c r="Q1100" i="4"/>
  <c r="AK1100" i="4" s="1"/>
  <c r="S1100" i="4"/>
  <c r="AO1100" i="4" s="1"/>
  <c r="O1101" i="4"/>
  <c r="AG1101" i="4" s="1"/>
  <c r="Q1101" i="4"/>
  <c r="AK1101" i="4" s="1"/>
  <c r="S1101" i="4"/>
  <c r="AO1101" i="4" s="1"/>
  <c r="O1102" i="4"/>
  <c r="Q1102" i="4"/>
  <c r="AK1102" i="4" s="1"/>
  <c r="S1102" i="4"/>
  <c r="AO1102" i="4" s="1"/>
  <c r="O1103" i="4"/>
  <c r="AG1103" i="4" s="1"/>
  <c r="Q1103" i="4"/>
  <c r="AK1103" i="4" s="1"/>
  <c r="S1103" i="4"/>
  <c r="O1104" i="4"/>
  <c r="Q1104" i="4"/>
  <c r="AK1104" i="4" s="1"/>
  <c r="S1104" i="4"/>
  <c r="AO1104" i="4" s="1"/>
  <c r="O1105" i="4"/>
  <c r="Q1105" i="4"/>
  <c r="AK1105" i="4" s="1"/>
  <c r="S1105" i="4"/>
  <c r="AO1105" i="4" s="1"/>
  <c r="O1106" i="4"/>
  <c r="AG1106" i="4" s="1"/>
  <c r="Q1106" i="4"/>
  <c r="S1106" i="4"/>
  <c r="AO1106" i="4" s="1"/>
  <c r="O1107" i="4"/>
  <c r="Q1107" i="4"/>
  <c r="AK1107" i="4" s="1"/>
  <c r="S1107" i="4"/>
  <c r="AO1107" i="4" s="1"/>
  <c r="O1108" i="4"/>
  <c r="Q1108" i="4"/>
  <c r="AK1108" i="4" s="1"/>
  <c r="S1108" i="4"/>
  <c r="AO1108" i="4" s="1"/>
  <c r="O1109" i="4"/>
  <c r="AG1109" i="4" s="1"/>
  <c r="Q1109" i="4"/>
  <c r="AK1109" i="4" s="1"/>
  <c r="S1109" i="4"/>
  <c r="AO1109" i="4" s="1"/>
  <c r="O1110" i="4"/>
  <c r="Q1110" i="4"/>
  <c r="AK1110" i="4" s="1"/>
  <c r="S1110" i="4"/>
  <c r="AO1110" i="4" s="1"/>
  <c r="O1111" i="4"/>
  <c r="AG1111" i="4" s="1"/>
  <c r="Q1111" i="4"/>
  <c r="AK1111" i="4" s="1"/>
  <c r="S1111" i="4"/>
  <c r="O1112" i="4"/>
  <c r="Q1112" i="4"/>
  <c r="AK1112" i="4" s="1"/>
  <c r="S1112" i="4"/>
  <c r="AO1112" i="4" s="1"/>
  <c r="O1113" i="4"/>
  <c r="Q1113" i="4"/>
  <c r="AK1113" i="4" s="1"/>
  <c r="S1113" i="4"/>
  <c r="AO1113" i="4" s="1"/>
  <c r="O1114" i="4"/>
  <c r="AG1114" i="4" s="1"/>
  <c r="Q1114" i="4"/>
  <c r="S1114" i="4"/>
  <c r="AO1114" i="4" s="1"/>
  <c r="O1115" i="4"/>
  <c r="AG1115" i="4" s="1"/>
  <c r="Q1115" i="4"/>
  <c r="AK1115" i="4" s="1"/>
  <c r="S1115" i="4"/>
  <c r="AO1115" i="4" s="1"/>
  <c r="O1116" i="4"/>
  <c r="Q1116" i="4"/>
  <c r="AK1116" i="4" s="1"/>
  <c r="S1116" i="4"/>
  <c r="AO1116" i="4" s="1"/>
  <c r="O1117" i="4"/>
  <c r="AG1117" i="4" s="1"/>
  <c r="Q1117" i="4"/>
  <c r="AK1117" i="4" s="1"/>
  <c r="S1117" i="4"/>
  <c r="AO1117" i="4" s="1"/>
  <c r="O1118" i="4"/>
  <c r="Q1118" i="4"/>
  <c r="AK1118" i="4" s="1"/>
  <c r="S1118" i="4"/>
  <c r="AO1118" i="4" s="1"/>
  <c r="O1119" i="4"/>
  <c r="AG1119" i="4" s="1"/>
  <c r="Q1119" i="4"/>
  <c r="AK1119" i="4" s="1"/>
  <c r="S1119" i="4"/>
  <c r="O1120" i="4"/>
  <c r="AG1120" i="4" s="1"/>
  <c r="Q1120" i="4"/>
  <c r="AK1120" i="4" s="1"/>
  <c r="S1120" i="4"/>
  <c r="AO1120" i="4" s="1"/>
  <c r="O1121" i="4"/>
  <c r="Q1121" i="4"/>
  <c r="AK1121" i="4" s="1"/>
  <c r="S1121" i="4"/>
  <c r="AO1121" i="4" s="1"/>
  <c r="O1122" i="4"/>
  <c r="Q1122" i="4"/>
  <c r="S1122" i="4"/>
  <c r="AO1122" i="4" s="1"/>
  <c r="O1123" i="4"/>
  <c r="AG1123" i="4" s="1"/>
  <c r="Q1123" i="4"/>
  <c r="AK1123" i="4" s="1"/>
  <c r="S1123" i="4"/>
  <c r="AO1123" i="4" s="1"/>
  <c r="O1124" i="4"/>
  <c r="Q1124" i="4"/>
  <c r="AK1124" i="4" s="1"/>
  <c r="S1124" i="4"/>
  <c r="AO1124" i="4" s="1"/>
  <c r="O1125" i="4"/>
  <c r="AG1125" i="4" s="1"/>
  <c r="Q1125" i="4"/>
  <c r="AK1125" i="4" s="1"/>
  <c r="S1125" i="4"/>
  <c r="AO1125" i="4" s="1"/>
  <c r="O1126" i="4"/>
  <c r="Q1126" i="4"/>
  <c r="AK1126" i="4" s="1"/>
  <c r="S1126" i="4"/>
  <c r="AO1126" i="4" s="1"/>
  <c r="O1127" i="4"/>
  <c r="Q1127" i="4"/>
  <c r="AK1127" i="4" s="1"/>
  <c r="S1127" i="4"/>
  <c r="O1128" i="4"/>
  <c r="AG1128" i="4" s="1"/>
  <c r="Q1128" i="4"/>
  <c r="AK1128" i="4" s="1"/>
  <c r="S1128" i="4"/>
  <c r="AO1128" i="4" s="1"/>
  <c r="O1129" i="4"/>
  <c r="Q1129" i="4"/>
  <c r="AK1129" i="4" s="1"/>
  <c r="S1129" i="4"/>
  <c r="AO1129" i="4" s="1"/>
  <c r="O1130" i="4"/>
  <c r="Q1130" i="4"/>
  <c r="S1130" i="4"/>
  <c r="AO1130" i="4" s="1"/>
  <c r="O1131" i="4"/>
  <c r="Q1131" i="4"/>
  <c r="AK1131" i="4" s="1"/>
  <c r="S1131" i="4"/>
  <c r="AO1131" i="4" s="1"/>
  <c r="O1132" i="4"/>
  <c r="Q1132" i="4"/>
  <c r="AK1132" i="4" s="1"/>
  <c r="S1132" i="4"/>
  <c r="AO1132" i="4" s="1"/>
  <c r="O1133" i="4"/>
  <c r="AG1133" i="4" s="1"/>
  <c r="Q1133" i="4"/>
  <c r="AK1133" i="4" s="1"/>
  <c r="S1133" i="4"/>
  <c r="AO1133" i="4" s="1"/>
  <c r="O1134" i="4"/>
  <c r="Q1134" i="4"/>
  <c r="AK1134" i="4" s="1"/>
  <c r="S1134" i="4"/>
  <c r="AO1134" i="4" s="1"/>
  <c r="O1135" i="4"/>
  <c r="Q1135" i="4"/>
  <c r="AK1135" i="4" s="1"/>
  <c r="S1135" i="4"/>
  <c r="O1136" i="4"/>
  <c r="Q1136" i="4"/>
  <c r="AK1136" i="4" s="1"/>
  <c r="S1136" i="4"/>
  <c r="AO1136" i="4" s="1"/>
  <c r="O1137" i="4"/>
  <c r="Q1137" i="4"/>
  <c r="AK1137" i="4" s="1"/>
  <c r="S1137" i="4"/>
  <c r="AO1137" i="4" s="1"/>
  <c r="O1138" i="4"/>
  <c r="Q1138" i="4"/>
  <c r="S1138" i="4"/>
  <c r="AO1138" i="4" s="1"/>
  <c r="O1139" i="4"/>
  <c r="Q1139" i="4"/>
  <c r="AK1139" i="4" s="1"/>
  <c r="S1139" i="4"/>
  <c r="AO1139" i="4" s="1"/>
  <c r="O1140" i="4"/>
  <c r="Q1140" i="4"/>
  <c r="AK1140" i="4" s="1"/>
  <c r="S1140" i="4"/>
  <c r="AO1140" i="4" s="1"/>
  <c r="O1141" i="4"/>
  <c r="AG1141" i="4" s="1"/>
  <c r="Q1141" i="4"/>
  <c r="AK1141" i="4" s="1"/>
  <c r="S1141" i="4"/>
  <c r="AO1141" i="4" s="1"/>
  <c r="O1142" i="4"/>
  <c r="Q1142" i="4"/>
  <c r="AK1142" i="4" s="1"/>
  <c r="S1142" i="4"/>
  <c r="AO1142" i="4" s="1"/>
  <c r="O1143" i="4"/>
  <c r="Q1143" i="4"/>
  <c r="AK1143" i="4" s="1"/>
  <c r="S1143" i="4"/>
  <c r="O1144" i="4"/>
  <c r="Q1144" i="4"/>
  <c r="AK1144" i="4" s="1"/>
  <c r="S1144" i="4"/>
  <c r="AO1144" i="4" s="1"/>
  <c r="O1145" i="4"/>
  <c r="AG1145" i="4" s="1"/>
  <c r="Q1145" i="4"/>
  <c r="AK1145" i="4" s="1"/>
  <c r="S1145" i="4"/>
  <c r="AO1145" i="4" s="1"/>
  <c r="O1146" i="4"/>
  <c r="Q1146" i="4"/>
  <c r="S1146" i="4"/>
  <c r="AO1146" i="4" s="1"/>
  <c r="O1147" i="4"/>
  <c r="Q1147" i="4"/>
  <c r="AK1147" i="4" s="1"/>
  <c r="S1147" i="4"/>
  <c r="AO1147" i="4" s="1"/>
  <c r="O1148" i="4"/>
  <c r="Q1148" i="4"/>
  <c r="AK1148" i="4" s="1"/>
  <c r="S1148" i="4"/>
  <c r="AO1148" i="4" s="1"/>
  <c r="O1149" i="4"/>
  <c r="AG1149" i="4" s="1"/>
  <c r="Q1149" i="4"/>
  <c r="AK1149" i="4" s="1"/>
  <c r="S1149" i="4"/>
  <c r="AO1149" i="4" s="1"/>
  <c r="O1150" i="4"/>
  <c r="AG1150" i="4" s="1"/>
  <c r="Q1150" i="4"/>
  <c r="AK1150" i="4" s="1"/>
  <c r="S1150" i="4"/>
  <c r="AO1150" i="4" s="1"/>
  <c r="O1151" i="4"/>
  <c r="Q1151" i="4"/>
  <c r="AK1151" i="4" s="1"/>
  <c r="S1151" i="4"/>
  <c r="O1152" i="4"/>
  <c r="Q1152" i="4"/>
  <c r="AK1152" i="4" s="1"/>
  <c r="S1152" i="4"/>
  <c r="AO1152" i="4" s="1"/>
  <c r="O1153" i="4"/>
  <c r="AG1153" i="4" s="1"/>
  <c r="Q1153" i="4"/>
  <c r="AK1153" i="4" s="1"/>
  <c r="S1153" i="4"/>
  <c r="AO1153" i="4" s="1"/>
  <c r="O1154" i="4"/>
  <c r="Q1154" i="4"/>
  <c r="S1154" i="4"/>
  <c r="AO1154" i="4" s="1"/>
  <c r="O1155" i="4"/>
  <c r="Q1155" i="4"/>
  <c r="AK1155" i="4" s="1"/>
  <c r="S1155" i="4"/>
  <c r="AO1155" i="4" s="1"/>
  <c r="O1156" i="4"/>
  <c r="Q1156" i="4"/>
  <c r="AK1156" i="4" s="1"/>
  <c r="S1156" i="4"/>
  <c r="AO1156" i="4" s="1"/>
  <c r="O1157" i="4"/>
  <c r="AG1157" i="4" s="1"/>
  <c r="Q1157" i="4"/>
  <c r="AK1157" i="4" s="1"/>
  <c r="S1157" i="4"/>
  <c r="AO1157" i="4" s="1"/>
  <c r="O1158" i="4"/>
  <c r="AG1158" i="4" s="1"/>
  <c r="Q1158" i="4"/>
  <c r="AK1158" i="4" s="1"/>
  <c r="S1158" i="4"/>
  <c r="AO1158" i="4" s="1"/>
  <c r="O1159" i="4"/>
  <c r="Q1159" i="4"/>
  <c r="AK1159" i="4" s="1"/>
  <c r="S1159" i="4"/>
  <c r="O1160" i="4"/>
  <c r="Q1160" i="4"/>
  <c r="AK1160" i="4" s="1"/>
  <c r="S1160" i="4"/>
  <c r="AO1160" i="4" s="1"/>
  <c r="O1161" i="4"/>
  <c r="Q1161" i="4"/>
  <c r="AK1161" i="4" s="1"/>
  <c r="S1161" i="4"/>
  <c r="AO1161" i="4" s="1"/>
  <c r="O1162" i="4"/>
  <c r="Q1162" i="4"/>
  <c r="S1162" i="4"/>
  <c r="AO1162" i="4" s="1"/>
  <c r="O1163" i="4"/>
  <c r="Q1163" i="4"/>
  <c r="AK1163" i="4" s="1"/>
  <c r="S1163" i="4"/>
  <c r="AO1163" i="4" s="1"/>
  <c r="O1164" i="4"/>
  <c r="Q1164" i="4"/>
  <c r="AK1164" i="4" s="1"/>
  <c r="S1164" i="4"/>
  <c r="AO1164" i="4" s="1"/>
  <c r="O1165" i="4"/>
  <c r="AG1165" i="4" s="1"/>
  <c r="Q1165" i="4"/>
  <c r="AK1165" i="4" s="1"/>
  <c r="S1165" i="4"/>
  <c r="AO1165" i="4" s="1"/>
  <c r="O1166" i="4"/>
  <c r="Q1166" i="4"/>
  <c r="AK1166" i="4" s="1"/>
  <c r="S1166" i="4"/>
  <c r="AO1166" i="4" s="1"/>
  <c r="O1167" i="4"/>
  <c r="Q1167" i="4"/>
  <c r="AK1167" i="4" s="1"/>
  <c r="S1167" i="4"/>
  <c r="O1168" i="4"/>
  <c r="Q1168" i="4"/>
  <c r="AK1168" i="4" s="1"/>
  <c r="S1168" i="4"/>
  <c r="AO1168" i="4" s="1"/>
  <c r="O1169" i="4"/>
  <c r="Q1169" i="4"/>
  <c r="AK1169" i="4" s="1"/>
  <c r="S1169" i="4"/>
  <c r="AO1169" i="4" s="1"/>
  <c r="O1170" i="4"/>
  <c r="AG1170" i="4" s="1"/>
  <c r="Q1170" i="4"/>
  <c r="S1170" i="4"/>
  <c r="AO1170" i="4" s="1"/>
  <c r="O1171" i="4"/>
  <c r="Q1171" i="4"/>
  <c r="AK1171" i="4" s="1"/>
  <c r="S1171" i="4"/>
  <c r="AO1171" i="4" s="1"/>
  <c r="O1172" i="4"/>
  <c r="Q1172" i="4"/>
  <c r="AK1172" i="4" s="1"/>
  <c r="S1172" i="4"/>
  <c r="AO1172" i="4" s="1"/>
  <c r="O1173" i="4"/>
  <c r="AG1173" i="4" s="1"/>
  <c r="Q1173" i="4"/>
  <c r="AK1173" i="4" s="1"/>
  <c r="S1173" i="4"/>
  <c r="AO1173" i="4" s="1"/>
  <c r="O1174" i="4"/>
  <c r="Q1174" i="4"/>
  <c r="AK1174" i="4" s="1"/>
  <c r="S1174" i="4"/>
  <c r="AO1174" i="4" s="1"/>
  <c r="O1175" i="4"/>
  <c r="AG1175" i="4" s="1"/>
  <c r="Q1175" i="4"/>
  <c r="AK1175" i="4" s="1"/>
  <c r="S1175" i="4"/>
  <c r="O1176" i="4"/>
  <c r="Q1176" i="4"/>
  <c r="AK1176" i="4" s="1"/>
  <c r="S1176" i="4"/>
  <c r="AO1176" i="4" s="1"/>
  <c r="O1177" i="4"/>
  <c r="Q1177" i="4"/>
  <c r="AK1177" i="4" s="1"/>
  <c r="S1177" i="4"/>
  <c r="AO1177" i="4" s="1"/>
  <c r="O1178" i="4"/>
  <c r="AG1178" i="4" s="1"/>
  <c r="Q1178" i="4"/>
  <c r="S1178" i="4"/>
  <c r="AO1178" i="4" s="1"/>
  <c r="O1179" i="4"/>
  <c r="AG1179" i="4" s="1"/>
  <c r="Q1179" i="4"/>
  <c r="AK1179" i="4" s="1"/>
  <c r="S1179" i="4"/>
  <c r="AO1179" i="4" s="1"/>
  <c r="O1180" i="4"/>
  <c r="Q1180" i="4"/>
  <c r="AK1180" i="4" s="1"/>
  <c r="S1180" i="4"/>
  <c r="AO1180" i="4" s="1"/>
  <c r="O1181" i="4"/>
  <c r="AG1181" i="4" s="1"/>
  <c r="Q1181" i="4"/>
  <c r="AK1181" i="4" s="1"/>
  <c r="S1181" i="4"/>
  <c r="AO1181" i="4" s="1"/>
  <c r="O1182" i="4"/>
  <c r="Q1182" i="4"/>
  <c r="AK1182" i="4" s="1"/>
  <c r="S1182" i="4"/>
  <c r="AO1182" i="4" s="1"/>
  <c r="O1183" i="4"/>
  <c r="AG1183" i="4" s="1"/>
  <c r="Q1183" i="4"/>
  <c r="AK1183" i="4" s="1"/>
  <c r="S1183" i="4"/>
  <c r="O1184" i="4"/>
  <c r="AG1184" i="4" s="1"/>
  <c r="Q1184" i="4"/>
  <c r="AK1184" i="4" s="1"/>
  <c r="S1184" i="4"/>
  <c r="AO1184" i="4" s="1"/>
  <c r="O1185" i="4"/>
  <c r="Q1185" i="4"/>
  <c r="AK1185" i="4" s="1"/>
  <c r="S1185" i="4"/>
  <c r="AO1185" i="4" s="1"/>
  <c r="O1186" i="4"/>
  <c r="Q1186" i="4"/>
  <c r="S1186" i="4"/>
  <c r="AO1186" i="4" s="1"/>
  <c r="O1187" i="4"/>
  <c r="AG1187" i="4" s="1"/>
  <c r="Q1187" i="4"/>
  <c r="AK1187" i="4" s="1"/>
  <c r="S1187" i="4"/>
  <c r="AO1187" i="4" s="1"/>
  <c r="O1188" i="4"/>
  <c r="Q1188" i="4"/>
  <c r="AK1188" i="4" s="1"/>
  <c r="S1188" i="4"/>
  <c r="AO1188" i="4" s="1"/>
  <c r="O1189" i="4"/>
  <c r="AG1189" i="4" s="1"/>
  <c r="Q1189" i="4"/>
  <c r="AK1189" i="4" s="1"/>
  <c r="S1189" i="4"/>
  <c r="AO1189" i="4" s="1"/>
  <c r="O1190" i="4"/>
  <c r="Q1190" i="4"/>
  <c r="AK1190" i="4" s="1"/>
  <c r="S1190" i="4"/>
  <c r="AO1190" i="4" s="1"/>
  <c r="O1191" i="4"/>
  <c r="Q1191" i="4"/>
  <c r="AK1191" i="4" s="1"/>
  <c r="S1191" i="4"/>
  <c r="O1192" i="4"/>
  <c r="AG1192" i="4" s="1"/>
  <c r="Q1192" i="4"/>
  <c r="AK1192" i="4" s="1"/>
  <c r="S1192" i="4"/>
  <c r="AO1192" i="4" s="1"/>
  <c r="O1193" i="4"/>
  <c r="Q1193" i="4"/>
  <c r="AK1193" i="4" s="1"/>
  <c r="S1193" i="4"/>
  <c r="AO1193" i="4" s="1"/>
  <c r="O1194" i="4"/>
  <c r="Q1194" i="4"/>
  <c r="S1194" i="4"/>
  <c r="AO1194" i="4" s="1"/>
  <c r="O1195" i="4"/>
  <c r="Q1195" i="4"/>
  <c r="AK1195" i="4" s="1"/>
  <c r="S1195" i="4"/>
  <c r="AO1195" i="4" s="1"/>
  <c r="O1196" i="4"/>
  <c r="Q1196" i="4"/>
  <c r="AK1196" i="4" s="1"/>
  <c r="S1196" i="4"/>
  <c r="AO1196" i="4" s="1"/>
  <c r="O1197" i="4"/>
  <c r="AG1197" i="4" s="1"/>
  <c r="Q1197" i="4"/>
  <c r="AK1197" i="4" s="1"/>
  <c r="S1197" i="4"/>
  <c r="AO1197" i="4" s="1"/>
  <c r="O1198" i="4"/>
  <c r="Q1198" i="4"/>
  <c r="AK1198" i="4" s="1"/>
  <c r="S1198" i="4"/>
  <c r="AO1198" i="4" s="1"/>
  <c r="O1199" i="4"/>
  <c r="Q1199" i="4"/>
  <c r="AK1199" i="4" s="1"/>
  <c r="S1199" i="4"/>
  <c r="O1200" i="4"/>
  <c r="Q1200" i="4"/>
  <c r="AK1200" i="4" s="1"/>
  <c r="S1200" i="4"/>
  <c r="AO1200" i="4" s="1"/>
  <c r="O1201" i="4"/>
  <c r="Q1201" i="4"/>
  <c r="AK1201" i="4" s="1"/>
  <c r="S1201" i="4"/>
  <c r="AO1201" i="4" s="1"/>
  <c r="O1202" i="4"/>
  <c r="Q1202" i="4"/>
  <c r="AK1202" i="4" s="1"/>
  <c r="S1202" i="4"/>
  <c r="AO1202" i="4" s="1"/>
  <c r="O1203" i="4"/>
  <c r="Q1203" i="4"/>
  <c r="AK1203" i="4" s="1"/>
  <c r="S1203" i="4"/>
  <c r="AO1203" i="4" s="1"/>
  <c r="O1204" i="4"/>
  <c r="Q1204" i="4"/>
  <c r="AK1204" i="4" s="1"/>
  <c r="S1204" i="4"/>
  <c r="AO1204" i="4" s="1"/>
  <c r="O1205" i="4"/>
  <c r="AG1205" i="4" s="1"/>
  <c r="Q1205" i="4"/>
  <c r="AK1205" i="4" s="1"/>
  <c r="S1205" i="4"/>
  <c r="AO1205" i="4" s="1"/>
  <c r="O1206" i="4"/>
  <c r="Q1206" i="4"/>
  <c r="AK1206" i="4" s="1"/>
  <c r="S1206" i="4"/>
  <c r="AO1206" i="4" s="1"/>
  <c r="O1207" i="4"/>
  <c r="Q1207" i="4"/>
  <c r="AK1207" i="4" s="1"/>
  <c r="S1207" i="4"/>
  <c r="O1208" i="4"/>
  <c r="Q1208" i="4"/>
  <c r="AK1208" i="4" s="1"/>
  <c r="S1208" i="4"/>
  <c r="AO1208" i="4" s="1"/>
  <c r="O1209" i="4"/>
  <c r="AG1209" i="4" s="1"/>
  <c r="Q1209" i="4"/>
  <c r="AK1209" i="4" s="1"/>
  <c r="S1209" i="4"/>
  <c r="AO1209" i="4" s="1"/>
  <c r="O1210" i="4"/>
  <c r="Q1210" i="4"/>
  <c r="S1210" i="4"/>
  <c r="AO1210" i="4" s="1"/>
  <c r="O1211" i="4"/>
  <c r="Q1211" i="4"/>
  <c r="AK1211" i="4" s="1"/>
  <c r="S1211" i="4"/>
  <c r="AO1211" i="4" s="1"/>
  <c r="O1212" i="4"/>
  <c r="Q1212" i="4"/>
  <c r="AK1212" i="4" s="1"/>
  <c r="S1212" i="4"/>
  <c r="AO1212" i="4" s="1"/>
  <c r="O1213" i="4"/>
  <c r="AG1213" i="4" s="1"/>
  <c r="Q1213" i="4"/>
  <c r="AK1213" i="4" s="1"/>
  <c r="S1213" i="4"/>
  <c r="AO1213" i="4" s="1"/>
  <c r="O1214" i="4"/>
  <c r="Q1214" i="4"/>
  <c r="AK1214" i="4" s="1"/>
  <c r="S1214" i="4"/>
  <c r="AO1214" i="4" s="1"/>
  <c r="S1095" i="4"/>
  <c r="AO1095" i="4" s="1"/>
  <c r="Q1095" i="4"/>
  <c r="AK1095" i="4" s="1"/>
  <c r="O1095" i="4"/>
  <c r="AG1095" i="4" s="1"/>
  <c r="G959" i="4"/>
  <c r="I959" i="4"/>
  <c r="AK959" i="4" s="1"/>
  <c r="K959" i="4"/>
  <c r="AO959" i="4" s="1"/>
  <c r="G960" i="4"/>
  <c r="AG960" i="4" s="1"/>
  <c r="I960" i="4"/>
  <c r="AK960" i="4" s="1"/>
  <c r="K960" i="4"/>
  <c r="AO960" i="4" s="1"/>
  <c r="G961" i="4"/>
  <c r="I961" i="4"/>
  <c r="AK961" i="4" s="1"/>
  <c r="K961" i="4"/>
  <c r="AO961" i="4" s="1"/>
  <c r="G962" i="4"/>
  <c r="I962" i="4"/>
  <c r="AK962" i="4" s="1"/>
  <c r="K962" i="4"/>
  <c r="AO962" i="4" s="1"/>
  <c r="G963" i="4"/>
  <c r="I963" i="4"/>
  <c r="AK963" i="4" s="1"/>
  <c r="K963" i="4"/>
  <c r="AO963" i="4" s="1"/>
  <c r="G964" i="4"/>
  <c r="I964" i="4"/>
  <c r="AK964" i="4" s="1"/>
  <c r="K964" i="4"/>
  <c r="AO964" i="4" s="1"/>
  <c r="G965" i="4"/>
  <c r="I965" i="4"/>
  <c r="AK965" i="4" s="1"/>
  <c r="K965" i="4"/>
  <c r="AO965" i="4" s="1"/>
  <c r="G966" i="4"/>
  <c r="I966" i="4"/>
  <c r="AK966" i="4" s="1"/>
  <c r="K966" i="4"/>
  <c r="AO966" i="4" s="1"/>
  <c r="G967" i="4"/>
  <c r="I967" i="4"/>
  <c r="AK967" i="4" s="1"/>
  <c r="K967" i="4"/>
  <c r="AO967" i="4" s="1"/>
  <c r="G968" i="4"/>
  <c r="AG968" i="4" s="1"/>
  <c r="I968" i="4"/>
  <c r="AK968" i="4" s="1"/>
  <c r="K968" i="4"/>
  <c r="AO968" i="4" s="1"/>
  <c r="G969" i="4"/>
  <c r="I969" i="4"/>
  <c r="AK969" i="4" s="1"/>
  <c r="K969" i="4"/>
  <c r="AO969" i="4" s="1"/>
  <c r="G970" i="4"/>
  <c r="I970" i="4"/>
  <c r="AK970" i="4" s="1"/>
  <c r="K970" i="4"/>
  <c r="AO970" i="4" s="1"/>
  <c r="G971" i="4"/>
  <c r="I971" i="4"/>
  <c r="AK971" i="4" s="1"/>
  <c r="K971" i="4"/>
  <c r="AO971" i="4" s="1"/>
  <c r="G972" i="4"/>
  <c r="I972" i="4"/>
  <c r="AK972" i="4" s="1"/>
  <c r="K972" i="4"/>
  <c r="AO972" i="4" s="1"/>
  <c r="G973" i="4"/>
  <c r="I973" i="4"/>
  <c r="AK973" i="4" s="1"/>
  <c r="K973" i="4"/>
  <c r="AO973" i="4" s="1"/>
  <c r="G974" i="4"/>
  <c r="I974" i="4"/>
  <c r="AK974" i="4" s="1"/>
  <c r="K974" i="4"/>
  <c r="AO974" i="4" s="1"/>
  <c r="G975" i="4"/>
  <c r="I975" i="4"/>
  <c r="AK975" i="4" s="1"/>
  <c r="K975" i="4"/>
  <c r="AO975" i="4" s="1"/>
  <c r="G976" i="4"/>
  <c r="AG976" i="4" s="1"/>
  <c r="I976" i="4"/>
  <c r="AK976" i="4" s="1"/>
  <c r="K976" i="4"/>
  <c r="AO976" i="4" s="1"/>
  <c r="G977" i="4"/>
  <c r="I977" i="4"/>
  <c r="AK977" i="4" s="1"/>
  <c r="K977" i="4"/>
  <c r="AO977" i="4" s="1"/>
  <c r="G978" i="4"/>
  <c r="I978" i="4"/>
  <c r="AK978" i="4" s="1"/>
  <c r="K978" i="4"/>
  <c r="AO978" i="4" s="1"/>
  <c r="G979" i="4"/>
  <c r="I979" i="4"/>
  <c r="AK979" i="4" s="1"/>
  <c r="K979" i="4"/>
  <c r="AO979" i="4" s="1"/>
  <c r="G980" i="4"/>
  <c r="I980" i="4"/>
  <c r="AK980" i="4" s="1"/>
  <c r="K980" i="4"/>
  <c r="AO980" i="4" s="1"/>
  <c r="G981" i="4"/>
  <c r="I981" i="4"/>
  <c r="AK981" i="4" s="1"/>
  <c r="K981" i="4"/>
  <c r="AO981" i="4" s="1"/>
  <c r="G982" i="4"/>
  <c r="I982" i="4"/>
  <c r="AK982" i="4" s="1"/>
  <c r="K982" i="4"/>
  <c r="AO982" i="4" s="1"/>
  <c r="G983" i="4"/>
  <c r="I983" i="4"/>
  <c r="AK983" i="4" s="1"/>
  <c r="K983" i="4"/>
  <c r="AO983" i="4" s="1"/>
  <c r="G984" i="4"/>
  <c r="AG984" i="4" s="1"/>
  <c r="I984" i="4"/>
  <c r="AK984" i="4" s="1"/>
  <c r="K984" i="4"/>
  <c r="AO984" i="4" s="1"/>
  <c r="G985" i="4"/>
  <c r="I985" i="4"/>
  <c r="AK985" i="4" s="1"/>
  <c r="K985" i="4"/>
  <c r="AO985" i="4" s="1"/>
  <c r="G986" i="4"/>
  <c r="I986" i="4"/>
  <c r="AK986" i="4" s="1"/>
  <c r="K986" i="4"/>
  <c r="AO986" i="4" s="1"/>
  <c r="G987" i="4"/>
  <c r="I987" i="4"/>
  <c r="AK987" i="4" s="1"/>
  <c r="K987" i="4"/>
  <c r="AO987" i="4" s="1"/>
  <c r="G988" i="4"/>
  <c r="I988" i="4"/>
  <c r="AK988" i="4" s="1"/>
  <c r="K988" i="4"/>
  <c r="AO988" i="4" s="1"/>
  <c r="G989" i="4"/>
  <c r="I989" i="4"/>
  <c r="AK989" i="4" s="1"/>
  <c r="K989" i="4"/>
  <c r="AO989" i="4" s="1"/>
  <c r="G990" i="4"/>
  <c r="I990" i="4"/>
  <c r="AK990" i="4" s="1"/>
  <c r="K990" i="4"/>
  <c r="AO990" i="4" s="1"/>
  <c r="G991" i="4"/>
  <c r="I991" i="4"/>
  <c r="AK991" i="4" s="1"/>
  <c r="K991" i="4"/>
  <c r="AO991" i="4" s="1"/>
  <c r="G992" i="4"/>
  <c r="AG992" i="4" s="1"/>
  <c r="I992" i="4"/>
  <c r="AK992" i="4" s="1"/>
  <c r="K992" i="4"/>
  <c r="AO992" i="4" s="1"/>
  <c r="G993" i="4"/>
  <c r="I993" i="4"/>
  <c r="AK993" i="4" s="1"/>
  <c r="K993" i="4"/>
  <c r="AO993" i="4" s="1"/>
  <c r="G994" i="4"/>
  <c r="I994" i="4"/>
  <c r="AK994" i="4" s="1"/>
  <c r="K994" i="4"/>
  <c r="AO994" i="4" s="1"/>
  <c r="G995" i="4"/>
  <c r="I995" i="4"/>
  <c r="AK995" i="4" s="1"/>
  <c r="K995" i="4"/>
  <c r="AO995" i="4" s="1"/>
  <c r="G996" i="4"/>
  <c r="I996" i="4"/>
  <c r="AK996" i="4" s="1"/>
  <c r="K996" i="4"/>
  <c r="AO996" i="4" s="1"/>
  <c r="G997" i="4"/>
  <c r="I997" i="4"/>
  <c r="AK997" i="4" s="1"/>
  <c r="K997" i="4"/>
  <c r="AO997" i="4" s="1"/>
  <c r="G998" i="4"/>
  <c r="I998" i="4"/>
  <c r="AK998" i="4" s="1"/>
  <c r="K998" i="4"/>
  <c r="AO998" i="4" s="1"/>
  <c r="G999" i="4"/>
  <c r="I999" i="4"/>
  <c r="AK999" i="4" s="1"/>
  <c r="K999" i="4"/>
  <c r="AO999" i="4" s="1"/>
  <c r="G1000" i="4"/>
  <c r="AG1000" i="4" s="1"/>
  <c r="I1000" i="4"/>
  <c r="AK1000" i="4" s="1"/>
  <c r="K1000" i="4"/>
  <c r="AO1000" i="4" s="1"/>
  <c r="G1001" i="4"/>
  <c r="I1001" i="4"/>
  <c r="AK1001" i="4" s="1"/>
  <c r="K1001" i="4"/>
  <c r="AO1001" i="4" s="1"/>
  <c r="G1002" i="4"/>
  <c r="I1002" i="4"/>
  <c r="AK1002" i="4" s="1"/>
  <c r="K1002" i="4"/>
  <c r="AO1002" i="4" s="1"/>
  <c r="G1003" i="4"/>
  <c r="I1003" i="4"/>
  <c r="AK1003" i="4" s="1"/>
  <c r="K1003" i="4"/>
  <c r="AO1003" i="4" s="1"/>
  <c r="G1004" i="4"/>
  <c r="I1004" i="4"/>
  <c r="AK1004" i="4" s="1"/>
  <c r="K1004" i="4"/>
  <c r="AO1004" i="4" s="1"/>
  <c r="G1005" i="4"/>
  <c r="I1005" i="4"/>
  <c r="AK1005" i="4" s="1"/>
  <c r="K1005" i="4"/>
  <c r="AO1005" i="4" s="1"/>
  <c r="G1006" i="4"/>
  <c r="I1006" i="4"/>
  <c r="AK1006" i="4" s="1"/>
  <c r="K1006" i="4"/>
  <c r="AO1006" i="4" s="1"/>
  <c r="G1007" i="4"/>
  <c r="I1007" i="4"/>
  <c r="AK1007" i="4" s="1"/>
  <c r="K1007" i="4"/>
  <c r="AO1007" i="4" s="1"/>
  <c r="G1008" i="4"/>
  <c r="AG1008" i="4" s="1"/>
  <c r="I1008" i="4"/>
  <c r="AK1008" i="4" s="1"/>
  <c r="K1008" i="4"/>
  <c r="AO1008" i="4" s="1"/>
  <c r="G1009" i="4"/>
  <c r="I1009" i="4"/>
  <c r="AK1009" i="4" s="1"/>
  <c r="K1009" i="4"/>
  <c r="AO1009" i="4" s="1"/>
  <c r="G1010" i="4"/>
  <c r="I1010" i="4"/>
  <c r="AK1010" i="4" s="1"/>
  <c r="K1010" i="4"/>
  <c r="AO1010" i="4" s="1"/>
  <c r="G1011" i="4"/>
  <c r="I1011" i="4"/>
  <c r="AK1011" i="4" s="1"/>
  <c r="K1011" i="4"/>
  <c r="AO1011" i="4" s="1"/>
  <c r="G1012" i="4"/>
  <c r="I1012" i="4"/>
  <c r="AK1012" i="4" s="1"/>
  <c r="K1012" i="4"/>
  <c r="AO1012" i="4" s="1"/>
  <c r="G1013" i="4"/>
  <c r="I1013" i="4"/>
  <c r="AK1013" i="4" s="1"/>
  <c r="K1013" i="4"/>
  <c r="AO1013" i="4" s="1"/>
  <c r="G1014" i="4"/>
  <c r="I1014" i="4"/>
  <c r="AK1014" i="4" s="1"/>
  <c r="K1014" i="4"/>
  <c r="AO1014" i="4" s="1"/>
  <c r="G1015" i="4"/>
  <c r="I1015" i="4"/>
  <c r="AK1015" i="4" s="1"/>
  <c r="K1015" i="4"/>
  <c r="AO1015" i="4" s="1"/>
  <c r="G1016" i="4"/>
  <c r="I1016" i="4"/>
  <c r="AK1016" i="4" s="1"/>
  <c r="K1016" i="4"/>
  <c r="AO1016" i="4" s="1"/>
  <c r="G1017" i="4"/>
  <c r="I1017" i="4"/>
  <c r="AK1017" i="4" s="1"/>
  <c r="K1017" i="4"/>
  <c r="AO1017" i="4" s="1"/>
  <c r="G1018" i="4"/>
  <c r="I1018" i="4"/>
  <c r="AK1018" i="4" s="1"/>
  <c r="K1018" i="4"/>
  <c r="AO1018" i="4" s="1"/>
  <c r="G1019" i="4"/>
  <c r="I1019" i="4"/>
  <c r="AK1019" i="4" s="1"/>
  <c r="K1019" i="4"/>
  <c r="AO1019" i="4" s="1"/>
  <c r="G1020" i="4"/>
  <c r="I1020" i="4"/>
  <c r="AK1020" i="4" s="1"/>
  <c r="K1020" i="4"/>
  <c r="AO1020" i="4" s="1"/>
  <c r="G1021" i="4"/>
  <c r="I1021" i="4"/>
  <c r="AK1021" i="4" s="1"/>
  <c r="K1021" i="4"/>
  <c r="AO1021" i="4" s="1"/>
  <c r="G1022" i="4"/>
  <c r="I1022" i="4"/>
  <c r="AK1022" i="4" s="1"/>
  <c r="K1022" i="4"/>
  <c r="AO1022" i="4" s="1"/>
  <c r="G1023" i="4"/>
  <c r="I1023" i="4"/>
  <c r="AK1023" i="4" s="1"/>
  <c r="K1023" i="4"/>
  <c r="AO1023" i="4" s="1"/>
  <c r="G1024" i="4"/>
  <c r="I1024" i="4"/>
  <c r="AK1024" i="4" s="1"/>
  <c r="K1024" i="4"/>
  <c r="AO1024" i="4" s="1"/>
  <c r="G1025" i="4"/>
  <c r="I1025" i="4"/>
  <c r="AK1025" i="4" s="1"/>
  <c r="K1025" i="4"/>
  <c r="AO1025" i="4" s="1"/>
  <c r="G1026" i="4"/>
  <c r="I1026" i="4"/>
  <c r="AK1026" i="4" s="1"/>
  <c r="K1026" i="4"/>
  <c r="AO1026" i="4" s="1"/>
  <c r="G1027" i="4"/>
  <c r="I1027" i="4"/>
  <c r="AK1027" i="4" s="1"/>
  <c r="K1027" i="4"/>
  <c r="AO1027" i="4" s="1"/>
  <c r="G1028" i="4"/>
  <c r="I1028" i="4"/>
  <c r="AK1028" i="4" s="1"/>
  <c r="K1028" i="4"/>
  <c r="AO1028" i="4" s="1"/>
  <c r="G1029" i="4"/>
  <c r="I1029" i="4"/>
  <c r="AK1029" i="4" s="1"/>
  <c r="K1029" i="4"/>
  <c r="AO1029" i="4" s="1"/>
  <c r="G1030" i="4"/>
  <c r="I1030" i="4"/>
  <c r="AK1030" i="4" s="1"/>
  <c r="K1030" i="4"/>
  <c r="AO1030" i="4" s="1"/>
  <c r="G1031" i="4"/>
  <c r="I1031" i="4"/>
  <c r="AK1031" i="4" s="1"/>
  <c r="K1031" i="4"/>
  <c r="AO1031" i="4" s="1"/>
  <c r="G1032" i="4"/>
  <c r="I1032" i="4"/>
  <c r="AK1032" i="4" s="1"/>
  <c r="K1032" i="4"/>
  <c r="AO1032" i="4" s="1"/>
  <c r="G1033" i="4"/>
  <c r="I1033" i="4"/>
  <c r="AK1033" i="4" s="1"/>
  <c r="K1033" i="4"/>
  <c r="AO1033" i="4" s="1"/>
  <c r="G1034" i="4"/>
  <c r="I1034" i="4"/>
  <c r="AK1034" i="4" s="1"/>
  <c r="K1034" i="4"/>
  <c r="AO1034" i="4" s="1"/>
  <c r="G1035" i="4"/>
  <c r="I1035" i="4"/>
  <c r="AK1035" i="4" s="1"/>
  <c r="K1035" i="4"/>
  <c r="AO1035" i="4" s="1"/>
  <c r="G1036" i="4"/>
  <c r="I1036" i="4"/>
  <c r="AK1036" i="4" s="1"/>
  <c r="K1036" i="4"/>
  <c r="AO1036" i="4" s="1"/>
  <c r="G1037" i="4"/>
  <c r="I1037" i="4"/>
  <c r="AK1037" i="4" s="1"/>
  <c r="K1037" i="4"/>
  <c r="AO1037" i="4" s="1"/>
  <c r="G1038" i="4"/>
  <c r="I1038" i="4"/>
  <c r="AK1038" i="4" s="1"/>
  <c r="K1038" i="4"/>
  <c r="AO1038" i="4" s="1"/>
  <c r="G1039" i="4"/>
  <c r="I1039" i="4"/>
  <c r="AK1039" i="4" s="1"/>
  <c r="K1039" i="4"/>
  <c r="AO1039" i="4" s="1"/>
  <c r="G1040" i="4"/>
  <c r="I1040" i="4"/>
  <c r="AK1040" i="4" s="1"/>
  <c r="K1040" i="4"/>
  <c r="AO1040" i="4" s="1"/>
  <c r="G1041" i="4"/>
  <c r="I1041" i="4"/>
  <c r="AK1041" i="4" s="1"/>
  <c r="K1041" i="4"/>
  <c r="AO1041" i="4" s="1"/>
  <c r="G1042" i="4"/>
  <c r="I1042" i="4"/>
  <c r="AK1042" i="4" s="1"/>
  <c r="K1042" i="4"/>
  <c r="AO1042" i="4" s="1"/>
  <c r="G1043" i="4"/>
  <c r="I1043" i="4"/>
  <c r="AK1043" i="4" s="1"/>
  <c r="K1043" i="4"/>
  <c r="AO1043" i="4" s="1"/>
  <c r="G1044" i="4"/>
  <c r="I1044" i="4"/>
  <c r="AK1044" i="4" s="1"/>
  <c r="K1044" i="4"/>
  <c r="AO1044" i="4" s="1"/>
  <c r="G1045" i="4"/>
  <c r="I1045" i="4"/>
  <c r="AK1045" i="4" s="1"/>
  <c r="K1045" i="4"/>
  <c r="AO1045" i="4" s="1"/>
  <c r="G1046" i="4"/>
  <c r="I1046" i="4"/>
  <c r="AK1046" i="4" s="1"/>
  <c r="K1046" i="4"/>
  <c r="AO1046" i="4" s="1"/>
  <c r="G1047" i="4"/>
  <c r="I1047" i="4"/>
  <c r="AK1047" i="4" s="1"/>
  <c r="K1047" i="4"/>
  <c r="AO1047" i="4" s="1"/>
  <c r="G1048" i="4"/>
  <c r="I1048" i="4"/>
  <c r="AK1048" i="4" s="1"/>
  <c r="K1048" i="4"/>
  <c r="AO1048" i="4" s="1"/>
  <c r="G1049" i="4"/>
  <c r="I1049" i="4"/>
  <c r="AK1049" i="4" s="1"/>
  <c r="K1049" i="4"/>
  <c r="AO1049" i="4" s="1"/>
  <c r="G1050" i="4"/>
  <c r="I1050" i="4"/>
  <c r="AK1050" i="4" s="1"/>
  <c r="K1050" i="4"/>
  <c r="AO1050" i="4" s="1"/>
  <c r="G1051" i="4"/>
  <c r="I1051" i="4"/>
  <c r="AK1051" i="4" s="1"/>
  <c r="K1051" i="4"/>
  <c r="AO1051" i="4" s="1"/>
  <c r="G1052" i="4"/>
  <c r="I1052" i="4"/>
  <c r="AK1052" i="4" s="1"/>
  <c r="K1052" i="4"/>
  <c r="AO1052" i="4" s="1"/>
  <c r="G1053" i="4"/>
  <c r="I1053" i="4"/>
  <c r="AK1053" i="4" s="1"/>
  <c r="K1053" i="4"/>
  <c r="AO1053" i="4" s="1"/>
  <c r="G1054" i="4"/>
  <c r="I1054" i="4"/>
  <c r="AK1054" i="4" s="1"/>
  <c r="K1054" i="4"/>
  <c r="AO1054" i="4" s="1"/>
  <c r="G1055" i="4"/>
  <c r="I1055" i="4"/>
  <c r="AK1055" i="4" s="1"/>
  <c r="K1055" i="4"/>
  <c r="AO1055" i="4" s="1"/>
  <c r="G1056" i="4"/>
  <c r="I1056" i="4"/>
  <c r="AK1056" i="4" s="1"/>
  <c r="K1056" i="4"/>
  <c r="AO1056" i="4" s="1"/>
  <c r="G1057" i="4"/>
  <c r="I1057" i="4"/>
  <c r="AK1057" i="4" s="1"/>
  <c r="K1057" i="4"/>
  <c r="AO1057" i="4" s="1"/>
  <c r="G1058" i="4"/>
  <c r="I1058" i="4"/>
  <c r="AK1058" i="4" s="1"/>
  <c r="K1058" i="4"/>
  <c r="AO1058" i="4" s="1"/>
  <c r="G1059" i="4"/>
  <c r="I1059" i="4"/>
  <c r="AK1059" i="4" s="1"/>
  <c r="K1059" i="4"/>
  <c r="AO1059" i="4" s="1"/>
  <c r="G1060" i="4"/>
  <c r="I1060" i="4"/>
  <c r="AK1060" i="4" s="1"/>
  <c r="K1060" i="4"/>
  <c r="AO1060" i="4" s="1"/>
  <c r="G1061" i="4"/>
  <c r="I1061" i="4"/>
  <c r="AK1061" i="4" s="1"/>
  <c r="K1061" i="4"/>
  <c r="AO1061" i="4" s="1"/>
  <c r="G1062" i="4"/>
  <c r="I1062" i="4"/>
  <c r="AK1062" i="4" s="1"/>
  <c r="K1062" i="4"/>
  <c r="AO1062" i="4" s="1"/>
  <c r="G1063" i="4"/>
  <c r="I1063" i="4"/>
  <c r="AK1063" i="4" s="1"/>
  <c r="K1063" i="4"/>
  <c r="AO1063" i="4" s="1"/>
  <c r="G1064" i="4"/>
  <c r="I1064" i="4"/>
  <c r="AK1064" i="4" s="1"/>
  <c r="K1064" i="4"/>
  <c r="AO1064" i="4" s="1"/>
  <c r="G1065" i="4"/>
  <c r="I1065" i="4"/>
  <c r="AK1065" i="4" s="1"/>
  <c r="K1065" i="4"/>
  <c r="AO1065" i="4" s="1"/>
  <c r="G1066" i="4"/>
  <c r="I1066" i="4"/>
  <c r="AK1066" i="4" s="1"/>
  <c r="K1066" i="4"/>
  <c r="AO1066" i="4" s="1"/>
  <c r="G1067" i="4"/>
  <c r="I1067" i="4"/>
  <c r="AK1067" i="4" s="1"/>
  <c r="K1067" i="4"/>
  <c r="AO1067" i="4" s="1"/>
  <c r="G1068" i="4"/>
  <c r="I1068" i="4"/>
  <c r="AK1068" i="4" s="1"/>
  <c r="K1068" i="4"/>
  <c r="AO1068" i="4" s="1"/>
  <c r="G1069" i="4"/>
  <c r="I1069" i="4"/>
  <c r="AK1069" i="4" s="1"/>
  <c r="K1069" i="4"/>
  <c r="AO1069" i="4" s="1"/>
  <c r="G1070" i="4"/>
  <c r="I1070" i="4"/>
  <c r="AK1070" i="4" s="1"/>
  <c r="K1070" i="4"/>
  <c r="AO1070" i="4" s="1"/>
  <c r="G1071" i="4"/>
  <c r="I1071" i="4"/>
  <c r="AK1071" i="4" s="1"/>
  <c r="K1071" i="4"/>
  <c r="AO1071" i="4" s="1"/>
  <c r="G1072" i="4"/>
  <c r="I1072" i="4"/>
  <c r="AK1072" i="4" s="1"/>
  <c r="K1072" i="4"/>
  <c r="AO1072" i="4" s="1"/>
  <c r="G1073" i="4"/>
  <c r="I1073" i="4"/>
  <c r="AK1073" i="4" s="1"/>
  <c r="K1073" i="4"/>
  <c r="AO1073" i="4" s="1"/>
  <c r="G1074" i="4"/>
  <c r="I1074" i="4"/>
  <c r="AK1074" i="4" s="1"/>
  <c r="K1074" i="4"/>
  <c r="AO1074" i="4" s="1"/>
  <c r="G1075" i="4"/>
  <c r="I1075" i="4"/>
  <c r="AK1075" i="4" s="1"/>
  <c r="K1075" i="4"/>
  <c r="AO1075" i="4" s="1"/>
  <c r="G1076" i="4"/>
  <c r="I1076" i="4"/>
  <c r="AK1076" i="4" s="1"/>
  <c r="K1076" i="4"/>
  <c r="AO1076" i="4" s="1"/>
  <c r="G1077" i="4"/>
  <c r="I1077" i="4"/>
  <c r="AK1077" i="4" s="1"/>
  <c r="K1077" i="4"/>
  <c r="AO1077" i="4" s="1"/>
  <c r="K958" i="4"/>
  <c r="AO958" i="4" s="1"/>
  <c r="I958" i="4"/>
  <c r="AK958" i="4" s="1"/>
  <c r="G958" i="4"/>
  <c r="O822" i="4"/>
  <c r="Q822" i="4"/>
  <c r="AK822" i="4" s="1"/>
  <c r="S822" i="4"/>
  <c r="AO822" i="4" s="1"/>
  <c r="O823" i="4"/>
  <c r="Q823" i="4"/>
  <c r="AK823" i="4" s="1"/>
  <c r="S823" i="4"/>
  <c r="AO823" i="4" s="1"/>
  <c r="O824" i="4"/>
  <c r="Q824" i="4"/>
  <c r="AK824" i="4" s="1"/>
  <c r="S824" i="4"/>
  <c r="AO824" i="4" s="1"/>
  <c r="O825" i="4"/>
  <c r="Q825" i="4"/>
  <c r="AK825" i="4" s="1"/>
  <c r="S825" i="4"/>
  <c r="AO825" i="4" s="1"/>
  <c r="O826" i="4"/>
  <c r="Q826" i="4"/>
  <c r="AK826" i="4" s="1"/>
  <c r="S826" i="4"/>
  <c r="O827" i="4"/>
  <c r="AG827" i="4" s="1"/>
  <c r="Q827" i="4"/>
  <c r="AK827" i="4" s="1"/>
  <c r="S827" i="4"/>
  <c r="AO827" i="4" s="1"/>
  <c r="O828" i="4"/>
  <c r="Q828" i="4"/>
  <c r="AK828" i="4" s="1"/>
  <c r="S828" i="4"/>
  <c r="AO828" i="4" s="1"/>
  <c r="O829" i="4"/>
  <c r="Q829" i="4"/>
  <c r="S829" i="4"/>
  <c r="AO829" i="4" s="1"/>
  <c r="O830" i="4"/>
  <c r="Q830" i="4"/>
  <c r="AK830" i="4" s="1"/>
  <c r="S830" i="4"/>
  <c r="AO830" i="4" s="1"/>
  <c r="O831" i="4"/>
  <c r="Q831" i="4"/>
  <c r="AK831" i="4" s="1"/>
  <c r="S831" i="4"/>
  <c r="AO831" i="4" s="1"/>
  <c r="O832" i="4"/>
  <c r="AG832" i="4" s="1"/>
  <c r="Q832" i="4"/>
  <c r="AK832" i="4" s="1"/>
  <c r="S832" i="4"/>
  <c r="AO832" i="4" s="1"/>
  <c r="O833" i="4"/>
  <c r="Q833" i="4"/>
  <c r="AK833" i="4" s="1"/>
  <c r="S833" i="4"/>
  <c r="AO833" i="4" s="1"/>
  <c r="O834" i="4"/>
  <c r="Q834" i="4"/>
  <c r="AK834" i="4" s="1"/>
  <c r="S834" i="4"/>
  <c r="O835" i="4"/>
  <c r="AG835" i="4" s="1"/>
  <c r="Q835" i="4"/>
  <c r="AK835" i="4" s="1"/>
  <c r="S835" i="4"/>
  <c r="AO835" i="4" s="1"/>
  <c r="O836" i="4"/>
  <c r="Q836" i="4"/>
  <c r="AK836" i="4" s="1"/>
  <c r="S836" i="4"/>
  <c r="AO836" i="4" s="1"/>
  <c r="O837" i="4"/>
  <c r="AG837" i="4" s="1"/>
  <c r="Q837" i="4"/>
  <c r="S837" i="4"/>
  <c r="AO837" i="4" s="1"/>
  <c r="O838" i="4"/>
  <c r="Q838" i="4"/>
  <c r="AK838" i="4" s="1"/>
  <c r="S838" i="4"/>
  <c r="AO838" i="4" s="1"/>
  <c r="O839" i="4"/>
  <c r="Q839" i="4"/>
  <c r="AK839" i="4" s="1"/>
  <c r="S839" i="4"/>
  <c r="AO839" i="4" s="1"/>
  <c r="O840" i="4"/>
  <c r="AG840" i="4" s="1"/>
  <c r="Q840" i="4"/>
  <c r="AK840" i="4" s="1"/>
  <c r="S840" i="4"/>
  <c r="AO840" i="4" s="1"/>
  <c r="O841" i="4"/>
  <c r="Q841" i="4"/>
  <c r="AK841" i="4" s="1"/>
  <c r="S841" i="4"/>
  <c r="AO841" i="4" s="1"/>
  <c r="O842" i="4"/>
  <c r="Q842" i="4"/>
  <c r="AK842" i="4" s="1"/>
  <c r="S842" i="4"/>
  <c r="O843" i="4"/>
  <c r="AG843" i="4" s="1"/>
  <c r="Q843" i="4"/>
  <c r="AK843" i="4" s="1"/>
  <c r="S843" i="4"/>
  <c r="AO843" i="4" s="1"/>
  <c r="O844" i="4"/>
  <c r="Q844" i="4"/>
  <c r="AK844" i="4" s="1"/>
  <c r="S844" i="4"/>
  <c r="AO844" i="4" s="1"/>
  <c r="O845" i="4"/>
  <c r="Q845" i="4"/>
  <c r="S845" i="4"/>
  <c r="AO845" i="4" s="1"/>
  <c r="O846" i="4"/>
  <c r="Q846" i="4"/>
  <c r="AK846" i="4" s="1"/>
  <c r="S846" i="4"/>
  <c r="AO846" i="4" s="1"/>
  <c r="O847" i="4"/>
  <c r="Q847" i="4"/>
  <c r="AK847" i="4" s="1"/>
  <c r="S847" i="4"/>
  <c r="AO847" i="4" s="1"/>
  <c r="O848" i="4"/>
  <c r="AG848" i="4" s="1"/>
  <c r="Q848" i="4"/>
  <c r="AK848" i="4" s="1"/>
  <c r="S848" i="4"/>
  <c r="AO848" i="4" s="1"/>
  <c r="O849" i="4"/>
  <c r="Q849" i="4"/>
  <c r="AK849" i="4" s="1"/>
  <c r="S849" i="4"/>
  <c r="AO849" i="4" s="1"/>
  <c r="O850" i="4"/>
  <c r="Q850" i="4"/>
  <c r="AK850" i="4" s="1"/>
  <c r="S850" i="4"/>
  <c r="O851" i="4"/>
  <c r="AG851" i="4" s="1"/>
  <c r="Q851" i="4"/>
  <c r="AK851" i="4" s="1"/>
  <c r="S851" i="4"/>
  <c r="AO851" i="4" s="1"/>
  <c r="O852" i="4"/>
  <c r="Q852" i="4"/>
  <c r="AK852" i="4" s="1"/>
  <c r="S852" i="4"/>
  <c r="AO852" i="4" s="1"/>
  <c r="O853" i="4"/>
  <c r="Q853" i="4"/>
  <c r="S853" i="4"/>
  <c r="AO853" i="4" s="1"/>
  <c r="O854" i="4"/>
  <c r="Q854" i="4"/>
  <c r="AK854" i="4" s="1"/>
  <c r="S854" i="4"/>
  <c r="AO854" i="4" s="1"/>
  <c r="O855" i="4"/>
  <c r="Q855" i="4"/>
  <c r="AK855" i="4" s="1"/>
  <c r="S855" i="4"/>
  <c r="AO855" i="4" s="1"/>
  <c r="O856" i="4"/>
  <c r="AG856" i="4" s="1"/>
  <c r="Q856" i="4"/>
  <c r="AK856" i="4" s="1"/>
  <c r="S856" i="4"/>
  <c r="AO856" i="4" s="1"/>
  <c r="O857" i="4"/>
  <c r="Q857" i="4"/>
  <c r="AK857" i="4" s="1"/>
  <c r="S857" i="4"/>
  <c r="AO857" i="4" s="1"/>
  <c r="O858" i="4"/>
  <c r="Q858" i="4"/>
  <c r="AK858" i="4" s="1"/>
  <c r="S858" i="4"/>
  <c r="O859" i="4"/>
  <c r="AG859" i="4" s="1"/>
  <c r="Q859" i="4"/>
  <c r="AK859" i="4" s="1"/>
  <c r="S859" i="4"/>
  <c r="AO859" i="4" s="1"/>
  <c r="O860" i="4"/>
  <c r="Q860" i="4"/>
  <c r="AK860" i="4" s="1"/>
  <c r="S860" i="4"/>
  <c r="AO860" i="4" s="1"/>
  <c r="O861" i="4"/>
  <c r="Q861" i="4"/>
  <c r="S861" i="4"/>
  <c r="AO861" i="4" s="1"/>
  <c r="O862" i="4"/>
  <c r="Q862" i="4"/>
  <c r="AK862" i="4" s="1"/>
  <c r="S862" i="4"/>
  <c r="AO862" i="4" s="1"/>
  <c r="O863" i="4"/>
  <c r="Q863" i="4"/>
  <c r="AK863" i="4" s="1"/>
  <c r="S863" i="4"/>
  <c r="AO863" i="4" s="1"/>
  <c r="O864" i="4"/>
  <c r="AG864" i="4" s="1"/>
  <c r="Q864" i="4"/>
  <c r="AK864" i="4" s="1"/>
  <c r="S864" i="4"/>
  <c r="AO864" i="4" s="1"/>
  <c r="O865" i="4"/>
  <c r="Q865" i="4"/>
  <c r="AK865" i="4" s="1"/>
  <c r="S865" i="4"/>
  <c r="AO865" i="4" s="1"/>
  <c r="O866" i="4"/>
  <c r="Q866" i="4"/>
  <c r="AK866" i="4" s="1"/>
  <c r="S866" i="4"/>
  <c r="O867" i="4"/>
  <c r="AG867" i="4" s="1"/>
  <c r="Q867" i="4"/>
  <c r="AK867" i="4" s="1"/>
  <c r="S867" i="4"/>
  <c r="AO867" i="4" s="1"/>
  <c r="O868" i="4"/>
  <c r="Q868" i="4"/>
  <c r="AK868" i="4" s="1"/>
  <c r="S868" i="4"/>
  <c r="AO868" i="4" s="1"/>
  <c r="O869" i="4"/>
  <c r="Q869" i="4"/>
  <c r="S869" i="4"/>
  <c r="AO869" i="4" s="1"/>
  <c r="O870" i="4"/>
  <c r="Q870" i="4"/>
  <c r="AK870" i="4" s="1"/>
  <c r="S870" i="4"/>
  <c r="AO870" i="4" s="1"/>
  <c r="O871" i="4"/>
  <c r="Q871" i="4"/>
  <c r="AK871" i="4" s="1"/>
  <c r="S871" i="4"/>
  <c r="AO871" i="4" s="1"/>
  <c r="O872" i="4"/>
  <c r="AG872" i="4" s="1"/>
  <c r="Q872" i="4"/>
  <c r="AK872" i="4" s="1"/>
  <c r="S872" i="4"/>
  <c r="AO872" i="4" s="1"/>
  <c r="O873" i="4"/>
  <c r="Q873" i="4"/>
  <c r="AK873" i="4" s="1"/>
  <c r="S873" i="4"/>
  <c r="AO873" i="4" s="1"/>
  <c r="O874" i="4"/>
  <c r="Q874" i="4"/>
  <c r="AK874" i="4" s="1"/>
  <c r="S874" i="4"/>
  <c r="O875" i="4"/>
  <c r="AG875" i="4" s="1"/>
  <c r="Q875" i="4"/>
  <c r="AK875" i="4" s="1"/>
  <c r="S875" i="4"/>
  <c r="AO875" i="4" s="1"/>
  <c r="O876" i="4"/>
  <c r="Q876" i="4"/>
  <c r="AK876" i="4" s="1"/>
  <c r="S876" i="4"/>
  <c r="AO876" i="4" s="1"/>
  <c r="O877" i="4"/>
  <c r="Q877" i="4"/>
  <c r="S877" i="4"/>
  <c r="AO877" i="4" s="1"/>
  <c r="O878" i="4"/>
  <c r="Q878" i="4"/>
  <c r="AK878" i="4" s="1"/>
  <c r="S878" i="4"/>
  <c r="AO878" i="4" s="1"/>
  <c r="O879" i="4"/>
  <c r="Q879" i="4"/>
  <c r="AK879" i="4" s="1"/>
  <c r="S879" i="4"/>
  <c r="AO879" i="4" s="1"/>
  <c r="O880" i="4"/>
  <c r="Q880" i="4"/>
  <c r="S880" i="4"/>
  <c r="AO880" i="4" s="1"/>
  <c r="O881" i="4"/>
  <c r="Q881" i="4"/>
  <c r="AK881" i="4" s="1"/>
  <c r="S881" i="4"/>
  <c r="AO881" i="4" s="1"/>
  <c r="O882" i="4"/>
  <c r="Q882" i="4"/>
  <c r="AK882" i="4" s="1"/>
  <c r="S882" i="4"/>
  <c r="O883" i="4"/>
  <c r="AG883" i="4" s="1"/>
  <c r="Q883" i="4"/>
  <c r="AK883" i="4" s="1"/>
  <c r="S883" i="4"/>
  <c r="AO883" i="4" s="1"/>
  <c r="O884" i="4"/>
  <c r="Q884" i="4"/>
  <c r="AK884" i="4" s="1"/>
  <c r="S884" i="4"/>
  <c r="AO884" i="4" s="1"/>
  <c r="O885" i="4"/>
  <c r="Q885" i="4"/>
  <c r="AK885" i="4" s="1"/>
  <c r="S885" i="4"/>
  <c r="O886" i="4"/>
  <c r="Q886" i="4"/>
  <c r="AK886" i="4" s="1"/>
  <c r="S886" i="4"/>
  <c r="AO886" i="4" s="1"/>
  <c r="O887" i="4"/>
  <c r="Q887" i="4"/>
  <c r="AK887" i="4" s="1"/>
  <c r="S887" i="4"/>
  <c r="AO887" i="4" s="1"/>
  <c r="O888" i="4"/>
  <c r="AG888" i="4" s="1"/>
  <c r="Q888" i="4"/>
  <c r="S888" i="4"/>
  <c r="AO888" i="4" s="1"/>
  <c r="O889" i="4"/>
  <c r="Q889" i="4"/>
  <c r="AK889" i="4" s="1"/>
  <c r="S889" i="4"/>
  <c r="AO889" i="4" s="1"/>
  <c r="O890" i="4"/>
  <c r="Q890" i="4"/>
  <c r="AK890" i="4" s="1"/>
  <c r="S890" i="4"/>
  <c r="AO890" i="4" s="1"/>
  <c r="O891" i="4"/>
  <c r="AG891" i="4" s="1"/>
  <c r="Q891" i="4"/>
  <c r="AK891" i="4" s="1"/>
  <c r="S891" i="4"/>
  <c r="AO891" i="4" s="1"/>
  <c r="O892" i="4"/>
  <c r="Q892" i="4"/>
  <c r="AK892" i="4" s="1"/>
  <c r="S892" i="4"/>
  <c r="AO892" i="4" s="1"/>
  <c r="O893" i="4"/>
  <c r="Q893" i="4"/>
  <c r="S893" i="4"/>
  <c r="AO893" i="4" s="1"/>
  <c r="O894" i="4"/>
  <c r="Q894" i="4"/>
  <c r="AK894" i="4" s="1"/>
  <c r="S894" i="4"/>
  <c r="AO894" i="4" s="1"/>
  <c r="O895" i="4"/>
  <c r="Q895" i="4"/>
  <c r="AK895" i="4" s="1"/>
  <c r="S895" i="4"/>
  <c r="AO895" i="4" s="1"/>
  <c r="O896" i="4"/>
  <c r="AG896" i="4" s="1"/>
  <c r="Q896" i="4"/>
  <c r="S896" i="4"/>
  <c r="AO896" i="4" s="1"/>
  <c r="O897" i="4"/>
  <c r="Q897" i="4"/>
  <c r="AK897" i="4" s="1"/>
  <c r="S897" i="4"/>
  <c r="AO897" i="4" s="1"/>
  <c r="O898" i="4"/>
  <c r="Q898" i="4"/>
  <c r="AK898" i="4" s="1"/>
  <c r="S898" i="4"/>
  <c r="AO898" i="4" s="1"/>
  <c r="O899" i="4"/>
  <c r="AG899" i="4" s="1"/>
  <c r="Q899" i="4"/>
  <c r="AK899" i="4" s="1"/>
  <c r="S899" i="4"/>
  <c r="AO899" i="4" s="1"/>
  <c r="O900" i="4"/>
  <c r="Q900" i="4"/>
  <c r="AK900" i="4" s="1"/>
  <c r="S900" i="4"/>
  <c r="AO900" i="4" s="1"/>
  <c r="O901" i="4"/>
  <c r="Q901" i="4"/>
  <c r="AK901" i="4" s="1"/>
  <c r="S901" i="4"/>
  <c r="AO901" i="4" s="1"/>
  <c r="O902" i="4"/>
  <c r="Q902" i="4"/>
  <c r="AK902" i="4" s="1"/>
  <c r="S902" i="4"/>
  <c r="AO902" i="4" s="1"/>
  <c r="O903" i="4"/>
  <c r="Q903" i="4"/>
  <c r="AK903" i="4" s="1"/>
  <c r="S903" i="4"/>
  <c r="AO903" i="4" s="1"/>
  <c r="O904" i="4"/>
  <c r="AG904" i="4" s="1"/>
  <c r="Q904" i="4"/>
  <c r="AK904" i="4" s="1"/>
  <c r="S904" i="4"/>
  <c r="AO904" i="4" s="1"/>
  <c r="O905" i="4"/>
  <c r="Q905" i="4"/>
  <c r="AK905" i="4" s="1"/>
  <c r="S905" i="4"/>
  <c r="AO905" i="4" s="1"/>
  <c r="O906" i="4"/>
  <c r="Q906" i="4"/>
  <c r="AK906" i="4" s="1"/>
  <c r="S906" i="4"/>
  <c r="O907" i="4"/>
  <c r="Q907" i="4"/>
  <c r="AK907" i="4" s="1"/>
  <c r="S907" i="4"/>
  <c r="AO907" i="4" s="1"/>
  <c r="O908" i="4"/>
  <c r="Q908" i="4"/>
  <c r="AK908" i="4" s="1"/>
  <c r="S908" i="4"/>
  <c r="AO908" i="4" s="1"/>
  <c r="O909" i="4"/>
  <c r="Q909" i="4"/>
  <c r="S909" i="4"/>
  <c r="AO909" i="4" s="1"/>
  <c r="O910" i="4"/>
  <c r="Q910" i="4"/>
  <c r="AK910" i="4" s="1"/>
  <c r="S910" i="4"/>
  <c r="AO910" i="4" s="1"/>
  <c r="O911" i="4"/>
  <c r="Q911" i="4"/>
  <c r="AK911" i="4" s="1"/>
  <c r="S911" i="4"/>
  <c r="AO911" i="4" s="1"/>
  <c r="O912" i="4"/>
  <c r="AG912" i="4" s="1"/>
  <c r="Q912" i="4"/>
  <c r="AK912" i="4" s="1"/>
  <c r="S912" i="4"/>
  <c r="AO912" i="4" s="1"/>
  <c r="O913" i="4"/>
  <c r="Q913" i="4"/>
  <c r="AK913" i="4" s="1"/>
  <c r="S913" i="4"/>
  <c r="AO913" i="4" s="1"/>
  <c r="O914" i="4"/>
  <c r="Q914" i="4"/>
  <c r="AK914" i="4" s="1"/>
  <c r="S914" i="4"/>
  <c r="O915" i="4"/>
  <c r="AG915" i="4" s="1"/>
  <c r="Q915" i="4"/>
  <c r="AK915" i="4" s="1"/>
  <c r="S915" i="4"/>
  <c r="AO915" i="4" s="1"/>
  <c r="O916" i="4"/>
  <c r="Q916" i="4"/>
  <c r="AK916" i="4" s="1"/>
  <c r="S916" i="4"/>
  <c r="AO916" i="4" s="1"/>
  <c r="O917" i="4"/>
  <c r="Q917" i="4"/>
  <c r="S917" i="4"/>
  <c r="AO917" i="4" s="1"/>
  <c r="O918" i="4"/>
  <c r="Q918" i="4"/>
  <c r="AK918" i="4" s="1"/>
  <c r="S918" i="4"/>
  <c r="AO918" i="4" s="1"/>
  <c r="O919" i="4"/>
  <c r="Q919" i="4"/>
  <c r="AK919" i="4" s="1"/>
  <c r="S919" i="4"/>
  <c r="AO919" i="4" s="1"/>
  <c r="O920" i="4"/>
  <c r="Q920" i="4"/>
  <c r="S920" i="4"/>
  <c r="AO920" i="4" s="1"/>
  <c r="O921" i="4"/>
  <c r="Q921" i="4"/>
  <c r="AK921" i="4" s="1"/>
  <c r="S921" i="4"/>
  <c r="AO921" i="4" s="1"/>
  <c r="O922" i="4"/>
  <c r="Q922" i="4"/>
  <c r="AK922" i="4" s="1"/>
  <c r="S922" i="4"/>
  <c r="AO922" i="4" s="1"/>
  <c r="O923" i="4"/>
  <c r="AG923" i="4" s="1"/>
  <c r="Q923" i="4"/>
  <c r="AK923" i="4" s="1"/>
  <c r="S923" i="4"/>
  <c r="AO923" i="4" s="1"/>
  <c r="O924" i="4"/>
  <c r="Q924" i="4"/>
  <c r="AK924" i="4" s="1"/>
  <c r="S924" i="4"/>
  <c r="AO924" i="4" s="1"/>
  <c r="O925" i="4"/>
  <c r="Q925" i="4"/>
  <c r="AK925" i="4" s="1"/>
  <c r="S925" i="4"/>
  <c r="AO925" i="4" s="1"/>
  <c r="O926" i="4"/>
  <c r="Q926" i="4"/>
  <c r="AK926" i="4" s="1"/>
  <c r="S926" i="4"/>
  <c r="AO926" i="4" s="1"/>
  <c r="O927" i="4"/>
  <c r="Q927" i="4"/>
  <c r="AK927" i="4" s="1"/>
  <c r="S927" i="4"/>
  <c r="AO927" i="4" s="1"/>
  <c r="O928" i="4"/>
  <c r="AG928" i="4" s="1"/>
  <c r="Q928" i="4"/>
  <c r="S928" i="4"/>
  <c r="AO928" i="4" s="1"/>
  <c r="O929" i="4"/>
  <c r="Q929" i="4"/>
  <c r="AK929" i="4" s="1"/>
  <c r="S929" i="4"/>
  <c r="AO929" i="4" s="1"/>
  <c r="O930" i="4"/>
  <c r="Q930" i="4"/>
  <c r="AK930" i="4" s="1"/>
  <c r="S930" i="4"/>
  <c r="O931" i="4"/>
  <c r="AG931" i="4" s="1"/>
  <c r="Q931" i="4"/>
  <c r="AK931" i="4" s="1"/>
  <c r="S931" i="4"/>
  <c r="AO931" i="4" s="1"/>
  <c r="O932" i="4"/>
  <c r="Q932" i="4"/>
  <c r="AK932" i="4" s="1"/>
  <c r="S932" i="4"/>
  <c r="AO932" i="4" s="1"/>
  <c r="O933" i="4"/>
  <c r="Q933" i="4"/>
  <c r="S933" i="4"/>
  <c r="AO933" i="4" s="1"/>
  <c r="O934" i="4"/>
  <c r="Q934" i="4"/>
  <c r="AK934" i="4" s="1"/>
  <c r="S934" i="4"/>
  <c r="AO934" i="4" s="1"/>
  <c r="O935" i="4"/>
  <c r="Q935" i="4"/>
  <c r="AK935" i="4" s="1"/>
  <c r="S935" i="4"/>
  <c r="AO935" i="4" s="1"/>
  <c r="O936" i="4"/>
  <c r="Q936" i="4"/>
  <c r="S936" i="4"/>
  <c r="AO936" i="4" s="1"/>
  <c r="O937" i="4"/>
  <c r="Q937" i="4"/>
  <c r="AK937" i="4" s="1"/>
  <c r="S937" i="4"/>
  <c r="AO937" i="4" s="1"/>
  <c r="O938" i="4"/>
  <c r="Q938" i="4"/>
  <c r="AK938" i="4" s="1"/>
  <c r="S938" i="4"/>
  <c r="O939" i="4"/>
  <c r="Q939" i="4"/>
  <c r="AK939" i="4" s="1"/>
  <c r="S939" i="4"/>
  <c r="AO939" i="4" s="1"/>
  <c r="O940" i="4"/>
  <c r="Q940" i="4"/>
  <c r="AK940" i="4" s="1"/>
  <c r="S940" i="4"/>
  <c r="AO940" i="4" s="1"/>
  <c r="S821" i="4"/>
  <c r="AO821" i="4" s="1"/>
  <c r="Q821" i="4"/>
  <c r="O821" i="4"/>
  <c r="AG821" i="4" s="1"/>
  <c r="O686" i="4"/>
  <c r="Q686" i="4"/>
  <c r="AK686" i="4" s="1"/>
  <c r="S686" i="4"/>
  <c r="AO686" i="4" s="1"/>
  <c r="O687" i="4"/>
  <c r="Q687" i="4"/>
  <c r="AK687" i="4" s="1"/>
  <c r="S687" i="4"/>
  <c r="AO687" i="4" s="1"/>
  <c r="O688" i="4"/>
  <c r="Q688" i="4"/>
  <c r="S688" i="4"/>
  <c r="AO688" i="4" s="1"/>
  <c r="O689" i="4"/>
  <c r="Q689" i="4"/>
  <c r="AK689" i="4" s="1"/>
  <c r="S689" i="4"/>
  <c r="AO689" i="4" s="1"/>
  <c r="O690" i="4"/>
  <c r="Q690" i="4"/>
  <c r="AK690" i="4" s="1"/>
  <c r="S690" i="4"/>
  <c r="AO690" i="4" s="1"/>
  <c r="O691" i="4"/>
  <c r="Q691" i="4"/>
  <c r="AK691" i="4" s="1"/>
  <c r="S691" i="4"/>
  <c r="AO691" i="4" s="1"/>
  <c r="O692" i="4"/>
  <c r="Q692" i="4"/>
  <c r="AK692" i="4" s="1"/>
  <c r="S692" i="4"/>
  <c r="AO692" i="4" s="1"/>
  <c r="O693" i="4"/>
  <c r="Q693" i="4"/>
  <c r="AK693" i="4" s="1"/>
  <c r="S693" i="4"/>
  <c r="AO693" i="4" s="1"/>
  <c r="O694" i="4"/>
  <c r="Q694" i="4"/>
  <c r="AK694" i="4" s="1"/>
  <c r="S694" i="4"/>
  <c r="AO694" i="4" s="1"/>
  <c r="O695" i="4"/>
  <c r="Q695" i="4"/>
  <c r="AK695" i="4" s="1"/>
  <c r="S695" i="4"/>
  <c r="AO695" i="4" s="1"/>
  <c r="O696" i="4"/>
  <c r="Q696" i="4"/>
  <c r="AK696" i="4" s="1"/>
  <c r="S696" i="4"/>
  <c r="AO696" i="4" s="1"/>
  <c r="O697" i="4"/>
  <c r="Q697" i="4"/>
  <c r="AK697" i="4" s="1"/>
  <c r="S697" i="4"/>
  <c r="AO697" i="4" s="1"/>
  <c r="O698" i="4"/>
  <c r="Q698" i="4"/>
  <c r="AK698" i="4" s="1"/>
  <c r="S698" i="4"/>
  <c r="AO698" i="4" s="1"/>
  <c r="O699" i="4"/>
  <c r="Q699" i="4"/>
  <c r="AK699" i="4" s="1"/>
  <c r="S699" i="4"/>
  <c r="AO699" i="4" s="1"/>
  <c r="O700" i="4"/>
  <c r="Q700" i="4"/>
  <c r="AK700" i="4" s="1"/>
  <c r="S700" i="4"/>
  <c r="AO700" i="4" s="1"/>
  <c r="O701" i="4"/>
  <c r="Q701" i="4"/>
  <c r="AK701" i="4" s="1"/>
  <c r="S701" i="4"/>
  <c r="AO701" i="4" s="1"/>
  <c r="O702" i="4"/>
  <c r="Q702" i="4"/>
  <c r="AK702" i="4" s="1"/>
  <c r="S702" i="4"/>
  <c r="AO702" i="4" s="1"/>
  <c r="O703" i="4"/>
  <c r="Q703" i="4"/>
  <c r="AK703" i="4" s="1"/>
  <c r="S703" i="4"/>
  <c r="AO703" i="4" s="1"/>
  <c r="O704" i="4"/>
  <c r="Q704" i="4"/>
  <c r="AK704" i="4" s="1"/>
  <c r="S704" i="4"/>
  <c r="AO704" i="4" s="1"/>
  <c r="O705" i="4"/>
  <c r="Q705" i="4"/>
  <c r="AK705" i="4" s="1"/>
  <c r="S705" i="4"/>
  <c r="AO705" i="4" s="1"/>
  <c r="O706" i="4"/>
  <c r="Q706" i="4"/>
  <c r="AK706" i="4" s="1"/>
  <c r="S706" i="4"/>
  <c r="AO706" i="4" s="1"/>
  <c r="O707" i="4"/>
  <c r="Q707" i="4"/>
  <c r="AK707" i="4" s="1"/>
  <c r="S707" i="4"/>
  <c r="AO707" i="4" s="1"/>
  <c r="O708" i="4"/>
  <c r="Q708" i="4"/>
  <c r="AK708" i="4" s="1"/>
  <c r="S708" i="4"/>
  <c r="AO708" i="4" s="1"/>
  <c r="O709" i="4"/>
  <c r="Q709" i="4"/>
  <c r="AK709" i="4" s="1"/>
  <c r="S709" i="4"/>
  <c r="AO709" i="4" s="1"/>
  <c r="O710" i="4"/>
  <c r="Q710" i="4"/>
  <c r="AK710" i="4" s="1"/>
  <c r="S710" i="4"/>
  <c r="AO710" i="4" s="1"/>
  <c r="O711" i="4"/>
  <c r="Q711" i="4"/>
  <c r="AK711" i="4" s="1"/>
  <c r="S711" i="4"/>
  <c r="AO711" i="4" s="1"/>
  <c r="O712" i="4"/>
  <c r="Q712" i="4"/>
  <c r="AK712" i="4" s="1"/>
  <c r="S712" i="4"/>
  <c r="AO712" i="4" s="1"/>
  <c r="O713" i="4"/>
  <c r="Q713" i="4"/>
  <c r="AK713" i="4" s="1"/>
  <c r="S713" i="4"/>
  <c r="AO713" i="4" s="1"/>
  <c r="O714" i="4"/>
  <c r="Q714" i="4"/>
  <c r="AK714" i="4" s="1"/>
  <c r="S714" i="4"/>
  <c r="AO714" i="4" s="1"/>
  <c r="O715" i="4"/>
  <c r="Q715" i="4"/>
  <c r="AK715" i="4" s="1"/>
  <c r="S715" i="4"/>
  <c r="AO715" i="4" s="1"/>
  <c r="O716" i="4"/>
  <c r="Q716" i="4"/>
  <c r="AK716" i="4" s="1"/>
  <c r="S716" i="4"/>
  <c r="AO716" i="4" s="1"/>
  <c r="O717" i="4"/>
  <c r="Q717" i="4"/>
  <c r="AK717" i="4" s="1"/>
  <c r="S717" i="4"/>
  <c r="AO717" i="4" s="1"/>
  <c r="O718" i="4"/>
  <c r="Q718" i="4"/>
  <c r="AK718" i="4" s="1"/>
  <c r="S718" i="4"/>
  <c r="AO718" i="4" s="1"/>
  <c r="O719" i="4"/>
  <c r="Q719" i="4"/>
  <c r="AK719" i="4" s="1"/>
  <c r="S719" i="4"/>
  <c r="AO719" i="4" s="1"/>
  <c r="O720" i="4"/>
  <c r="Q720" i="4"/>
  <c r="AK720" i="4" s="1"/>
  <c r="S720" i="4"/>
  <c r="AO720" i="4" s="1"/>
  <c r="O721" i="4"/>
  <c r="Q721" i="4"/>
  <c r="AK721" i="4" s="1"/>
  <c r="S721" i="4"/>
  <c r="AO721" i="4" s="1"/>
  <c r="O722" i="4"/>
  <c r="Q722" i="4"/>
  <c r="AK722" i="4" s="1"/>
  <c r="S722" i="4"/>
  <c r="AO722" i="4" s="1"/>
  <c r="O723" i="4"/>
  <c r="Q723" i="4"/>
  <c r="AK723" i="4" s="1"/>
  <c r="S723" i="4"/>
  <c r="AO723" i="4" s="1"/>
  <c r="O724" i="4"/>
  <c r="Q724" i="4"/>
  <c r="AK724" i="4" s="1"/>
  <c r="S724" i="4"/>
  <c r="AO724" i="4" s="1"/>
  <c r="O725" i="4"/>
  <c r="Q725" i="4"/>
  <c r="AK725" i="4" s="1"/>
  <c r="S725" i="4"/>
  <c r="AO725" i="4" s="1"/>
  <c r="O726" i="4"/>
  <c r="Q726" i="4"/>
  <c r="AK726" i="4" s="1"/>
  <c r="S726" i="4"/>
  <c r="AO726" i="4" s="1"/>
  <c r="O727" i="4"/>
  <c r="Q727" i="4"/>
  <c r="AK727" i="4" s="1"/>
  <c r="S727" i="4"/>
  <c r="AO727" i="4" s="1"/>
  <c r="O728" i="4"/>
  <c r="Q728" i="4"/>
  <c r="AK728" i="4" s="1"/>
  <c r="S728" i="4"/>
  <c r="AO728" i="4" s="1"/>
  <c r="O729" i="4"/>
  <c r="Q729" i="4"/>
  <c r="AK729" i="4" s="1"/>
  <c r="S729" i="4"/>
  <c r="AO729" i="4" s="1"/>
  <c r="O730" i="4"/>
  <c r="Q730" i="4"/>
  <c r="AK730" i="4" s="1"/>
  <c r="S730" i="4"/>
  <c r="AO730" i="4" s="1"/>
  <c r="O731" i="4"/>
  <c r="Q731" i="4"/>
  <c r="AK731" i="4" s="1"/>
  <c r="S731" i="4"/>
  <c r="AO731" i="4" s="1"/>
  <c r="O732" i="4"/>
  <c r="Q732" i="4"/>
  <c r="AK732" i="4" s="1"/>
  <c r="S732" i="4"/>
  <c r="AO732" i="4" s="1"/>
  <c r="O733" i="4"/>
  <c r="Q733" i="4"/>
  <c r="AK733" i="4" s="1"/>
  <c r="S733" i="4"/>
  <c r="AO733" i="4" s="1"/>
  <c r="O734" i="4"/>
  <c r="Q734" i="4"/>
  <c r="AK734" i="4" s="1"/>
  <c r="S734" i="4"/>
  <c r="AO734" i="4" s="1"/>
  <c r="O735" i="4"/>
  <c r="Q735" i="4"/>
  <c r="AK735" i="4" s="1"/>
  <c r="S735" i="4"/>
  <c r="AO735" i="4" s="1"/>
  <c r="O736" i="4"/>
  <c r="Q736" i="4"/>
  <c r="AK736" i="4" s="1"/>
  <c r="S736" i="4"/>
  <c r="AO736" i="4" s="1"/>
  <c r="O737" i="4"/>
  <c r="Q737" i="4"/>
  <c r="AK737" i="4" s="1"/>
  <c r="S737" i="4"/>
  <c r="AO737" i="4" s="1"/>
  <c r="O738" i="4"/>
  <c r="Q738" i="4"/>
  <c r="AK738" i="4" s="1"/>
  <c r="S738" i="4"/>
  <c r="AO738" i="4" s="1"/>
  <c r="O739" i="4"/>
  <c r="Q739" i="4"/>
  <c r="AK739" i="4" s="1"/>
  <c r="S739" i="4"/>
  <c r="AO739" i="4" s="1"/>
  <c r="O740" i="4"/>
  <c r="Q740" i="4"/>
  <c r="AK740" i="4" s="1"/>
  <c r="S740" i="4"/>
  <c r="AO740" i="4" s="1"/>
  <c r="O741" i="4"/>
  <c r="Q741" i="4"/>
  <c r="AK741" i="4" s="1"/>
  <c r="S741" i="4"/>
  <c r="AO741" i="4" s="1"/>
  <c r="O742" i="4"/>
  <c r="Q742" i="4"/>
  <c r="AK742" i="4" s="1"/>
  <c r="S742" i="4"/>
  <c r="AO742" i="4" s="1"/>
  <c r="O743" i="4"/>
  <c r="Q743" i="4"/>
  <c r="AK743" i="4" s="1"/>
  <c r="S743" i="4"/>
  <c r="AO743" i="4" s="1"/>
  <c r="O744" i="4"/>
  <c r="Q744" i="4"/>
  <c r="AK744" i="4" s="1"/>
  <c r="S744" i="4"/>
  <c r="AO744" i="4" s="1"/>
  <c r="O745" i="4"/>
  <c r="Q745" i="4"/>
  <c r="AK745" i="4" s="1"/>
  <c r="S745" i="4"/>
  <c r="AO745" i="4" s="1"/>
  <c r="O746" i="4"/>
  <c r="Q746" i="4"/>
  <c r="AK746" i="4" s="1"/>
  <c r="S746" i="4"/>
  <c r="AO746" i="4" s="1"/>
  <c r="O747" i="4"/>
  <c r="Q747" i="4"/>
  <c r="AK747" i="4" s="1"/>
  <c r="S747" i="4"/>
  <c r="AO747" i="4" s="1"/>
  <c r="O748" i="4"/>
  <c r="Q748" i="4"/>
  <c r="AK748" i="4" s="1"/>
  <c r="S748" i="4"/>
  <c r="AO748" i="4" s="1"/>
  <c r="O749" i="4"/>
  <c r="Q749" i="4"/>
  <c r="AK749" i="4" s="1"/>
  <c r="S749" i="4"/>
  <c r="AO749" i="4" s="1"/>
  <c r="O750" i="4"/>
  <c r="Q750" i="4"/>
  <c r="AK750" i="4" s="1"/>
  <c r="S750" i="4"/>
  <c r="AO750" i="4" s="1"/>
  <c r="O751" i="4"/>
  <c r="Q751" i="4"/>
  <c r="AK751" i="4" s="1"/>
  <c r="S751" i="4"/>
  <c r="AO751" i="4" s="1"/>
  <c r="O752" i="4"/>
  <c r="Q752" i="4"/>
  <c r="AK752" i="4" s="1"/>
  <c r="S752" i="4"/>
  <c r="AO752" i="4" s="1"/>
  <c r="O753" i="4"/>
  <c r="Q753" i="4"/>
  <c r="AK753" i="4" s="1"/>
  <c r="S753" i="4"/>
  <c r="AO753" i="4" s="1"/>
  <c r="O754" i="4"/>
  <c r="Q754" i="4"/>
  <c r="AK754" i="4" s="1"/>
  <c r="S754" i="4"/>
  <c r="AO754" i="4" s="1"/>
  <c r="O755" i="4"/>
  <c r="Q755" i="4"/>
  <c r="AK755" i="4" s="1"/>
  <c r="S755" i="4"/>
  <c r="AO755" i="4" s="1"/>
  <c r="O756" i="4"/>
  <c r="Q756" i="4"/>
  <c r="AK756" i="4" s="1"/>
  <c r="S756" i="4"/>
  <c r="AO756" i="4" s="1"/>
  <c r="O757" i="4"/>
  <c r="Q757" i="4"/>
  <c r="AK757" i="4" s="1"/>
  <c r="S757" i="4"/>
  <c r="AO757" i="4" s="1"/>
  <c r="O758" i="4"/>
  <c r="Q758" i="4"/>
  <c r="AK758" i="4" s="1"/>
  <c r="S758" i="4"/>
  <c r="AO758" i="4" s="1"/>
  <c r="O759" i="4"/>
  <c r="Q759" i="4"/>
  <c r="AK759" i="4" s="1"/>
  <c r="S759" i="4"/>
  <c r="AO759" i="4" s="1"/>
  <c r="O760" i="4"/>
  <c r="Q760" i="4"/>
  <c r="AK760" i="4" s="1"/>
  <c r="S760" i="4"/>
  <c r="AO760" i="4" s="1"/>
  <c r="O761" i="4"/>
  <c r="Q761" i="4"/>
  <c r="AK761" i="4" s="1"/>
  <c r="S761" i="4"/>
  <c r="AO761" i="4" s="1"/>
  <c r="O762" i="4"/>
  <c r="Q762" i="4"/>
  <c r="AK762" i="4" s="1"/>
  <c r="S762" i="4"/>
  <c r="AO762" i="4" s="1"/>
  <c r="O763" i="4"/>
  <c r="Q763" i="4"/>
  <c r="AK763" i="4" s="1"/>
  <c r="S763" i="4"/>
  <c r="AO763" i="4" s="1"/>
  <c r="O764" i="4"/>
  <c r="Q764" i="4"/>
  <c r="AK764" i="4" s="1"/>
  <c r="S764" i="4"/>
  <c r="AO764" i="4" s="1"/>
  <c r="O765" i="4"/>
  <c r="Q765" i="4"/>
  <c r="AK765" i="4" s="1"/>
  <c r="S765" i="4"/>
  <c r="AO765" i="4" s="1"/>
  <c r="O766" i="4"/>
  <c r="Q766" i="4"/>
  <c r="AK766" i="4" s="1"/>
  <c r="S766" i="4"/>
  <c r="AO766" i="4" s="1"/>
  <c r="O767" i="4"/>
  <c r="Q767" i="4"/>
  <c r="AK767" i="4" s="1"/>
  <c r="S767" i="4"/>
  <c r="AO767" i="4" s="1"/>
  <c r="O768" i="4"/>
  <c r="Q768" i="4"/>
  <c r="AK768" i="4" s="1"/>
  <c r="S768" i="4"/>
  <c r="AO768" i="4" s="1"/>
  <c r="O769" i="4"/>
  <c r="Q769" i="4"/>
  <c r="AK769" i="4" s="1"/>
  <c r="S769" i="4"/>
  <c r="AO769" i="4" s="1"/>
  <c r="O770" i="4"/>
  <c r="Q770" i="4"/>
  <c r="AK770" i="4" s="1"/>
  <c r="S770" i="4"/>
  <c r="AO770" i="4" s="1"/>
  <c r="O771" i="4"/>
  <c r="Q771" i="4"/>
  <c r="AK771" i="4" s="1"/>
  <c r="S771" i="4"/>
  <c r="AO771" i="4" s="1"/>
  <c r="O772" i="4"/>
  <c r="Q772" i="4"/>
  <c r="AK772" i="4" s="1"/>
  <c r="S772" i="4"/>
  <c r="AO772" i="4" s="1"/>
  <c r="O773" i="4"/>
  <c r="Q773" i="4"/>
  <c r="AK773" i="4" s="1"/>
  <c r="S773" i="4"/>
  <c r="AO773" i="4" s="1"/>
  <c r="O774" i="4"/>
  <c r="Q774" i="4"/>
  <c r="AK774" i="4" s="1"/>
  <c r="S774" i="4"/>
  <c r="AO774" i="4" s="1"/>
  <c r="O775" i="4"/>
  <c r="Q775" i="4"/>
  <c r="AK775" i="4" s="1"/>
  <c r="S775" i="4"/>
  <c r="AO775" i="4" s="1"/>
  <c r="O776" i="4"/>
  <c r="Q776" i="4"/>
  <c r="AK776" i="4" s="1"/>
  <c r="S776" i="4"/>
  <c r="AO776" i="4" s="1"/>
  <c r="O777" i="4"/>
  <c r="Q777" i="4"/>
  <c r="AK777" i="4" s="1"/>
  <c r="S777" i="4"/>
  <c r="AO777" i="4" s="1"/>
  <c r="O778" i="4"/>
  <c r="Q778" i="4"/>
  <c r="AK778" i="4" s="1"/>
  <c r="S778" i="4"/>
  <c r="AO778" i="4" s="1"/>
  <c r="O779" i="4"/>
  <c r="Q779" i="4"/>
  <c r="AK779" i="4" s="1"/>
  <c r="S779" i="4"/>
  <c r="AO779" i="4" s="1"/>
  <c r="O780" i="4"/>
  <c r="Q780" i="4"/>
  <c r="AK780" i="4" s="1"/>
  <c r="S780" i="4"/>
  <c r="AO780" i="4" s="1"/>
  <c r="O781" i="4"/>
  <c r="Q781" i="4"/>
  <c r="AK781" i="4" s="1"/>
  <c r="S781" i="4"/>
  <c r="AO781" i="4" s="1"/>
  <c r="O782" i="4"/>
  <c r="Q782" i="4"/>
  <c r="AK782" i="4" s="1"/>
  <c r="S782" i="4"/>
  <c r="AO782" i="4" s="1"/>
  <c r="O783" i="4"/>
  <c r="Q783" i="4"/>
  <c r="AK783" i="4" s="1"/>
  <c r="S783" i="4"/>
  <c r="AO783" i="4" s="1"/>
  <c r="O784" i="4"/>
  <c r="Q784" i="4"/>
  <c r="AK784" i="4" s="1"/>
  <c r="S784" i="4"/>
  <c r="AO784" i="4" s="1"/>
  <c r="O785" i="4"/>
  <c r="Q785" i="4"/>
  <c r="AK785" i="4" s="1"/>
  <c r="S785" i="4"/>
  <c r="AO785" i="4" s="1"/>
  <c r="O786" i="4"/>
  <c r="Q786" i="4"/>
  <c r="AK786" i="4" s="1"/>
  <c r="S786" i="4"/>
  <c r="AO786" i="4" s="1"/>
  <c r="O787" i="4"/>
  <c r="Q787" i="4"/>
  <c r="AK787" i="4" s="1"/>
  <c r="S787" i="4"/>
  <c r="AO787" i="4" s="1"/>
  <c r="O788" i="4"/>
  <c r="Q788" i="4"/>
  <c r="AK788" i="4" s="1"/>
  <c r="S788" i="4"/>
  <c r="AO788" i="4" s="1"/>
  <c r="O789" i="4"/>
  <c r="Q789" i="4"/>
  <c r="AK789" i="4" s="1"/>
  <c r="S789" i="4"/>
  <c r="AO789" i="4" s="1"/>
  <c r="O790" i="4"/>
  <c r="Q790" i="4"/>
  <c r="AK790" i="4" s="1"/>
  <c r="S790" i="4"/>
  <c r="AO790" i="4" s="1"/>
  <c r="O791" i="4"/>
  <c r="Q791" i="4"/>
  <c r="AK791" i="4" s="1"/>
  <c r="S791" i="4"/>
  <c r="AO791" i="4" s="1"/>
  <c r="O792" i="4"/>
  <c r="Q792" i="4"/>
  <c r="AK792" i="4" s="1"/>
  <c r="S792" i="4"/>
  <c r="AO792" i="4" s="1"/>
  <c r="O793" i="4"/>
  <c r="Q793" i="4"/>
  <c r="AK793" i="4" s="1"/>
  <c r="S793" i="4"/>
  <c r="AO793" i="4" s="1"/>
  <c r="O794" i="4"/>
  <c r="Q794" i="4"/>
  <c r="AK794" i="4" s="1"/>
  <c r="S794" i="4"/>
  <c r="AO794" i="4" s="1"/>
  <c r="O795" i="4"/>
  <c r="Q795" i="4"/>
  <c r="AK795" i="4" s="1"/>
  <c r="S795" i="4"/>
  <c r="AO795" i="4" s="1"/>
  <c r="O796" i="4"/>
  <c r="Q796" i="4"/>
  <c r="AK796" i="4" s="1"/>
  <c r="S796" i="4"/>
  <c r="AO796" i="4" s="1"/>
  <c r="O797" i="4"/>
  <c r="Q797" i="4"/>
  <c r="AK797" i="4" s="1"/>
  <c r="S797" i="4"/>
  <c r="AO797" i="4" s="1"/>
  <c r="O798" i="4"/>
  <c r="Q798" i="4"/>
  <c r="AK798" i="4" s="1"/>
  <c r="S798" i="4"/>
  <c r="AO798" i="4" s="1"/>
  <c r="O799" i="4"/>
  <c r="Q799" i="4"/>
  <c r="AK799" i="4" s="1"/>
  <c r="S799" i="4"/>
  <c r="AO799" i="4" s="1"/>
  <c r="O800" i="4"/>
  <c r="Q800" i="4"/>
  <c r="AK800" i="4" s="1"/>
  <c r="S800" i="4"/>
  <c r="AO800" i="4" s="1"/>
  <c r="O801" i="4"/>
  <c r="Q801" i="4"/>
  <c r="AK801" i="4" s="1"/>
  <c r="S801" i="4"/>
  <c r="AO801" i="4" s="1"/>
  <c r="O802" i="4"/>
  <c r="Q802" i="4"/>
  <c r="AK802" i="4" s="1"/>
  <c r="S802" i="4"/>
  <c r="AO802" i="4" s="1"/>
  <c r="O803" i="4"/>
  <c r="Q803" i="4"/>
  <c r="AK803" i="4" s="1"/>
  <c r="S803" i="4"/>
  <c r="AO803" i="4" s="1"/>
  <c r="O804" i="4"/>
  <c r="Q804" i="4"/>
  <c r="AK804" i="4" s="1"/>
  <c r="S804" i="4"/>
  <c r="AO804" i="4" s="1"/>
  <c r="S685" i="4"/>
  <c r="AO685" i="4" s="1"/>
  <c r="Q685" i="4"/>
  <c r="O685" i="4"/>
  <c r="D960" i="4"/>
  <c r="D549" i="4"/>
  <c r="AG1096" i="4"/>
  <c r="AH1096" i="4"/>
  <c r="AM1096" i="4"/>
  <c r="AQ1096" i="4"/>
  <c r="AG1097" i="4"/>
  <c r="AM1097" i="4"/>
  <c r="AQ1097" i="4"/>
  <c r="AG1098" i="4"/>
  <c r="AM1098" i="4"/>
  <c r="AQ1098" i="4"/>
  <c r="AG1099" i="4"/>
  <c r="AH1099" i="4"/>
  <c r="AM1099" i="4"/>
  <c r="AQ1099" i="4"/>
  <c r="AG1100" i="4"/>
  <c r="AH1100" i="4"/>
  <c r="AM1100" i="4"/>
  <c r="AQ1100" i="4"/>
  <c r="AH1101" i="4"/>
  <c r="AM1101" i="4"/>
  <c r="AQ1101" i="4"/>
  <c r="AG1102" i="4"/>
  <c r="AH1102" i="4"/>
  <c r="AI1102" i="4"/>
  <c r="AM1102" i="4"/>
  <c r="AQ1102" i="4"/>
  <c r="AH1103" i="4"/>
  <c r="AM1103" i="4"/>
  <c r="AQ1103" i="4"/>
  <c r="AG1104" i="4"/>
  <c r="AI1104" i="4"/>
  <c r="AM1104" i="4"/>
  <c r="AQ1104" i="4"/>
  <c r="AG1105" i="4"/>
  <c r="AH1105" i="4"/>
  <c r="AM1105" i="4"/>
  <c r="AQ1105" i="4"/>
  <c r="AM1106" i="4"/>
  <c r="AQ1106" i="4"/>
  <c r="AG1107" i="4"/>
  <c r="AH1107" i="4"/>
  <c r="AI1107" i="4"/>
  <c r="AM1107" i="4"/>
  <c r="AQ1107" i="4"/>
  <c r="AG1108" i="4"/>
  <c r="AH1108" i="4"/>
  <c r="AM1108" i="4"/>
  <c r="AQ1108" i="4"/>
  <c r="AI1109" i="4"/>
  <c r="AM1109" i="4"/>
  <c r="AQ1109" i="4"/>
  <c r="AG1110" i="4"/>
  <c r="AH1110" i="4"/>
  <c r="AM1110" i="4"/>
  <c r="AQ1110" i="4"/>
  <c r="AM1111" i="4"/>
  <c r="AQ1111" i="4"/>
  <c r="AG1112" i="4"/>
  <c r="AH1112" i="4"/>
  <c r="AI1112" i="4"/>
  <c r="AM1112" i="4"/>
  <c r="AQ1112" i="4"/>
  <c r="AG1113" i="4"/>
  <c r="AH1113" i="4"/>
  <c r="AM1113" i="4"/>
  <c r="AQ1113" i="4"/>
  <c r="AM1114" i="4"/>
  <c r="AQ1114" i="4"/>
  <c r="AH1115" i="4"/>
  <c r="AI1115" i="4"/>
  <c r="AM1115" i="4"/>
  <c r="AQ1115" i="4"/>
  <c r="AG1116" i="4"/>
  <c r="AI1116" i="4"/>
  <c r="AM1116" i="4"/>
  <c r="AQ1116" i="4"/>
  <c r="AH1117" i="4"/>
  <c r="AI1117" i="4"/>
  <c r="AM1117" i="4"/>
  <c r="AQ1117" i="4"/>
  <c r="AG1118" i="4"/>
  <c r="AH1118" i="4"/>
  <c r="AI1118" i="4"/>
  <c r="AM1118" i="4"/>
  <c r="AQ1118" i="4"/>
  <c r="AM1119" i="4"/>
  <c r="AQ1119" i="4"/>
  <c r="AH1120" i="4"/>
  <c r="AI1120" i="4"/>
  <c r="AM1120" i="4"/>
  <c r="AQ1120" i="4"/>
  <c r="AG1121" i="4"/>
  <c r="AI1121" i="4"/>
  <c r="AM1121" i="4"/>
  <c r="AQ1121" i="4"/>
  <c r="AG1122" i="4"/>
  <c r="AM1122" i="4"/>
  <c r="AQ1122" i="4"/>
  <c r="AH1123" i="4"/>
  <c r="AI1123" i="4"/>
  <c r="AM1123" i="4"/>
  <c r="AQ1123" i="4"/>
  <c r="AG1124" i="4"/>
  <c r="AI1124" i="4"/>
  <c r="AM1124" i="4"/>
  <c r="AQ1124" i="4"/>
  <c r="AH1125" i="4"/>
  <c r="AI1125" i="4"/>
  <c r="AM1125" i="4"/>
  <c r="AQ1125" i="4"/>
  <c r="AG1126" i="4"/>
  <c r="AI1126" i="4"/>
  <c r="AM1126" i="4"/>
  <c r="AQ1126" i="4"/>
  <c r="AG1127" i="4"/>
  <c r="AM1127" i="4"/>
  <c r="AQ1127" i="4"/>
  <c r="AH1128" i="4"/>
  <c r="AI1128" i="4"/>
  <c r="AM1128" i="4"/>
  <c r="AQ1128" i="4"/>
  <c r="AG1129" i="4"/>
  <c r="AI1129" i="4"/>
  <c r="AM1129" i="4"/>
  <c r="AQ1129" i="4"/>
  <c r="AG1130" i="4"/>
  <c r="AM1130" i="4"/>
  <c r="AQ1130" i="4"/>
  <c r="AG1131" i="4"/>
  <c r="AH1131" i="4"/>
  <c r="AM1131" i="4"/>
  <c r="AQ1131" i="4"/>
  <c r="AG1132" i="4"/>
  <c r="AH1132" i="4"/>
  <c r="AI1132" i="4"/>
  <c r="AM1132" i="4"/>
  <c r="AQ1132" i="4"/>
  <c r="AH1133" i="4"/>
  <c r="AI1133" i="4"/>
  <c r="AM1133" i="4"/>
  <c r="AQ1133" i="4"/>
  <c r="AG1134" i="4"/>
  <c r="AI1134" i="4"/>
  <c r="AM1134" i="4"/>
  <c r="AQ1134" i="4"/>
  <c r="AG1135" i="4"/>
  <c r="AM1135" i="4"/>
  <c r="AQ1135" i="4"/>
  <c r="AG1136" i="4"/>
  <c r="AH1136" i="4"/>
  <c r="AM1136" i="4"/>
  <c r="AQ1136" i="4"/>
  <c r="AG1137" i="4"/>
  <c r="AH1137" i="4"/>
  <c r="AI1137" i="4"/>
  <c r="AM1137" i="4"/>
  <c r="AQ1137" i="4"/>
  <c r="AG1138" i="4"/>
  <c r="AM1138" i="4"/>
  <c r="AQ1138" i="4"/>
  <c r="AG1139" i="4"/>
  <c r="AH1139" i="4"/>
  <c r="AM1139" i="4"/>
  <c r="AQ1139" i="4"/>
  <c r="AG1140" i="4"/>
  <c r="AH1140" i="4"/>
  <c r="AI1140" i="4"/>
  <c r="AM1140" i="4"/>
  <c r="AQ1140" i="4"/>
  <c r="AH1141" i="4"/>
  <c r="AM1141" i="4"/>
  <c r="AQ1141" i="4"/>
  <c r="AG1142" i="4"/>
  <c r="AH1142" i="4"/>
  <c r="AI1142" i="4"/>
  <c r="AM1142" i="4"/>
  <c r="AQ1142" i="4"/>
  <c r="AG1143" i="4"/>
  <c r="AM1143" i="4"/>
  <c r="AQ1143" i="4"/>
  <c r="AG1144" i="4"/>
  <c r="AH1144" i="4"/>
  <c r="AM1144" i="4"/>
  <c r="AQ1144" i="4"/>
  <c r="AH1145" i="4"/>
  <c r="AI1145" i="4"/>
  <c r="AM1145" i="4"/>
  <c r="AQ1145" i="4"/>
  <c r="AG1146" i="4"/>
  <c r="AM1146" i="4"/>
  <c r="AQ1146" i="4"/>
  <c r="AG1147" i="4"/>
  <c r="AH1147" i="4"/>
  <c r="AI1147" i="4"/>
  <c r="AM1147" i="4"/>
  <c r="AQ1147" i="4"/>
  <c r="AG1148" i="4"/>
  <c r="AH1148" i="4"/>
  <c r="AI1148" i="4"/>
  <c r="AM1148" i="4"/>
  <c r="AQ1148" i="4"/>
  <c r="AH1149" i="4"/>
  <c r="AM1149" i="4"/>
  <c r="AQ1149" i="4"/>
  <c r="AH1150" i="4"/>
  <c r="AI1150" i="4"/>
  <c r="AM1150" i="4"/>
  <c r="AQ1150" i="4"/>
  <c r="AG1151" i="4"/>
  <c r="AM1151" i="4"/>
  <c r="AQ1151" i="4"/>
  <c r="AG1152" i="4"/>
  <c r="AH1152" i="4"/>
  <c r="AI1152" i="4"/>
  <c r="AM1152" i="4"/>
  <c r="AQ1152" i="4"/>
  <c r="AH1153" i="4"/>
  <c r="AI1153" i="4"/>
  <c r="AM1153" i="4"/>
  <c r="AQ1153" i="4"/>
  <c r="AG1154" i="4"/>
  <c r="AM1154" i="4"/>
  <c r="AQ1154" i="4"/>
  <c r="AG1155" i="4"/>
  <c r="AI1155" i="4"/>
  <c r="AM1155" i="4"/>
  <c r="AQ1155" i="4"/>
  <c r="AG1156" i="4"/>
  <c r="AH1156" i="4"/>
  <c r="AM1156" i="4"/>
  <c r="AQ1156" i="4"/>
  <c r="AH1157" i="4"/>
  <c r="AI1157" i="4"/>
  <c r="AM1157" i="4"/>
  <c r="AQ1157" i="4"/>
  <c r="AH1158" i="4"/>
  <c r="AI1158" i="4"/>
  <c r="AM1158" i="4"/>
  <c r="AQ1158" i="4"/>
  <c r="AG1159" i="4"/>
  <c r="AM1159" i="4"/>
  <c r="AQ1159" i="4"/>
  <c r="AG1160" i="4"/>
  <c r="AI1160" i="4"/>
  <c r="AM1160" i="4"/>
  <c r="AQ1160" i="4"/>
  <c r="AG1161" i="4"/>
  <c r="AH1161" i="4"/>
  <c r="AM1161" i="4"/>
  <c r="AQ1161" i="4"/>
  <c r="AG1162" i="4"/>
  <c r="AM1162" i="4"/>
  <c r="AQ1162" i="4"/>
  <c r="AG1163" i="4"/>
  <c r="AI1163" i="4"/>
  <c r="AM1163" i="4"/>
  <c r="AQ1163" i="4"/>
  <c r="AG1164" i="4"/>
  <c r="AH1164" i="4"/>
  <c r="AM1164" i="4"/>
  <c r="AQ1164" i="4"/>
  <c r="AI1165" i="4"/>
  <c r="AM1165" i="4"/>
  <c r="AQ1165" i="4"/>
  <c r="AG1166" i="4"/>
  <c r="AH1166" i="4"/>
  <c r="AM1166" i="4"/>
  <c r="AQ1166" i="4"/>
  <c r="AG1167" i="4"/>
  <c r="AM1167" i="4"/>
  <c r="AQ1167" i="4"/>
  <c r="AG1168" i="4"/>
  <c r="AI1168" i="4"/>
  <c r="AM1168" i="4"/>
  <c r="AQ1168" i="4"/>
  <c r="AG1169" i="4"/>
  <c r="AH1169" i="4"/>
  <c r="AM1169" i="4"/>
  <c r="AQ1169" i="4"/>
  <c r="AM1170" i="4"/>
  <c r="AQ1170" i="4"/>
  <c r="AG1171" i="4"/>
  <c r="AH1171" i="4"/>
  <c r="AI1171" i="4"/>
  <c r="AM1171" i="4"/>
  <c r="AQ1171" i="4"/>
  <c r="AG1172" i="4"/>
  <c r="AH1172" i="4"/>
  <c r="AI1172" i="4"/>
  <c r="AM1172" i="4"/>
  <c r="AQ1172" i="4"/>
  <c r="AI1173" i="4"/>
  <c r="AM1173" i="4"/>
  <c r="AQ1173" i="4"/>
  <c r="AG1174" i="4"/>
  <c r="AH1174" i="4"/>
  <c r="AM1174" i="4"/>
  <c r="AQ1174" i="4"/>
  <c r="AM1175" i="4"/>
  <c r="AQ1175" i="4"/>
  <c r="AG1176" i="4"/>
  <c r="AH1176" i="4"/>
  <c r="AI1176" i="4"/>
  <c r="AM1176" i="4"/>
  <c r="AQ1176" i="4"/>
  <c r="AG1177" i="4"/>
  <c r="AH1177" i="4"/>
  <c r="AI1177" i="4"/>
  <c r="AM1177" i="4"/>
  <c r="AQ1177" i="4"/>
  <c r="AM1178" i="4"/>
  <c r="AQ1178" i="4"/>
  <c r="AH1179" i="4"/>
  <c r="AI1179" i="4"/>
  <c r="AM1179" i="4"/>
  <c r="AQ1179" i="4"/>
  <c r="AG1180" i="4"/>
  <c r="AI1180" i="4"/>
  <c r="AM1180" i="4"/>
  <c r="AQ1180" i="4"/>
  <c r="AH1181" i="4"/>
  <c r="AI1181" i="4"/>
  <c r="AM1181" i="4"/>
  <c r="AQ1181" i="4"/>
  <c r="AG1182" i="4"/>
  <c r="AH1182" i="4"/>
  <c r="AI1182" i="4"/>
  <c r="AM1182" i="4"/>
  <c r="AQ1182" i="4"/>
  <c r="AM1183" i="4"/>
  <c r="AQ1183" i="4"/>
  <c r="AH1184" i="4"/>
  <c r="AI1184" i="4"/>
  <c r="AM1184" i="4"/>
  <c r="AQ1184" i="4"/>
  <c r="AG1185" i="4"/>
  <c r="AI1185" i="4"/>
  <c r="AM1185" i="4"/>
  <c r="AQ1185" i="4"/>
  <c r="AG1186" i="4"/>
  <c r="AM1186" i="4"/>
  <c r="AQ1186" i="4"/>
  <c r="AH1187" i="4"/>
  <c r="AI1187" i="4"/>
  <c r="AM1187" i="4"/>
  <c r="AQ1187" i="4"/>
  <c r="AG1188" i="4"/>
  <c r="AI1188" i="4"/>
  <c r="AM1188" i="4"/>
  <c r="AQ1188" i="4"/>
  <c r="AH1189" i="4"/>
  <c r="AI1189" i="4"/>
  <c r="AM1189" i="4"/>
  <c r="AQ1189" i="4"/>
  <c r="AG1190" i="4"/>
  <c r="AI1190" i="4"/>
  <c r="AM1190" i="4"/>
  <c r="AQ1190" i="4"/>
  <c r="AG1191" i="4"/>
  <c r="AM1191" i="4"/>
  <c r="AQ1191" i="4"/>
  <c r="AH1192" i="4"/>
  <c r="AI1192" i="4"/>
  <c r="AM1192" i="4"/>
  <c r="AQ1192" i="4"/>
  <c r="AG1193" i="4"/>
  <c r="AI1193" i="4"/>
  <c r="AM1193" i="4"/>
  <c r="AQ1193" i="4"/>
  <c r="AG1194" i="4"/>
  <c r="AM1194" i="4"/>
  <c r="AQ1194" i="4"/>
  <c r="AG1195" i="4"/>
  <c r="AH1195" i="4"/>
  <c r="AM1195" i="4"/>
  <c r="AQ1195" i="4"/>
  <c r="AG1196" i="4"/>
  <c r="AH1196" i="4"/>
  <c r="AI1196" i="4"/>
  <c r="AM1196" i="4"/>
  <c r="AQ1196" i="4"/>
  <c r="AH1197" i="4"/>
  <c r="AI1197" i="4"/>
  <c r="AM1197" i="4"/>
  <c r="AQ1197" i="4"/>
  <c r="AG1198" i="4"/>
  <c r="AI1198" i="4"/>
  <c r="AM1198" i="4"/>
  <c r="AQ1198" i="4"/>
  <c r="AG1199" i="4"/>
  <c r="AM1199" i="4"/>
  <c r="AQ1199" i="4"/>
  <c r="AG1200" i="4"/>
  <c r="AH1200" i="4"/>
  <c r="AM1200" i="4"/>
  <c r="AQ1200" i="4"/>
  <c r="AG1201" i="4"/>
  <c r="AH1201" i="4"/>
  <c r="AI1201" i="4"/>
  <c r="AM1201" i="4"/>
  <c r="AQ1201" i="4"/>
  <c r="AG1202" i="4"/>
  <c r="AM1202" i="4"/>
  <c r="AQ1202" i="4"/>
  <c r="AG1203" i="4"/>
  <c r="AH1203" i="4"/>
  <c r="AM1203" i="4"/>
  <c r="AQ1203" i="4"/>
  <c r="AG1204" i="4"/>
  <c r="AH1204" i="4"/>
  <c r="AI1204" i="4"/>
  <c r="AM1204" i="4"/>
  <c r="AQ1204" i="4"/>
  <c r="AH1205" i="4"/>
  <c r="AM1205" i="4"/>
  <c r="AQ1205" i="4"/>
  <c r="AG1206" i="4"/>
  <c r="AH1206" i="4"/>
  <c r="AI1206" i="4"/>
  <c r="AM1206" i="4"/>
  <c r="AQ1206" i="4"/>
  <c r="AG1207" i="4"/>
  <c r="AM1207" i="4"/>
  <c r="AQ1207" i="4"/>
  <c r="AG1208" i="4"/>
  <c r="AH1208" i="4"/>
  <c r="AM1208" i="4"/>
  <c r="AQ1208" i="4"/>
  <c r="AH1209" i="4"/>
  <c r="AI1209" i="4"/>
  <c r="AM1209" i="4"/>
  <c r="AQ1209" i="4"/>
  <c r="AG1210" i="4"/>
  <c r="AM1210" i="4"/>
  <c r="AQ1210" i="4"/>
  <c r="AG1211" i="4"/>
  <c r="AH1211" i="4"/>
  <c r="AI1211" i="4"/>
  <c r="AM1211" i="4"/>
  <c r="AQ1211" i="4"/>
  <c r="AG1212" i="4"/>
  <c r="AH1212" i="4"/>
  <c r="AI1212" i="4"/>
  <c r="AM1212" i="4"/>
  <c r="AQ1212" i="4"/>
  <c r="AH1213" i="4"/>
  <c r="AM1213" i="4"/>
  <c r="AQ1213" i="4"/>
  <c r="AG1214" i="4"/>
  <c r="AH1214" i="4"/>
  <c r="AI1214" i="4"/>
  <c r="AM1214" i="4"/>
  <c r="AQ1214" i="4"/>
  <c r="AQ1095" i="4"/>
  <c r="AM1095" i="4"/>
  <c r="AH1095" i="4"/>
  <c r="BA958" i="4"/>
  <c r="AZ958" i="4"/>
  <c r="AW958" i="4"/>
  <c r="AG959" i="4"/>
  <c r="AH959" i="4"/>
  <c r="AM959" i="4"/>
  <c r="AQ959" i="4"/>
  <c r="AH960" i="4"/>
  <c r="AI960" i="4"/>
  <c r="AM960" i="4"/>
  <c r="AQ960" i="4"/>
  <c r="AG961" i="4"/>
  <c r="AH961" i="4"/>
  <c r="AI961" i="4"/>
  <c r="AM961" i="4"/>
  <c r="AQ961" i="4"/>
  <c r="AG962" i="4"/>
  <c r="AH962" i="4"/>
  <c r="AM962" i="4"/>
  <c r="AQ962" i="4"/>
  <c r="AG963" i="4"/>
  <c r="AH963" i="4"/>
  <c r="AI963" i="4"/>
  <c r="AM963" i="4"/>
  <c r="AQ963" i="4"/>
  <c r="AG964" i="4"/>
  <c r="AH964" i="4"/>
  <c r="AI964" i="4"/>
  <c r="AM964" i="4"/>
  <c r="AQ964" i="4"/>
  <c r="AG965" i="4"/>
  <c r="AH965" i="4"/>
  <c r="AI965" i="4"/>
  <c r="AM965" i="4"/>
  <c r="AQ965" i="4"/>
  <c r="AG966" i="4"/>
  <c r="AI966" i="4"/>
  <c r="AM966" i="4"/>
  <c r="AQ966" i="4"/>
  <c r="AG967" i="4"/>
  <c r="AH967" i="4"/>
  <c r="AM967" i="4"/>
  <c r="AQ967" i="4"/>
  <c r="AH968" i="4"/>
  <c r="AI968" i="4"/>
  <c r="AM968" i="4"/>
  <c r="AQ968" i="4"/>
  <c r="AG969" i="4"/>
  <c r="AH969" i="4"/>
  <c r="AI969" i="4"/>
  <c r="AM969" i="4"/>
  <c r="AQ969" i="4"/>
  <c r="AG970" i="4"/>
  <c r="AH970" i="4"/>
  <c r="AM970" i="4"/>
  <c r="AQ970" i="4"/>
  <c r="AG971" i="4"/>
  <c r="AH971" i="4"/>
  <c r="AI971" i="4"/>
  <c r="AM971" i="4"/>
  <c r="AQ971" i="4"/>
  <c r="AG972" i="4"/>
  <c r="AH972" i="4"/>
  <c r="AI972" i="4"/>
  <c r="AM972" i="4"/>
  <c r="AQ972" i="4"/>
  <c r="AG973" i="4"/>
  <c r="AH973" i="4"/>
  <c r="AI973" i="4"/>
  <c r="AM973" i="4"/>
  <c r="AQ973" i="4"/>
  <c r="AG974" i="4"/>
  <c r="AI974" i="4"/>
  <c r="AM974" i="4"/>
  <c r="AQ974" i="4"/>
  <c r="AG975" i="4"/>
  <c r="AH975" i="4"/>
  <c r="AM975" i="4"/>
  <c r="AQ975" i="4"/>
  <c r="AH976" i="4"/>
  <c r="AI976" i="4"/>
  <c r="AM976" i="4"/>
  <c r="AQ976" i="4"/>
  <c r="AG977" i="4"/>
  <c r="AH977" i="4"/>
  <c r="AI977" i="4"/>
  <c r="AM977" i="4"/>
  <c r="AQ977" i="4"/>
  <c r="AG978" i="4"/>
  <c r="AH978" i="4"/>
  <c r="AM978" i="4"/>
  <c r="AQ978" i="4"/>
  <c r="AG979" i="4"/>
  <c r="AH979" i="4"/>
  <c r="AI979" i="4"/>
  <c r="AM979" i="4"/>
  <c r="AQ979" i="4"/>
  <c r="AG980" i="4"/>
  <c r="AH980" i="4"/>
  <c r="AI980" i="4"/>
  <c r="AM980" i="4"/>
  <c r="AQ980" i="4"/>
  <c r="AG981" i="4"/>
  <c r="AH981" i="4"/>
  <c r="AI981" i="4"/>
  <c r="AM981" i="4"/>
  <c r="AQ981" i="4"/>
  <c r="AG982" i="4"/>
  <c r="AI982" i="4"/>
  <c r="AM982" i="4"/>
  <c r="AQ982" i="4"/>
  <c r="AG983" i="4"/>
  <c r="AH983" i="4"/>
  <c r="AM983" i="4"/>
  <c r="AQ983" i="4"/>
  <c r="AH984" i="4"/>
  <c r="AI984" i="4"/>
  <c r="AM984" i="4"/>
  <c r="AQ984" i="4"/>
  <c r="AG985" i="4"/>
  <c r="AH985" i="4"/>
  <c r="AI985" i="4"/>
  <c r="AM985" i="4"/>
  <c r="AQ985" i="4"/>
  <c r="AG986" i="4"/>
  <c r="AH986" i="4"/>
  <c r="AM986" i="4"/>
  <c r="AQ986" i="4"/>
  <c r="AG987" i="4"/>
  <c r="AH987" i="4"/>
  <c r="AI987" i="4"/>
  <c r="AM987" i="4"/>
  <c r="AQ987" i="4"/>
  <c r="AG988" i="4"/>
  <c r="AH988" i="4"/>
  <c r="AI988" i="4"/>
  <c r="AM988" i="4"/>
  <c r="AQ988" i="4"/>
  <c r="AG989" i="4"/>
  <c r="AH989" i="4"/>
  <c r="AI989" i="4"/>
  <c r="AM989" i="4"/>
  <c r="AQ989" i="4"/>
  <c r="AG990" i="4"/>
  <c r="AH990" i="4"/>
  <c r="AI990" i="4"/>
  <c r="AM990" i="4"/>
  <c r="AQ990" i="4"/>
  <c r="AG991" i="4"/>
  <c r="AH991" i="4"/>
  <c r="AM991" i="4"/>
  <c r="AQ991" i="4"/>
  <c r="AH992" i="4"/>
  <c r="AI992" i="4"/>
  <c r="AM992" i="4"/>
  <c r="AQ992" i="4"/>
  <c r="AG993" i="4"/>
  <c r="AH993" i="4"/>
  <c r="AI993" i="4"/>
  <c r="AM993" i="4"/>
  <c r="AQ993" i="4"/>
  <c r="AG994" i="4"/>
  <c r="AH994" i="4"/>
  <c r="AM994" i="4"/>
  <c r="AQ994" i="4"/>
  <c r="AG995" i="4"/>
  <c r="AH995" i="4"/>
  <c r="AI995" i="4"/>
  <c r="AM995" i="4"/>
  <c r="AQ995" i="4"/>
  <c r="AG996" i="4"/>
  <c r="AH996" i="4"/>
  <c r="AI996" i="4"/>
  <c r="AM996" i="4"/>
  <c r="AQ996" i="4"/>
  <c r="AG997" i="4"/>
  <c r="AH997" i="4"/>
  <c r="AI997" i="4"/>
  <c r="AM997" i="4"/>
  <c r="AQ997" i="4"/>
  <c r="AG998" i="4"/>
  <c r="AH998" i="4"/>
  <c r="AI998" i="4"/>
  <c r="AM998" i="4"/>
  <c r="AQ998" i="4"/>
  <c r="AG999" i="4"/>
  <c r="AH999" i="4"/>
  <c r="AM999" i="4"/>
  <c r="AQ999" i="4"/>
  <c r="AH1000" i="4"/>
  <c r="AI1000" i="4"/>
  <c r="AM1000" i="4"/>
  <c r="AQ1000" i="4"/>
  <c r="AG1001" i="4"/>
  <c r="AH1001" i="4"/>
  <c r="AI1001" i="4"/>
  <c r="AM1001" i="4"/>
  <c r="AQ1001" i="4"/>
  <c r="AG1002" i="4"/>
  <c r="AH1002" i="4"/>
  <c r="AM1002" i="4"/>
  <c r="AQ1002" i="4"/>
  <c r="AG1003" i="4"/>
  <c r="AH1003" i="4"/>
  <c r="AI1003" i="4"/>
  <c r="AM1003" i="4"/>
  <c r="AQ1003" i="4"/>
  <c r="AG1004" i="4"/>
  <c r="AH1004" i="4"/>
  <c r="AI1004" i="4"/>
  <c r="AM1004" i="4"/>
  <c r="AQ1004" i="4"/>
  <c r="AG1005" i="4"/>
  <c r="AH1005" i="4"/>
  <c r="AI1005" i="4"/>
  <c r="AM1005" i="4"/>
  <c r="AQ1005" i="4"/>
  <c r="AG1006" i="4"/>
  <c r="AH1006" i="4"/>
  <c r="AI1006" i="4"/>
  <c r="AM1006" i="4"/>
  <c r="AQ1006" i="4"/>
  <c r="AG1007" i="4"/>
  <c r="AH1007" i="4"/>
  <c r="AM1007" i="4"/>
  <c r="AQ1007" i="4"/>
  <c r="AH1008" i="4"/>
  <c r="AI1008" i="4"/>
  <c r="AM1008" i="4"/>
  <c r="AQ1008" i="4"/>
  <c r="AG1009" i="4"/>
  <c r="AH1009" i="4"/>
  <c r="AI1009" i="4"/>
  <c r="AM1009" i="4"/>
  <c r="AQ1009" i="4"/>
  <c r="AG1010" i="4"/>
  <c r="AH1010" i="4"/>
  <c r="AM1010" i="4"/>
  <c r="AQ1010" i="4"/>
  <c r="AG1011" i="4"/>
  <c r="AH1011" i="4"/>
  <c r="AI1011" i="4"/>
  <c r="AM1011" i="4"/>
  <c r="AQ1011" i="4"/>
  <c r="AG1012" i="4"/>
  <c r="AH1012" i="4"/>
  <c r="AI1012" i="4"/>
  <c r="AM1012" i="4"/>
  <c r="AQ1012" i="4"/>
  <c r="AG1013" i="4"/>
  <c r="AH1013" i="4"/>
  <c r="AI1013" i="4"/>
  <c r="AM1013" i="4"/>
  <c r="AQ1013" i="4"/>
  <c r="AG1014" i="4"/>
  <c r="AH1014" i="4"/>
  <c r="AI1014" i="4"/>
  <c r="AM1014" i="4"/>
  <c r="AQ1014" i="4"/>
  <c r="AG1015" i="4"/>
  <c r="AH1015" i="4"/>
  <c r="AI1015" i="4"/>
  <c r="AM1015" i="4"/>
  <c r="AQ1015" i="4"/>
  <c r="AG1016" i="4"/>
  <c r="AH1016" i="4"/>
  <c r="AI1016" i="4"/>
  <c r="AM1016" i="4"/>
  <c r="AQ1016" i="4"/>
  <c r="AG1017" i="4"/>
  <c r="AH1017" i="4"/>
  <c r="AI1017" i="4"/>
  <c r="AM1017" i="4"/>
  <c r="AQ1017" i="4"/>
  <c r="AG1018" i="4"/>
  <c r="AH1018" i="4"/>
  <c r="AI1018" i="4"/>
  <c r="AM1018" i="4"/>
  <c r="AQ1018" i="4"/>
  <c r="AG1019" i="4"/>
  <c r="AH1019" i="4"/>
  <c r="AI1019" i="4"/>
  <c r="AM1019" i="4"/>
  <c r="AQ1019" i="4"/>
  <c r="AG1020" i="4"/>
  <c r="AH1020" i="4"/>
  <c r="AI1020" i="4"/>
  <c r="AM1020" i="4"/>
  <c r="AQ1020" i="4"/>
  <c r="AG1021" i="4"/>
  <c r="AH1021" i="4"/>
  <c r="AI1021" i="4"/>
  <c r="AM1021" i="4"/>
  <c r="AQ1021" i="4"/>
  <c r="AG1022" i="4"/>
  <c r="AH1022" i="4"/>
  <c r="AI1022" i="4"/>
  <c r="AM1022" i="4"/>
  <c r="AQ1022" i="4"/>
  <c r="AG1023" i="4"/>
  <c r="AH1023" i="4"/>
  <c r="AI1023" i="4"/>
  <c r="AM1023" i="4"/>
  <c r="AQ1023" i="4"/>
  <c r="AG1024" i="4"/>
  <c r="AH1024" i="4"/>
  <c r="AI1024" i="4"/>
  <c r="AM1024" i="4"/>
  <c r="AQ1024" i="4"/>
  <c r="AG1025" i="4"/>
  <c r="AH1025" i="4"/>
  <c r="AI1025" i="4"/>
  <c r="AM1025" i="4"/>
  <c r="AQ1025" i="4"/>
  <c r="AG1026" i="4"/>
  <c r="AH1026" i="4"/>
  <c r="AI1026" i="4"/>
  <c r="AM1026" i="4"/>
  <c r="AQ1026" i="4"/>
  <c r="AG1027" i="4"/>
  <c r="AH1027" i="4"/>
  <c r="AI1027" i="4"/>
  <c r="AM1027" i="4"/>
  <c r="AQ1027" i="4"/>
  <c r="AG1028" i="4"/>
  <c r="AH1028" i="4"/>
  <c r="AI1028" i="4"/>
  <c r="AM1028" i="4"/>
  <c r="AQ1028" i="4"/>
  <c r="AG1029" i="4"/>
  <c r="AH1029" i="4"/>
  <c r="AI1029" i="4"/>
  <c r="AM1029" i="4"/>
  <c r="AQ1029" i="4"/>
  <c r="AG1030" i="4"/>
  <c r="AH1030" i="4"/>
  <c r="AI1030" i="4"/>
  <c r="AM1030" i="4"/>
  <c r="AQ1030" i="4"/>
  <c r="AG1031" i="4"/>
  <c r="AH1031" i="4"/>
  <c r="AI1031" i="4"/>
  <c r="AM1031" i="4"/>
  <c r="AQ1031" i="4"/>
  <c r="AG1032" i="4"/>
  <c r="AH1032" i="4"/>
  <c r="AI1032" i="4"/>
  <c r="AM1032" i="4"/>
  <c r="AQ1032" i="4"/>
  <c r="AG1033" i="4"/>
  <c r="AH1033" i="4"/>
  <c r="AI1033" i="4"/>
  <c r="AM1033" i="4"/>
  <c r="AQ1033" i="4"/>
  <c r="AG1034" i="4"/>
  <c r="AH1034" i="4"/>
  <c r="AI1034" i="4"/>
  <c r="AM1034" i="4"/>
  <c r="AQ1034" i="4"/>
  <c r="AG1035" i="4"/>
  <c r="AH1035" i="4"/>
  <c r="AI1035" i="4"/>
  <c r="AM1035" i="4"/>
  <c r="AQ1035" i="4"/>
  <c r="AG1036" i="4"/>
  <c r="AH1036" i="4"/>
  <c r="AI1036" i="4"/>
  <c r="AM1036" i="4"/>
  <c r="AQ1036" i="4"/>
  <c r="AG1037" i="4"/>
  <c r="AH1037" i="4"/>
  <c r="AI1037" i="4"/>
  <c r="AM1037" i="4"/>
  <c r="AQ1037" i="4"/>
  <c r="AG1038" i="4"/>
  <c r="AH1038" i="4"/>
  <c r="AI1038" i="4"/>
  <c r="AM1038" i="4"/>
  <c r="AQ1038" i="4"/>
  <c r="AG1039" i="4"/>
  <c r="AH1039" i="4"/>
  <c r="AI1039" i="4"/>
  <c r="AM1039" i="4"/>
  <c r="AQ1039" i="4"/>
  <c r="AG1040" i="4"/>
  <c r="AH1040" i="4"/>
  <c r="AI1040" i="4"/>
  <c r="AM1040" i="4"/>
  <c r="AQ1040" i="4"/>
  <c r="AG1041" i="4"/>
  <c r="AH1041" i="4"/>
  <c r="AI1041" i="4"/>
  <c r="AM1041" i="4"/>
  <c r="AQ1041" i="4"/>
  <c r="AG1042" i="4"/>
  <c r="AH1042" i="4"/>
  <c r="AI1042" i="4"/>
  <c r="AM1042" i="4"/>
  <c r="AQ1042" i="4"/>
  <c r="AG1043" i="4"/>
  <c r="AH1043" i="4"/>
  <c r="AI1043" i="4"/>
  <c r="AM1043" i="4"/>
  <c r="AQ1043" i="4"/>
  <c r="AG1044" i="4"/>
  <c r="AH1044" i="4"/>
  <c r="AI1044" i="4"/>
  <c r="AM1044" i="4"/>
  <c r="AQ1044" i="4"/>
  <c r="AG1045" i="4"/>
  <c r="AH1045" i="4"/>
  <c r="AI1045" i="4"/>
  <c r="AM1045" i="4"/>
  <c r="AQ1045" i="4"/>
  <c r="AG1046" i="4"/>
  <c r="AH1046" i="4"/>
  <c r="AI1046" i="4"/>
  <c r="AM1046" i="4"/>
  <c r="AQ1046" i="4"/>
  <c r="AG1047" i="4"/>
  <c r="AH1047" i="4"/>
  <c r="AI1047" i="4"/>
  <c r="AM1047" i="4"/>
  <c r="AQ1047" i="4"/>
  <c r="AG1048" i="4"/>
  <c r="AH1048" i="4"/>
  <c r="AI1048" i="4"/>
  <c r="AM1048" i="4"/>
  <c r="AQ1048" i="4"/>
  <c r="AG1049" i="4"/>
  <c r="AH1049" i="4"/>
  <c r="AI1049" i="4"/>
  <c r="AM1049" i="4"/>
  <c r="AQ1049" i="4"/>
  <c r="AG1050" i="4"/>
  <c r="AH1050" i="4"/>
  <c r="AI1050" i="4"/>
  <c r="AM1050" i="4"/>
  <c r="AQ1050" i="4"/>
  <c r="AG1051" i="4"/>
  <c r="AH1051" i="4"/>
  <c r="AI1051" i="4"/>
  <c r="AM1051" i="4"/>
  <c r="AQ1051" i="4"/>
  <c r="AG1052" i="4"/>
  <c r="AH1052" i="4"/>
  <c r="AI1052" i="4"/>
  <c r="AM1052" i="4"/>
  <c r="AQ1052" i="4"/>
  <c r="AG1053" i="4"/>
  <c r="AH1053" i="4"/>
  <c r="AI1053" i="4"/>
  <c r="AM1053" i="4"/>
  <c r="AQ1053" i="4"/>
  <c r="AG1054" i="4"/>
  <c r="AH1054" i="4"/>
  <c r="AI1054" i="4"/>
  <c r="AM1054" i="4"/>
  <c r="AQ1054" i="4"/>
  <c r="AG1055" i="4"/>
  <c r="AH1055" i="4"/>
  <c r="AI1055" i="4"/>
  <c r="AM1055" i="4"/>
  <c r="AQ1055" i="4"/>
  <c r="AG1056" i="4"/>
  <c r="AH1056" i="4"/>
  <c r="AI1056" i="4"/>
  <c r="AM1056" i="4"/>
  <c r="AQ1056" i="4"/>
  <c r="AG1057" i="4"/>
  <c r="AH1057" i="4"/>
  <c r="AI1057" i="4"/>
  <c r="AM1057" i="4"/>
  <c r="AQ1057" i="4"/>
  <c r="AG1058" i="4"/>
  <c r="AH1058" i="4"/>
  <c r="AI1058" i="4"/>
  <c r="AM1058" i="4"/>
  <c r="AQ1058" i="4"/>
  <c r="AG1059" i="4"/>
  <c r="AH1059" i="4"/>
  <c r="AI1059" i="4"/>
  <c r="AM1059" i="4"/>
  <c r="AQ1059" i="4"/>
  <c r="AG1060" i="4"/>
  <c r="AH1060" i="4"/>
  <c r="AI1060" i="4"/>
  <c r="AM1060" i="4"/>
  <c r="AQ1060" i="4"/>
  <c r="AG1061" i="4"/>
  <c r="AH1061" i="4"/>
  <c r="AI1061" i="4"/>
  <c r="AM1061" i="4"/>
  <c r="AQ1061" i="4"/>
  <c r="AG1062" i="4"/>
  <c r="AH1062" i="4"/>
  <c r="AI1062" i="4"/>
  <c r="AM1062" i="4"/>
  <c r="AQ1062" i="4"/>
  <c r="AG1063" i="4"/>
  <c r="AH1063" i="4"/>
  <c r="AI1063" i="4"/>
  <c r="AM1063" i="4"/>
  <c r="AQ1063" i="4"/>
  <c r="AG1064" i="4"/>
  <c r="AH1064" i="4"/>
  <c r="AI1064" i="4"/>
  <c r="AM1064" i="4"/>
  <c r="AQ1064" i="4"/>
  <c r="AG1065" i="4"/>
  <c r="AH1065" i="4"/>
  <c r="AI1065" i="4"/>
  <c r="AM1065" i="4"/>
  <c r="AQ1065" i="4"/>
  <c r="AG1066" i="4"/>
  <c r="AH1066" i="4"/>
  <c r="AI1066" i="4"/>
  <c r="AM1066" i="4"/>
  <c r="AQ1066" i="4"/>
  <c r="AG1067" i="4"/>
  <c r="AH1067" i="4"/>
  <c r="AI1067" i="4"/>
  <c r="AM1067" i="4"/>
  <c r="AQ1067" i="4"/>
  <c r="AG1068" i="4"/>
  <c r="AH1068" i="4"/>
  <c r="AI1068" i="4"/>
  <c r="AM1068" i="4"/>
  <c r="AQ1068" i="4"/>
  <c r="AG1069" i="4"/>
  <c r="AH1069" i="4"/>
  <c r="AI1069" i="4"/>
  <c r="AM1069" i="4"/>
  <c r="AQ1069" i="4"/>
  <c r="AG1070" i="4"/>
  <c r="AH1070" i="4"/>
  <c r="AI1070" i="4"/>
  <c r="AM1070" i="4"/>
  <c r="AQ1070" i="4"/>
  <c r="AG1071" i="4"/>
  <c r="AH1071" i="4"/>
  <c r="AI1071" i="4"/>
  <c r="AM1071" i="4"/>
  <c r="AQ1071" i="4"/>
  <c r="AG1072" i="4"/>
  <c r="AH1072" i="4"/>
  <c r="AI1072" i="4"/>
  <c r="AM1072" i="4"/>
  <c r="AQ1072" i="4"/>
  <c r="AG1073" i="4"/>
  <c r="AH1073" i="4"/>
  <c r="AI1073" i="4"/>
  <c r="AM1073" i="4"/>
  <c r="AQ1073" i="4"/>
  <c r="AG1074" i="4"/>
  <c r="AH1074" i="4"/>
  <c r="AI1074" i="4"/>
  <c r="AM1074" i="4"/>
  <c r="AQ1074" i="4"/>
  <c r="AG1075" i="4"/>
  <c r="AH1075" i="4"/>
  <c r="AI1075" i="4"/>
  <c r="AM1075" i="4"/>
  <c r="AQ1075" i="4"/>
  <c r="AG1076" i="4"/>
  <c r="AH1076" i="4"/>
  <c r="AI1076" i="4"/>
  <c r="AM1076" i="4"/>
  <c r="AQ1076" i="4"/>
  <c r="AG1077" i="4"/>
  <c r="AH1077" i="4"/>
  <c r="AI1077" i="4"/>
  <c r="AM1077" i="4"/>
  <c r="AQ1077" i="4"/>
  <c r="AQ958" i="4"/>
  <c r="AM958" i="4"/>
  <c r="AI958" i="4"/>
  <c r="AH958" i="4"/>
  <c r="AG958" i="4"/>
  <c r="AV821" i="4"/>
  <c r="AW685" i="4"/>
  <c r="AG822" i="4"/>
  <c r="AH822" i="4"/>
  <c r="AI822" i="4"/>
  <c r="AL822" i="4"/>
  <c r="AM822" i="4"/>
  <c r="AP822" i="4"/>
  <c r="AQ822" i="4"/>
  <c r="AG823" i="4"/>
  <c r="AH823" i="4"/>
  <c r="AI823" i="4"/>
  <c r="AL823" i="4"/>
  <c r="AM823" i="4"/>
  <c r="AP823" i="4"/>
  <c r="AQ823" i="4"/>
  <c r="AI824" i="4"/>
  <c r="AL824" i="4"/>
  <c r="AM824" i="4"/>
  <c r="AP824" i="4"/>
  <c r="AQ824" i="4"/>
  <c r="AG825" i="4"/>
  <c r="AH825" i="4"/>
  <c r="AI825" i="4"/>
  <c r="AL825" i="4"/>
  <c r="AM825" i="4"/>
  <c r="AP825" i="4"/>
  <c r="AQ825" i="4"/>
  <c r="AG826" i="4"/>
  <c r="AL826" i="4"/>
  <c r="AM826" i="4"/>
  <c r="AP826" i="4"/>
  <c r="AQ826" i="4"/>
  <c r="AH827" i="4"/>
  <c r="AI827" i="4"/>
  <c r="AL827" i="4"/>
  <c r="AM827" i="4"/>
  <c r="AP827" i="4"/>
  <c r="AQ827" i="4"/>
  <c r="AG828" i="4"/>
  <c r="AH828" i="4"/>
  <c r="AI828" i="4"/>
  <c r="AL828" i="4"/>
  <c r="AM828" i="4"/>
  <c r="AP828" i="4"/>
  <c r="AQ828" i="4"/>
  <c r="AG829" i="4"/>
  <c r="AL829" i="4"/>
  <c r="AM829" i="4"/>
  <c r="AP829" i="4"/>
  <c r="AQ829" i="4"/>
  <c r="AG830" i="4"/>
  <c r="AH830" i="4"/>
  <c r="AI830" i="4"/>
  <c r="AL830" i="4"/>
  <c r="AM830" i="4"/>
  <c r="AP830" i="4"/>
  <c r="AQ830" i="4"/>
  <c r="AG831" i="4"/>
  <c r="AH831" i="4"/>
  <c r="AI831" i="4"/>
  <c r="AL831" i="4"/>
  <c r="AM831" i="4"/>
  <c r="AP831" i="4"/>
  <c r="AQ831" i="4"/>
  <c r="AI832" i="4"/>
  <c r="AL832" i="4"/>
  <c r="AM832" i="4"/>
  <c r="AP832" i="4"/>
  <c r="AQ832" i="4"/>
  <c r="AG833" i="4"/>
  <c r="AH833" i="4"/>
  <c r="AI833" i="4"/>
  <c r="AL833" i="4"/>
  <c r="AM833" i="4"/>
  <c r="AP833" i="4"/>
  <c r="AQ833" i="4"/>
  <c r="AG834" i="4"/>
  <c r="AL834" i="4"/>
  <c r="AM834" i="4"/>
  <c r="AP834" i="4"/>
  <c r="AQ834" i="4"/>
  <c r="AH835" i="4"/>
  <c r="AI835" i="4"/>
  <c r="AL835" i="4"/>
  <c r="AM835" i="4"/>
  <c r="AP835" i="4"/>
  <c r="AQ835" i="4"/>
  <c r="AG836" i="4"/>
  <c r="AH836" i="4"/>
  <c r="AI836" i="4"/>
  <c r="AL836" i="4"/>
  <c r="AM836" i="4"/>
  <c r="AP836" i="4"/>
  <c r="AQ836" i="4"/>
  <c r="AL837" i="4"/>
  <c r="AM837" i="4"/>
  <c r="AP837" i="4"/>
  <c r="AQ837" i="4"/>
  <c r="AG838" i="4"/>
  <c r="AH838" i="4"/>
  <c r="AI838" i="4"/>
  <c r="AL838" i="4"/>
  <c r="AM838" i="4"/>
  <c r="AP838" i="4"/>
  <c r="AQ838" i="4"/>
  <c r="AG839" i="4"/>
  <c r="AH839" i="4"/>
  <c r="AI839" i="4"/>
  <c r="AL839" i="4"/>
  <c r="AM839" i="4"/>
  <c r="AP839" i="4"/>
  <c r="AQ839" i="4"/>
  <c r="AI840" i="4"/>
  <c r="AL840" i="4"/>
  <c r="AM840" i="4"/>
  <c r="AP840" i="4"/>
  <c r="AQ840" i="4"/>
  <c r="AG841" i="4"/>
  <c r="AH841" i="4"/>
  <c r="AI841" i="4"/>
  <c r="AL841" i="4"/>
  <c r="AM841" i="4"/>
  <c r="AP841" i="4"/>
  <c r="AQ841" i="4"/>
  <c r="AG842" i="4"/>
  <c r="AL842" i="4"/>
  <c r="AM842" i="4"/>
  <c r="AP842" i="4"/>
  <c r="AQ842" i="4"/>
  <c r="AH843" i="4"/>
  <c r="AI843" i="4"/>
  <c r="AL843" i="4"/>
  <c r="AM843" i="4"/>
  <c r="AP843" i="4"/>
  <c r="AQ843" i="4"/>
  <c r="AG844" i="4"/>
  <c r="AH844" i="4"/>
  <c r="AI844" i="4"/>
  <c r="AL844" i="4"/>
  <c r="AM844" i="4"/>
  <c r="AP844" i="4"/>
  <c r="AQ844" i="4"/>
  <c r="AG845" i="4"/>
  <c r="AL845" i="4"/>
  <c r="AM845" i="4"/>
  <c r="AP845" i="4"/>
  <c r="AQ845" i="4"/>
  <c r="AG846" i="4"/>
  <c r="AH846" i="4"/>
  <c r="AI846" i="4"/>
  <c r="AL846" i="4"/>
  <c r="AM846" i="4"/>
  <c r="AP846" i="4"/>
  <c r="AQ846" i="4"/>
  <c r="AG847" i="4"/>
  <c r="AH847" i="4"/>
  <c r="AI847" i="4"/>
  <c r="AL847" i="4"/>
  <c r="AM847" i="4"/>
  <c r="AP847" i="4"/>
  <c r="AQ847" i="4"/>
  <c r="AI848" i="4"/>
  <c r="AL848" i="4"/>
  <c r="AM848" i="4"/>
  <c r="AP848" i="4"/>
  <c r="AQ848" i="4"/>
  <c r="AG849" i="4"/>
  <c r="AH849" i="4"/>
  <c r="AI849" i="4"/>
  <c r="AL849" i="4"/>
  <c r="AM849" i="4"/>
  <c r="AP849" i="4"/>
  <c r="AQ849" i="4"/>
  <c r="AG850" i="4"/>
  <c r="AL850" i="4"/>
  <c r="AM850" i="4"/>
  <c r="AP850" i="4"/>
  <c r="AQ850" i="4"/>
  <c r="AH851" i="4"/>
  <c r="AI851" i="4"/>
  <c r="AL851" i="4"/>
  <c r="AM851" i="4"/>
  <c r="AP851" i="4"/>
  <c r="AQ851" i="4"/>
  <c r="AG852" i="4"/>
  <c r="AH852" i="4"/>
  <c r="AI852" i="4"/>
  <c r="AL852" i="4"/>
  <c r="AM852" i="4"/>
  <c r="AP852" i="4"/>
  <c r="AQ852" i="4"/>
  <c r="AG853" i="4"/>
  <c r="AL853" i="4"/>
  <c r="AM853" i="4"/>
  <c r="AP853" i="4"/>
  <c r="AQ853" i="4"/>
  <c r="AG854" i="4"/>
  <c r="AH854" i="4"/>
  <c r="AI854" i="4"/>
  <c r="AL854" i="4"/>
  <c r="AM854" i="4"/>
  <c r="AP854" i="4"/>
  <c r="AQ854" i="4"/>
  <c r="AG855" i="4"/>
  <c r="AH855" i="4"/>
  <c r="AI855" i="4"/>
  <c r="AL855" i="4"/>
  <c r="AM855" i="4"/>
  <c r="AP855" i="4"/>
  <c r="AQ855" i="4"/>
  <c r="AI856" i="4"/>
  <c r="AL856" i="4"/>
  <c r="AM856" i="4"/>
  <c r="AP856" i="4"/>
  <c r="AQ856" i="4"/>
  <c r="AG857" i="4"/>
  <c r="AH857" i="4"/>
  <c r="AI857" i="4"/>
  <c r="AL857" i="4"/>
  <c r="AM857" i="4"/>
  <c r="AP857" i="4"/>
  <c r="AQ857" i="4"/>
  <c r="AG858" i="4"/>
  <c r="AL858" i="4"/>
  <c r="AM858" i="4"/>
  <c r="AP858" i="4"/>
  <c r="AQ858" i="4"/>
  <c r="AH859" i="4"/>
  <c r="AI859" i="4"/>
  <c r="AL859" i="4"/>
  <c r="AM859" i="4"/>
  <c r="AP859" i="4"/>
  <c r="AQ859" i="4"/>
  <c r="AG860" i="4"/>
  <c r="AH860" i="4"/>
  <c r="AI860" i="4"/>
  <c r="AL860" i="4"/>
  <c r="AM860" i="4"/>
  <c r="AP860" i="4"/>
  <c r="AQ860" i="4"/>
  <c r="AG861" i="4"/>
  <c r="AL861" i="4"/>
  <c r="AM861" i="4"/>
  <c r="AP861" i="4"/>
  <c r="AQ861" i="4"/>
  <c r="AG862" i="4"/>
  <c r="AH862" i="4"/>
  <c r="AI862" i="4"/>
  <c r="AL862" i="4"/>
  <c r="AM862" i="4"/>
  <c r="AP862" i="4"/>
  <c r="AQ862" i="4"/>
  <c r="AG863" i="4"/>
  <c r="AH863" i="4"/>
  <c r="AI863" i="4"/>
  <c r="AL863" i="4"/>
  <c r="AM863" i="4"/>
  <c r="AP863" i="4"/>
  <c r="AQ863" i="4"/>
  <c r="AI864" i="4"/>
  <c r="AL864" i="4"/>
  <c r="AM864" i="4"/>
  <c r="AP864" i="4"/>
  <c r="AQ864" i="4"/>
  <c r="AG865" i="4"/>
  <c r="AH865" i="4"/>
  <c r="AI865" i="4"/>
  <c r="AL865" i="4"/>
  <c r="AM865" i="4"/>
  <c r="AP865" i="4"/>
  <c r="AQ865" i="4"/>
  <c r="AG866" i="4"/>
  <c r="AL866" i="4"/>
  <c r="AM866" i="4"/>
  <c r="AP866" i="4"/>
  <c r="AQ866" i="4"/>
  <c r="AH867" i="4"/>
  <c r="AI867" i="4"/>
  <c r="AL867" i="4"/>
  <c r="AM867" i="4"/>
  <c r="AP867" i="4"/>
  <c r="AQ867" i="4"/>
  <c r="AG868" i="4"/>
  <c r="AH868" i="4"/>
  <c r="AI868" i="4"/>
  <c r="AL868" i="4"/>
  <c r="AM868" i="4"/>
  <c r="AP868" i="4"/>
  <c r="AQ868" i="4"/>
  <c r="AG869" i="4"/>
  <c r="AL869" i="4"/>
  <c r="AM869" i="4"/>
  <c r="AP869" i="4"/>
  <c r="AQ869" i="4"/>
  <c r="AG870" i="4"/>
  <c r="AH870" i="4"/>
  <c r="AI870" i="4"/>
  <c r="AL870" i="4"/>
  <c r="AM870" i="4"/>
  <c r="AP870" i="4"/>
  <c r="AQ870" i="4"/>
  <c r="AG871" i="4"/>
  <c r="AH871" i="4"/>
  <c r="AI871" i="4"/>
  <c r="AL871" i="4"/>
  <c r="AM871" i="4"/>
  <c r="AP871" i="4"/>
  <c r="AQ871" i="4"/>
  <c r="AI872" i="4"/>
  <c r="AL872" i="4"/>
  <c r="AM872" i="4"/>
  <c r="AP872" i="4"/>
  <c r="AQ872" i="4"/>
  <c r="AG873" i="4"/>
  <c r="AH873" i="4"/>
  <c r="AI873" i="4"/>
  <c r="AL873" i="4"/>
  <c r="AM873" i="4"/>
  <c r="AP873" i="4"/>
  <c r="AQ873" i="4"/>
  <c r="AG874" i="4"/>
  <c r="AL874" i="4"/>
  <c r="AM874" i="4"/>
  <c r="AP874" i="4"/>
  <c r="AQ874" i="4"/>
  <c r="AH875" i="4"/>
  <c r="AI875" i="4"/>
  <c r="AL875" i="4"/>
  <c r="AM875" i="4"/>
  <c r="AP875" i="4"/>
  <c r="AQ875" i="4"/>
  <c r="AG876" i="4"/>
  <c r="AH876" i="4"/>
  <c r="AI876" i="4"/>
  <c r="AL876" i="4"/>
  <c r="AM876" i="4"/>
  <c r="AP876" i="4"/>
  <c r="AQ876" i="4"/>
  <c r="AG877" i="4"/>
  <c r="AL877" i="4"/>
  <c r="AM877" i="4"/>
  <c r="AP877" i="4"/>
  <c r="AQ877" i="4"/>
  <c r="AG878" i="4"/>
  <c r="AH878" i="4"/>
  <c r="AI878" i="4"/>
  <c r="AL878" i="4"/>
  <c r="AM878" i="4"/>
  <c r="AP878" i="4"/>
  <c r="AQ878" i="4"/>
  <c r="AG879" i="4"/>
  <c r="AH879" i="4"/>
  <c r="AI879" i="4"/>
  <c r="AL879" i="4"/>
  <c r="AM879" i="4"/>
  <c r="AP879" i="4"/>
  <c r="AQ879" i="4"/>
  <c r="AG880" i="4"/>
  <c r="AL880" i="4"/>
  <c r="AM880" i="4"/>
  <c r="AP880" i="4"/>
  <c r="AQ880" i="4"/>
  <c r="AG881" i="4"/>
  <c r="AH881" i="4"/>
  <c r="AI881" i="4"/>
  <c r="AL881" i="4"/>
  <c r="AM881" i="4"/>
  <c r="AP881" i="4"/>
  <c r="AQ881" i="4"/>
  <c r="AG882" i="4"/>
  <c r="AL882" i="4"/>
  <c r="AM882" i="4"/>
  <c r="AP882" i="4"/>
  <c r="AQ882" i="4"/>
  <c r="AH883" i="4"/>
  <c r="AI883" i="4"/>
  <c r="AL883" i="4"/>
  <c r="AM883" i="4"/>
  <c r="AP883" i="4"/>
  <c r="AQ883" i="4"/>
  <c r="AG884" i="4"/>
  <c r="AH884" i="4"/>
  <c r="AI884" i="4"/>
  <c r="AL884" i="4"/>
  <c r="AM884" i="4"/>
  <c r="AP884" i="4"/>
  <c r="AQ884" i="4"/>
  <c r="AG885" i="4"/>
  <c r="AI885" i="4"/>
  <c r="AL885" i="4"/>
  <c r="AM885" i="4"/>
  <c r="AP885" i="4"/>
  <c r="AQ885" i="4"/>
  <c r="AG886" i="4"/>
  <c r="AH886" i="4"/>
  <c r="AI886" i="4"/>
  <c r="AL886" i="4"/>
  <c r="AM886" i="4"/>
  <c r="AP886" i="4"/>
  <c r="AQ886" i="4"/>
  <c r="AG887" i="4"/>
  <c r="AH887" i="4"/>
  <c r="AI887" i="4"/>
  <c r="AL887" i="4"/>
  <c r="AM887" i="4"/>
  <c r="AP887" i="4"/>
  <c r="AQ887" i="4"/>
  <c r="AL888" i="4"/>
  <c r="AM888" i="4"/>
  <c r="AP888" i="4"/>
  <c r="AQ888" i="4"/>
  <c r="AG889" i="4"/>
  <c r="AH889" i="4"/>
  <c r="AI889" i="4"/>
  <c r="AL889" i="4"/>
  <c r="AM889" i="4"/>
  <c r="AP889" i="4"/>
  <c r="AQ889" i="4"/>
  <c r="AG890" i="4"/>
  <c r="AL890" i="4"/>
  <c r="AM890" i="4"/>
  <c r="AP890" i="4"/>
  <c r="AQ890" i="4"/>
  <c r="AH891" i="4"/>
  <c r="AI891" i="4"/>
  <c r="AL891" i="4"/>
  <c r="AM891" i="4"/>
  <c r="AP891" i="4"/>
  <c r="AQ891" i="4"/>
  <c r="AG892" i="4"/>
  <c r="AH892" i="4"/>
  <c r="AI892" i="4"/>
  <c r="AL892" i="4"/>
  <c r="AM892" i="4"/>
  <c r="AP892" i="4"/>
  <c r="AQ892" i="4"/>
  <c r="AG893" i="4"/>
  <c r="AH893" i="4"/>
  <c r="AL893" i="4"/>
  <c r="AM893" i="4"/>
  <c r="AP893" i="4"/>
  <c r="AQ893" i="4"/>
  <c r="AG894" i="4"/>
  <c r="AH894" i="4"/>
  <c r="AI894" i="4"/>
  <c r="AL894" i="4"/>
  <c r="AM894" i="4"/>
  <c r="AP894" i="4"/>
  <c r="AQ894" i="4"/>
  <c r="AG895" i="4"/>
  <c r="AH895" i="4"/>
  <c r="AI895" i="4"/>
  <c r="AL895" i="4"/>
  <c r="AM895" i="4"/>
  <c r="AP895" i="4"/>
  <c r="AQ895" i="4"/>
  <c r="AL896" i="4"/>
  <c r="AM896" i="4"/>
  <c r="AP896" i="4"/>
  <c r="AQ896" i="4"/>
  <c r="AG897" i="4"/>
  <c r="AH897" i="4"/>
  <c r="AI897" i="4"/>
  <c r="AL897" i="4"/>
  <c r="AM897" i="4"/>
  <c r="AP897" i="4"/>
  <c r="AQ897" i="4"/>
  <c r="AG898" i="4"/>
  <c r="AI898" i="4"/>
  <c r="AL898" i="4"/>
  <c r="AM898" i="4"/>
  <c r="AP898" i="4"/>
  <c r="AQ898" i="4"/>
  <c r="AH899" i="4"/>
  <c r="AI899" i="4"/>
  <c r="AL899" i="4"/>
  <c r="AM899" i="4"/>
  <c r="AP899" i="4"/>
  <c r="AQ899" i="4"/>
  <c r="AG900" i="4"/>
  <c r="AH900" i="4"/>
  <c r="AI900" i="4"/>
  <c r="AL900" i="4"/>
  <c r="AM900" i="4"/>
  <c r="AP900" i="4"/>
  <c r="AQ900" i="4"/>
  <c r="AG901" i="4"/>
  <c r="AL901" i="4"/>
  <c r="AM901" i="4"/>
  <c r="AP901" i="4"/>
  <c r="AQ901" i="4"/>
  <c r="AG902" i="4"/>
  <c r="AH902" i="4"/>
  <c r="AI902" i="4"/>
  <c r="AL902" i="4"/>
  <c r="AM902" i="4"/>
  <c r="AP902" i="4"/>
  <c r="AQ902" i="4"/>
  <c r="AG903" i="4"/>
  <c r="AH903" i="4"/>
  <c r="AI903" i="4"/>
  <c r="AL903" i="4"/>
  <c r="AM903" i="4"/>
  <c r="AP903" i="4"/>
  <c r="AQ903" i="4"/>
  <c r="AL904" i="4"/>
  <c r="AM904" i="4"/>
  <c r="AP904" i="4"/>
  <c r="AQ904" i="4"/>
  <c r="AG905" i="4"/>
  <c r="AH905" i="4"/>
  <c r="AI905" i="4"/>
  <c r="AL905" i="4"/>
  <c r="AM905" i="4"/>
  <c r="AP905" i="4"/>
  <c r="AQ905" i="4"/>
  <c r="AG906" i="4"/>
  <c r="AH906" i="4"/>
  <c r="AL906" i="4"/>
  <c r="AM906" i="4"/>
  <c r="AP906" i="4"/>
  <c r="AQ906" i="4"/>
  <c r="AG907" i="4"/>
  <c r="AH907" i="4"/>
  <c r="AI907" i="4"/>
  <c r="AL907" i="4"/>
  <c r="AM907" i="4"/>
  <c r="AP907" i="4"/>
  <c r="AQ907" i="4"/>
  <c r="AG908" i="4"/>
  <c r="AH908" i="4"/>
  <c r="AI908" i="4"/>
  <c r="AL908" i="4"/>
  <c r="AM908" i="4"/>
  <c r="AP908" i="4"/>
  <c r="AQ908" i="4"/>
  <c r="AG909" i="4"/>
  <c r="AL909" i="4"/>
  <c r="AM909" i="4"/>
  <c r="AP909" i="4"/>
  <c r="AQ909" i="4"/>
  <c r="AG910" i="4"/>
  <c r="AH910" i="4"/>
  <c r="AI910" i="4"/>
  <c r="AL910" i="4"/>
  <c r="AM910" i="4"/>
  <c r="AP910" i="4"/>
  <c r="AQ910" i="4"/>
  <c r="AG911" i="4"/>
  <c r="AH911" i="4"/>
  <c r="AI911" i="4"/>
  <c r="AL911" i="4"/>
  <c r="AM911" i="4"/>
  <c r="AP911" i="4"/>
  <c r="AQ911" i="4"/>
  <c r="AI912" i="4"/>
  <c r="AL912" i="4"/>
  <c r="AM912" i="4"/>
  <c r="AP912" i="4"/>
  <c r="AQ912" i="4"/>
  <c r="AG913" i="4"/>
  <c r="AH913" i="4"/>
  <c r="AI913" i="4"/>
  <c r="AL913" i="4"/>
  <c r="AM913" i="4"/>
  <c r="AP913" i="4"/>
  <c r="AQ913" i="4"/>
  <c r="AG914" i="4"/>
  <c r="AL914" i="4"/>
  <c r="AM914" i="4"/>
  <c r="AP914" i="4"/>
  <c r="AQ914" i="4"/>
  <c r="AH915" i="4"/>
  <c r="AI915" i="4"/>
  <c r="AL915" i="4"/>
  <c r="AM915" i="4"/>
  <c r="AP915" i="4"/>
  <c r="AQ915" i="4"/>
  <c r="AG916" i="4"/>
  <c r="AH916" i="4"/>
  <c r="AI916" i="4"/>
  <c r="AL916" i="4"/>
  <c r="AM916" i="4"/>
  <c r="AP916" i="4"/>
  <c r="AQ916" i="4"/>
  <c r="AG917" i="4"/>
  <c r="AL917" i="4"/>
  <c r="AM917" i="4"/>
  <c r="AP917" i="4"/>
  <c r="AQ917" i="4"/>
  <c r="AG918" i="4"/>
  <c r="AH918" i="4"/>
  <c r="AI918" i="4"/>
  <c r="AL918" i="4"/>
  <c r="AM918" i="4"/>
  <c r="AP918" i="4"/>
  <c r="AQ918" i="4"/>
  <c r="AG919" i="4"/>
  <c r="AH919" i="4"/>
  <c r="AI919" i="4"/>
  <c r="AL919" i="4"/>
  <c r="AM919" i="4"/>
  <c r="AP919" i="4"/>
  <c r="AQ919" i="4"/>
  <c r="AG920" i="4"/>
  <c r="AL920" i="4"/>
  <c r="AM920" i="4"/>
  <c r="AP920" i="4"/>
  <c r="AQ920" i="4"/>
  <c r="AG921" i="4"/>
  <c r="AH921" i="4"/>
  <c r="AI921" i="4"/>
  <c r="AL921" i="4"/>
  <c r="AM921" i="4"/>
  <c r="AP921" i="4"/>
  <c r="AQ921" i="4"/>
  <c r="AG922" i="4"/>
  <c r="AL922" i="4"/>
  <c r="AM922" i="4"/>
  <c r="AP922" i="4"/>
  <c r="AQ922" i="4"/>
  <c r="AH923" i="4"/>
  <c r="AI923" i="4"/>
  <c r="AL923" i="4"/>
  <c r="AM923" i="4"/>
  <c r="AP923" i="4"/>
  <c r="AQ923" i="4"/>
  <c r="AG924" i="4"/>
  <c r="AH924" i="4"/>
  <c r="AI924" i="4"/>
  <c r="AL924" i="4"/>
  <c r="AM924" i="4"/>
  <c r="AP924" i="4"/>
  <c r="AQ924" i="4"/>
  <c r="AG925" i="4"/>
  <c r="AI925" i="4"/>
  <c r="AL925" i="4"/>
  <c r="AM925" i="4"/>
  <c r="AP925" i="4"/>
  <c r="AQ925" i="4"/>
  <c r="AG926" i="4"/>
  <c r="AH926" i="4"/>
  <c r="AI926" i="4"/>
  <c r="AL926" i="4"/>
  <c r="AM926" i="4"/>
  <c r="AP926" i="4"/>
  <c r="AQ926" i="4"/>
  <c r="AG927" i="4"/>
  <c r="AH927" i="4"/>
  <c r="AI927" i="4"/>
  <c r="AL927" i="4"/>
  <c r="AM927" i="4"/>
  <c r="AP927" i="4"/>
  <c r="AQ927" i="4"/>
  <c r="AL928" i="4"/>
  <c r="AM928" i="4"/>
  <c r="AP928" i="4"/>
  <c r="AQ928" i="4"/>
  <c r="AG929" i="4"/>
  <c r="AH929" i="4"/>
  <c r="AI929" i="4"/>
  <c r="AL929" i="4"/>
  <c r="AM929" i="4"/>
  <c r="AP929" i="4"/>
  <c r="AQ929" i="4"/>
  <c r="AG930" i="4"/>
  <c r="AL930" i="4"/>
  <c r="AM930" i="4"/>
  <c r="AP930" i="4"/>
  <c r="AQ930" i="4"/>
  <c r="AH931" i="4"/>
  <c r="AI931" i="4"/>
  <c r="AL931" i="4"/>
  <c r="AM931" i="4"/>
  <c r="AP931" i="4"/>
  <c r="AQ931" i="4"/>
  <c r="AG932" i="4"/>
  <c r="AH932" i="4"/>
  <c r="AI932" i="4"/>
  <c r="AL932" i="4"/>
  <c r="AM932" i="4"/>
  <c r="AP932" i="4"/>
  <c r="AQ932" i="4"/>
  <c r="AG933" i="4"/>
  <c r="AL933" i="4"/>
  <c r="AM933" i="4"/>
  <c r="AP933" i="4"/>
  <c r="AQ933" i="4"/>
  <c r="AG934" i="4"/>
  <c r="AH934" i="4"/>
  <c r="AI934" i="4"/>
  <c r="AL934" i="4"/>
  <c r="AM934" i="4"/>
  <c r="AP934" i="4"/>
  <c r="AQ934" i="4"/>
  <c r="AG935" i="4"/>
  <c r="AH935" i="4"/>
  <c r="AI935" i="4"/>
  <c r="AL935" i="4"/>
  <c r="AM935" i="4"/>
  <c r="AP935" i="4"/>
  <c r="AQ935" i="4"/>
  <c r="AG936" i="4"/>
  <c r="AL936" i="4"/>
  <c r="AM936" i="4"/>
  <c r="AP936" i="4"/>
  <c r="AQ936" i="4"/>
  <c r="AG937" i="4"/>
  <c r="AH937" i="4"/>
  <c r="AI937" i="4"/>
  <c r="AL937" i="4"/>
  <c r="AM937" i="4"/>
  <c r="AP937" i="4"/>
  <c r="AQ937" i="4"/>
  <c r="AG938" i="4"/>
  <c r="AI938" i="4"/>
  <c r="AL938" i="4"/>
  <c r="AM938" i="4"/>
  <c r="AP938" i="4"/>
  <c r="AQ938" i="4"/>
  <c r="AG939" i="4"/>
  <c r="AH939" i="4"/>
  <c r="AI939" i="4"/>
  <c r="AL939" i="4"/>
  <c r="AM939" i="4"/>
  <c r="AP939" i="4"/>
  <c r="AQ939" i="4"/>
  <c r="AG940" i="4"/>
  <c r="AH940" i="4"/>
  <c r="AI940" i="4"/>
  <c r="AL940" i="4"/>
  <c r="AM940" i="4"/>
  <c r="AP940" i="4"/>
  <c r="AQ940" i="4"/>
  <c r="AQ821" i="4"/>
  <c r="AP821" i="4"/>
  <c r="AM821" i="4"/>
  <c r="AL821" i="4"/>
  <c r="AI821" i="4"/>
  <c r="AP686" i="4"/>
  <c r="AQ686" i="4"/>
  <c r="AP687" i="4"/>
  <c r="AQ687" i="4"/>
  <c r="AP688" i="4"/>
  <c r="AQ688" i="4"/>
  <c r="AP689" i="4"/>
  <c r="AQ689" i="4"/>
  <c r="AP690" i="4"/>
  <c r="AQ690" i="4"/>
  <c r="AP691" i="4"/>
  <c r="AQ691" i="4"/>
  <c r="AP692" i="4"/>
  <c r="AQ692" i="4"/>
  <c r="AP693" i="4"/>
  <c r="AQ693" i="4"/>
  <c r="AP694" i="4"/>
  <c r="AQ694" i="4"/>
  <c r="AP695" i="4"/>
  <c r="AQ695" i="4"/>
  <c r="AP696" i="4"/>
  <c r="AQ696" i="4"/>
  <c r="AP697" i="4"/>
  <c r="AQ697" i="4"/>
  <c r="AP698" i="4"/>
  <c r="AQ698" i="4"/>
  <c r="AP699" i="4"/>
  <c r="AQ699" i="4"/>
  <c r="AP700" i="4"/>
  <c r="AQ700" i="4"/>
  <c r="AP701" i="4"/>
  <c r="AQ701" i="4"/>
  <c r="AP702" i="4"/>
  <c r="AQ702" i="4"/>
  <c r="AP703" i="4"/>
  <c r="AQ703" i="4"/>
  <c r="AP704" i="4"/>
  <c r="AQ704" i="4"/>
  <c r="AP705" i="4"/>
  <c r="AQ705" i="4"/>
  <c r="AP706" i="4"/>
  <c r="AQ706" i="4"/>
  <c r="AP707" i="4"/>
  <c r="AQ707" i="4"/>
  <c r="AP708" i="4"/>
  <c r="AQ708" i="4"/>
  <c r="AP709" i="4"/>
  <c r="AQ709" i="4"/>
  <c r="AP710" i="4"/>
  <c r="AQ710" i="4"/>
  <c r="AP711" i="4"/>
  <c r="AQ711" i="4"/>
  <c r="AP712" i="4"/>
  <c r="AQ712" i="4"/>
  <c r="AP713" i="4"/>
  <c r="AQ713" i="4"/>
  <c r="AP714" i="4"/>
  <c r="AQ714" i="4"/>
  <c r="AP715" i="4"/>
  <c r="AQ715" i="4"/>
  <c r="AP716" i="4"/>
  <c r="AQ716" i="4"/>
  <c r="AP717" i="4"/>
  <c r="AQ717" i="4"/>
  <c r="AP718" i="4"/>
  <c r="AQ718" i="4"/>
  <c r="AP719" i="4"/>
  <c r="AQ719" i="4"/>
  <c r="AP720" i="4"/>
  <c r="AQ720" i="4"/>
  <c r="AP721" i="4"/>
  <c r="AQ721" i="4"/>
  <c r="AP722" i="4"/>
  <c r="AQ722" i="4"/>
  <c r="AP723" i="4"/>
  <c r="AQ723" i="4"/>
  <c r="AP724" i="4"/>
  <c r="AQ724" i="4"/>
  <c r="AP725" i="4"/>
  <c r="AQ725" i="4"/>
  <c r="AP726" i="4"/>
  <c r="AQ726" i="4"/>
  <c r="AP727" i="4"/>
  <c r="AQ727" i="4"/>
  <c r="AP728" i="4"/>
  <c r="AQ728" i="4"/>
  <c r="AP729" i="4"/>
  <c r="AQ729" i="4"/>
  <c r="AP730" i="4"/>
  <c r="AQ730" i="4"/>
  <c r="AP731" i="4"/>
  <c r="AQ731" i="4"/>
  <c r="AP732" i="4"/>
  <c r="AQ732" i="4"/>
  <c r="AP733" i="4"/>
  <c r="AQ733" i="4"/>
  <c r="AP734" i="4"/>
  <c r="AQ734" i="4"/>
  <c r="AP735" i="4"/>
  <c r="AQ735" i="4"/>
  <c r="AP736" i="4"/>
  <c r="AQ736" i="4"/>
  <c r="AP737" i="4"/>
  <c r="AQ737" i="4"/>
  <c r="AP738" i="4"/>
  <c r="AQ738" i="4"/>
  <c r="AP739" i="4"/>
  <c r="AQ739" i="4"/>
  <c r="AP740" i="4"/>
  <c r="AQ740" i="4"/>
  <c r="AP741" i="4"/>
  <c r="AQ741" i="4"/>
  <c r="AP742" i="4"/>
  <c r="AQ742" i="4"/>
  <c r="AP743" i="4"/>
  <c r="AQ743" i="4"/>
  <c r="AP744" i="4"/>
  <c r="AQ744" i="4"/>
  <c r="AP745" i="4"/>
  <c r="AQ745" i="4"/>
  <c r="AP746" i="4"/>
  <c r="AQ746" i="4"/>
  <c r="AP747" i="4"/>
  <c r="AQ747" i="4"/>
  <c r="AP748" i="4"/>
  <c r="AQ748" i="4"/>
  <c r="AP749" i="4"/>
  <c r="AQ749" i="4"/>
  <c r="AP750" i="4"/>
  <c r="AQ750" i="4"/>
  <c r="AP751" i="4"/>
  <c r="AQ751" i="4"/>
  <c r="AP752" i="4"/>
  <c r="AQ752" i="4"/>
  <c r="AP753" i="4"/>
  <c r="AQ753" i="4"/>
  <c r="AP754" i="4"/>
  <c r="AQ754" i="4"/>
  <c r="AP755" i="4"/>
  <c r="AQ755" i="4"/>
  <c r="AP756" i="4"/>
  <c r="AQ756" i="4"/>
  <c r="AP757" i="4"/>
  <c r="AQ757" i="4"/>
  <c r="AP758" i="4"/>
  <c r="AQ758" i="4"/>
  <c r="AP759" i="4"/>
  <c r="AQ759" i="4"/>
  <c r="AP760" i="4"/>
  <c r="AQ760" i="4"/>
  <c r="AP761" i="4"/>
  <c r="AQ761" i="4"/>
  <c r="AP762" i="4"/>
  <c r="AQ762" i="4"/>
  <c r="AP763" i="4"/>
  <c r="AQ763" i="4"/>
  <c r="AP764" i="4"/>
  <c r="AQ764" i="4"/>
  <c r="AP765" i="4"/>
  <c r="AQ765" i="4"/>
  <c r="AP766" i="4"/>
  <c r="AQ766" i="4"/>
  <c r="AP767" i="4"/>
  <c r="AQ767" i="4"/>
  <c r="AP768" i="4"/>
  <c r="AQ768" i="4"/>
  <c r="AP769" i="4"/>
  <c r="AQ769" i="4"/>
  <c r="AP770" i="4"/>
  <c r="AQ770" i="4"/>
  <c r="AP771" i="4"/>
  <c r="AQ771" i="4"/>
  <c r="AP772" i="4"/>
  <c r="AQ772" i="4"/>
  <c r="AP773" i="4"/>
  <c r="AQ773" i="4"/>
  <c r="AP774" i="4"/>
  <c r="AQ774" i="4"/>
  <c r="AP775" i="4"/>
  <c r="AQ775" i="4"/>
  <c r="AP776" i="4"/>
  <c r="AQ776" i="4"/>
  <c r="AP777" i="4"/>
  <c r="AQ777" i="4"/>
  <c r="AP778" i="4"/>
  <c r="AQ778" i="4"/>
  <c r="AP779" i="4"/>
  <c r="AQ779" i="4"/>
  <c r="AP780" i="4"/>
  <c r="AQ780" i="4"/>
  <c r="AP781" i="4"/>
  <c r="AQ781" i="4"/>
  <c r="AP782" i="4"/>
  <c r="AQ782" i="4"/>
  <c r="AP783" i="4"/>
  <c r="AQ783" i="4"/>
  <c r="AP784" i="4"/>
  <c r="AQ784" i="4"/>
  <c r="AP785" i="4"/>
  <c r="AQ785" i="4"/>
  <c r="AP786" i="4"/>
  <c r="AQ786" i="4"/>
  <c r="AP787" i="4"/>
  <c r="AQ787" i="4"/>
  <c r="AP788" i="4"/>
  <c r="AQ788" i="4"/>
  <c r="AP789" i="4"/>
  <c r="AQ789" i="4"/>
  <c r="AP790" i="4"/>
  <c r="AQ790" i="4"/>
  <c r="AP791" i="4"/>
  <c r="AQ791" i="4"/>
  <c r="AP792" i="4"/>
  <c r="AQ792" i="4"/>
  <c r="AP793" i="4"/>
  <c r="AQ793" i="4"/>
  <c r="AP794" i="4"/>
  <c r="AQ794" i="4"/>
  <c r="AP795" i="4"/>
  <c r="AQ795" i="4"/>
  <c r="AP796" i="4"/>
  <c r="AQ796" i="4"/>
  <c r="AP797" i="4"/>
  <c r="AQ797" i="4"/>
  <c r="AP798" i="4"/>
  <c r="AQ798" i="4"/>
  <c r="AP799" i="4"/>
  <c r="AQ799" i="4"/>
  <c r="AP800" i="4"/>
  <c r="AQ800" i="4"/>
  <c r="AP801" i="4"/>
  <c r="AQ801" i="4"/>
  <c r="AP802" i="4"/>
  <c r="AQ802" i="4"/>
  <c r="AP803" i="4"/>
  <c r="AQ803" i="4"/>
  <c r="AP804" i="4"/>
  <c r="AQ804" i="4"/>
  <c r="AQ685" i="4"/>
  <c r="AP685" i="4"/>
  <c r="AL686" i="4"/>
  <c r="AM686" i="4"/>
  <c r="AL687" i="4"/>
  <c r="AM687" i="4"/>
  <c r="AL688" i="4"/>
  <c r="AM688" i="4"/>
  <c r="AL689" i="4"/>
  <c r="AM689" i="4"/>
  <c r="AL690" i="4"/>
  <c r="AM690" i="4"/>
  <c r="AL691" i="4"/>
  <c r="AM691" i="4"/>
  <c r="AL692" i="4"/>
  <c r="AM692" i="4"/>
  <c r="AL693" i="4"/>
  <c r="AM693" i="4"/>
  <c r="AL694" i="4"/>
  <c r="AM694" i="4"/>
  <c r="AL695" i="4"/>
  <c r="AM695" i="4"/>
  <c r="AL696" i="4"/>
  <c r="AM696" i="4"/>
  <c r="AL697" i="4"/>
  <c r="AM697" i="4"/>
  <c r="AL698" i="4"/>
  <c r="AM698" i="4"/>
  <c r="AL699" i="4"/>
  <c r="AM699" i="4"/>
  <c r="AL700" i="4"/>
  <c r="AM700" i="4"/>
  <c r="AL701" i="4"/>
  <c r="AM701" i="4"/>
  <c r="AL702" i="4"/>
  <c r="AM702" i="4"/>
  <c r="AL703" i="4"/>
  <c r="AM703" i="4"/>
  <c r="AL704" i="4"/>
  <c r="AM704" i="4"/>
  <c r="AL705" i="4"/>
  <c r="AM705" i="4"/>
  <c r="AL706" i="4"/>
  <c r="AM706" i="4"/>
  <c r="AL707" i="4"/>
  <c r="AM707" i="4"/>
  <c r="AL708" i="4"/>
  <c r="AM708" i="4"/>
  <c r="AL709" i="4"/>
  <c r="AM709" i="4"/>
  <c r="AL710" i="4"/>
  <c r="AM710" i="4"/>
  <c r="AL711" i="4"/>
  <c r="AM711" i="4"/>
  <c r="AL712" i="4"/>
  <c r="AM712" i="4"/>
  <c r="AL713" i="4"/>
  <c r="AM713" i="4"/>
  <c r="AL714" i="4"/>
  <c r="AM714" i="4"/>
  <c r="AL715" i="4"/>
  <c r="AM715" i="4"/>
  <c r="AL716" i="4"/>
  <c r="AM716" i="4"/>
  <c r="AL717" i="4"/>
  <c r="AM717" i="4"/>
  <c r="AL718" i="4"/>
  <c r="AM718" i="4"/>
  <c r="AL719" i="4"/>
  <c r="AM719" i="4"/>
  <c r="AL720" i="4"/>
  <c r="AM720" i="4"/>
  <c r="AL721" i="4"/>
  <c r="AM721" i="4"/>
  <c r="AL722" i="4"/>
  <c r="AM722" i="4"/>
  <c r="AL723" i="4"/>
  <c r="AM723" i="4"/>
  <c r="AL724" i="4"/>
  <c r="AM724" i="4"/>
  <c r="AL725" i="4"/>
  <c r="AM725" i="4"/>
  <c r="AL726" i="4"/>
  <c r="AM726" i="4"/>
  <c r="AL727" i="4"/>
  <c r="AM727" i="4"/>
  <c r="AL728" i="4"/>
  <c r="AM728" i="4"/>
  <c r="AL729" i="4"/>
  <c r="AM729" i="4"/>
  <c r="AL730" i="4"/>
  <c r="AM730" i="4"/>
  <c r="AL731" i="4"/>
  <c r="AM731" i="4"/>
  <c r="AL732" i="4"/>
  <c r="AM732" i="4"/>
  <c r="AL733" i="4"/>
  <c r="AM733" i="4"/>
  <c r="AL734" i="4"/>
  <c r="AM734" i="4"/>
  <c r="AL735" i="4"/>
  <c r="AM735" i="4"/>
  <c r="AL736" i="4"/>
  <c r="AM736" i="4"/>
  <c r="AL737" i="4"/>
  <c r="AM737" i="4"/>
  <c r="AL738" i="4"/>
  <c r="AM738" i="4"/>
  <c r="AL739" i="4"/>
  <c r="AM739" i="4"/>
  <c r="AL740" i="4"/>
  <c r="AM740" i="4"/>
  <c r="AL741" i="4"/>
  <c r="AM741" i="4"/>
  <c r="AL742" i="4"/>
  <c r="AM742" i="4"/>
  <c r="AL743" i="4"/>
  <c r="AM743" i="4"/>
  <c r="AL744" i="4"/>
  <c r="AM744" i="4"/>
  <c r="AL745" i="4"/>
  <c r="AM745" i="4"/>
  <c r="AL746" i="4"/>
  <c r="AM746" i="4"/>
  <c r="AL747" i="4"/>
  <c r="AM747" i="4"/>
  <c r="AL748" i="4"/>
  <c r="AM748" i="4"/>
  <c r="AL749" i="4"/>
  <c r="AM749" i="4"/>
  <c r="AL750" i="4"/>
  <c r="AM750" i="4"/>
  <c r="AL751" i="4"/>
  <c r="AM751" i="4"/>
  <c r="AL752" i="4"/>
  <c r="AM752" i="4"/>
  <c r="AL753" i="4"/>
  <c r="AM753" i="4"/>
  <c r="AL754" i="4"/>
  <c r="AM754" i="4"/>
  <c r="AL755" i="4"/>
  <c r="AM755" i="4"/>
  <c r="AL756" i="4"/>
  <c r="AM756" i="4"/>
  <c r="AL757" i="4"/>
  <c r="AM757" i="4"/>
  <c r="AL758" i="4"/>
  <c r="AM758" i="4"/>
  <c r="AL759" i="4"/>
  <c r="AM759" i="4"/>
  <c r="AL760" i="4"/>
  <c r="AM760" i="4"/>
  <c r="AL761" i="4"/>
  <c r="AM761" i="4"/>
  <c r="AL762" i="4"/>
  <c r="AM762" i="4"/>
  <c r="AL763" i="4"/>
  <c r="AM763" i="4"/>
  <c r="AL764" i="4"/>
  <c r="AM764" i="4"/>
  <c r="AL765" i="4"/>
  <c r="AM765" i="4"/>
  <c r="AL766" i="4"/>
  <c r="AM766" i="4"/>
  <c r="AL767" i="4"/>
  <c r="AM767" i="4"/>
  <c r="AL768" i="4"/>
  <c r="AM768" i="4"/>
  <c r="AL769" i="4"/>
  <c r="AM769" i="4"/>
  <c r="AL770" i="4"/>
  <c r="AM770" i="4"/>
  <c r="AL771" i="4"/>
  <c r="AM771" i="4"/>
  <c r="AL772" i="4"/>
  <c r="AM772" i="4"/>
  <c r="AL773" i="4"/>
  <c r="AM773" i="4"/>
  <c r="AL774" i="4"/>
  <c r="AM774" i="4"/>
  <c r="AL775" i="4"/>
  <c r="AM775" i="4"/>
  <c r="AL776" i="4"/>
  <c r="AM776" i="4"/>
  <c r="AL777" i="4"/>
  <c r="AM777" i="4"/>
  <c r="AL778" i="4"/>
  <c r="AM778" i="4"/>
  <c r="AL779" i="4"/>
  <c r="AM779" i="4"/>
  <c r="AL780" i="4"/>
  <c r="AM780" i="4"/>
  <c r="AL781" i="4"/>
  <c r="AM781" i="4"/>
  <c r="AL782" i="4"/>
  <c r="AM782" i="4"/>
  <c r="AL783" i="4"/>
  <c r="AM783" i="4"/>
  <c r="AL784" i="4"/>
  <c r="AM784" i="4"/>
  <c r="AL785" i="4"/>
  <c r="AM785" i="4"/>
  <c r="AL786" i="4"/>
  <c r="AM786" i="4"/>
  <c r="AL787" i="4"/>
  <c r="AM787" i="4"/>
  <c r="AL788" i="4"/>
  <c r="AM788" i="4"/>
  <c r="AL789" i="4"/>
  <c r="AM789" i="4"/>
  <c r="AL790" i="4"/>
  <c r="AM790" i="4"/>
  <c r="AL791" i="4"/>
  <c r="AM791" i="4"/>
  <c r="AL792" i="4"/>
  <c r="AM792" i="4"/>
  <c r="AL793" i="4"/>
  <c r="AM793" i="4"/>
  <c r="AL794" i="4"/>
  <c r="AM794" i="4"/>
  <c r="AL795" i="4"/>
  <c r="AM795" i="4"/>
  <c r="AL796" i="4"/>
  <c r="AM796" i="4"/>
  <c r="AL797" i="4"/>
  <c r="AM797" i="4"/>
  <c r="AL798" i="4"/>
  <c r="AM798" i="4"/>
  <c r="AL799" i="4"/>
  <c r="AM799" i="4"/>
  <c r="AL800" i="4"/>
  <c r="AM800" i="4"/>
  <c r="AL801" i="4"/>
  <c r="AM801" i="4"/>
  <c r="AL802" i="4"/>
  <c r="AM802" i="4"/>
  <c r="AL803" i="4"/>
  <c r="AM803" i="4"/>
  <c r="AL804" i="4"/>
  <c r="AM804" i="4"/>
  <c r="AM685" i="4"/>
  <c r="AL685" i="4"/>
  <c r="AH549" i="4"/>
  <c r="AJ2973" i="4" l="1"/>
  <c r="B2978" i="4" s="1"/>
  <c r="AG2136" i="4"/>
  <c r="B2140" i="4" s="1"/>
  <c r="AS969" i="4"/>
  <c r="AS1042" i="4"/>
  <c r="AS1033" i="4"/>
  <c r="AS960" i="4"/>
  <c r="AS1024" i="4"/>
  <c r="AS1014" i="4"/>
  <c r="AS958" i="4"/>
  <c r="AS1005" i="4"/>
  <c r="AS1069" i="4"/>
  <c r="AS996" i="4"/>
  <c r="AS1060" i="4"/>
  <c r="AS987" i="4"/>
  <c r="AS1051" i="4"/>
  <c r="AS978" i="4"/>
  <c r="AS1070" i="4"/>
  <c r="AS1061" i="4"/>
  <c r="AS1052" i="4"/>
  <c r="AS1043" i="4"/>
  <c r="AS1034" i="4"/>
  <c r="AS1025" i="4"/>
  <c r="AS1016" i="4"/>
  <c r="AS1006" i="4"/>
  <c r="AS997" i="4"/>
  <c r="AS988" i="4"/>
  <c r="AS979" i="4"/>
  <c r="AS970" i="4"/>
  <c r="AS961" i="4"/>
  <c r="AS1077" i="4"/>
  <c r="AS1068" i="4"/>
  <c r="AS1059" i="4"/>
  <c r="AS1050" i="4"/>
  <c r="AS1041" i="4"/>
  <c r="AS1032" i="4"/>
  <c r="AS1022" i="4"/>
  <c r="AS1013" i="4"/>
  <c r="AS1004" i="4"/>
  <c r="AS995" i="4"/>
  <c r="AS986" i="4"/>
  <c r="AS977" i="4"/>
  <c r="AS968" i="4"/>
  <c r="AS1076" i="4"/>
  <c r="AS1067" i="4"/>
  <c r="AS1058" i="4"/>
  <c r="AS1049" i="4"/>
  <c r="AS1040" i="4"/>
  <c r="AS1030" i="4"/>
  <c r="AS1021" i="4"/>
  <c r="AS1012" i="4"/>
  <c r="AS1003" i="4"/>
  <c r="AS994" i="4"/>
  <c r="AS985" i="4"/>
  <c r="AS976" i="4"/>
  <c r="AS966" i="4"/>
  <c r="AS1075" i="4"/>
  <c r="AS1066" i="4"/>
  <c r="AS1057" i="4"/>
  <c r="AS1048" i="4"/>
  <c r="AS1038" i="4"/>
  <c r="AS1029" i="4"/>
  <c r="AS1020" i="4"/>
  <c r="AS1011" i="4"/>
  <c r="AS1002" i="4"/>
  <c r="AS993" i="4"/>
  <c r="AS984" i="4"/>
  <c r="AS974" i="4"/>
  <c r="AS965" i="4"/>
  <c r="AS1074" i="4"/>
  <c r="AS1065" i="4"/>
  <c r="AS1056" i="4"/>
  <c r="AS1046" i="4"/>
  <c r="AS1037" i="4"/>
  <c r="AS1028" i="4"/>
  <c r="AS1019" i="4"/>
  <c r="AS1010" i="4"/>
  <c r="AS1001" i="4"/>
  <c r="AS992" i="4"/>
  <c r="AS982" i="4"/>
  <c r="AS973" i="4"/>
  <c r="AS964" i="4"/>
  <c r="AS1073" i="4"/>
  <c r="AS1064" i="4"/>
  <c r="AS1054" i="4"/>
  <c r="AS1045" i="4"/>
  <c r="AS1036" i="4"/>
  <c r="AS1027" i="4"/>
  <c r="AS1018" i="4"/>
  <c r="AS1009" i="4"/>
  <c r="AS1000" i="4"/>
  <c r="AS990" i="4"/>
  <c r="AS981" i="4"/>
  <c r="AS972" i="4"/>
  <c r="AS963" i="4"/>
  <c r="AS1072" i="4"/>
  <c r="AS1062" i="4"/>
  <c r="AS1053" i="4"/>
  <c r="AS1044" i="4"/>
  <c r="AS1035" i="4"/>
  <c r="AS1026" i="4"/>
  <c r="AS1017" i="4"/>
  <c r="AS1008" i="4"/>
  <c r="AS998" i="4"/>
  <c r="AS989" i="4"/>
  <c r="AS980" i="4"/>
  <c r="AS971" i="4"/>
  <c r="AS962" i="4"/>
  <c r="AI1007" i="4"/>
  <c r="AI999" i="4"/>
  <c r="AI991" i="4"/>
  <c r="AI983" i="4"/>
  <c r="AH982" i="4"/>
  <c r="AI975" i="4"/>
  <c r="AH974" i="4"/>
  <c r="AI967" i="4"/>
  <c r="AH966" i="4"/>
  <c r="AI959" i="4"/>
  <c r="AI1095" i="4"/>
  <c r="AI1213" i="4"/>
  <c r="AI1208" i="4"/>
  <c r="AI1203" i="4"/>
  <c r="AH1198" i="4"/>
  <c r="AH1193" i="4"/>
  <c r="AH1188" i="4"/>
  <c r="AI1174" i="4"/>
  <c r="AH1173" i="4"/>
  <c r="AI1169" i="4"/>
  <c r="AH1168" i="4"/>
  <c r="AI1164" i="4"/>
  <c r="AH1163" i="4"/>
  <c r="AI1149" i="4"/>
  <c r="AI1144" i="4"/>
  <c r="AI1139" i="4"/>
  <c r="AH1134" i="4"/>
  <c r="AH1129" i="4"/>
  <c r="AH1124" i="4"/>
  <c r="AI1110" i="4"/>
  <c r="AH1109" i="4"/>
  <c r="AI1105" i="4"/>
  <c r="AH1104" i="4"/>
  <c r="AI1099" i="4"/>
  <c r="AV685" i="4"/>
  <c r="AK688" i="4"/>
  <c r="AH936" i="4"/>
  <c r="AK936" i="4"/>
  <c r="AI928" i="4"/>
  <c r="AK928" i="4"/>
  <c r="AH920" i="4"/>
  <c r="AK920" i="4"/>
  <c r="AH896" i="4"/>
  <c r="AK896" i="4"/>
  <c r="AH888" i="4"/>
  <c r="AK888" i="4"/>
  <c r="AH885" i="4"/>
  <c r="AO885" i="4"/>
  <c r="AH880" i="4"/>
  <c r="AK880" i="4"/>
  <c r="AI1210" i="4"/>
  <c r="AK1210" i="4"/>
  <c r="AH1207" i="4"/>
  <c r="AO1207" i="4"/>
  <c r="AH1199" i="4"/>
  <c r="AO1199" i="4"/>
  <c r="AH1194" i="4"/>
  <c r="AK1194" i="4"/>
  <c r="AH1191" i="4"/>
  <c r="AO1191" i="4"/>
  <c r="AH1186" i="4"/>
  <c r="AK1186" i="4"/>
  <c r="AH1183" i="4"/>
  <c r="AO1183" i="4"/>
  <c r="AH1178" i="4"/>
  <c r="AK1178" i="4"/>
  <c r="AH1175" i="4"/>
  <c r="AO1175" i="4"/>
  <c r="AH1170" i="4"/>
  <c r="AK1170" i="4"/>
  <c r="AH1167" i="4"/>
  <c r="AO1167" i="4"/>
  <c r="AH1162" i="4"/>
  <c r="AK1162" i="4"/>
  <c r="AH1159" i="4"/>
  <c r="AO1159" i="4"/>
  <c r="AH1154" i="4"/>
  <c r="AK1154" i="4"/>
  <c r="AH1151" i="4"/>
  <c r="AO1151" i="4"/>
  <c r="AH1146" i="4"/>
  <c r="AK1146" i="4"/>
  <c r="AH1143" i="4"/>
  <c r="AO1143" i="4"/>
  <c r="AH1138" i="4"/>
  <c r="AK1138" i="4"/>
  <c r="AH1135" i="4"/>
  <c r="AO1135" i="4"/>
  <c r="AH1130" i="4"/>
  <c r="AK1130" i="4"/>
  <c r="AH1127" i="4"/>
  <c r="AO1127" i="4"/>
  <c r="AH1122" i="4"/>
  <c r="AK1122" i="4"/>
  <c r="AH1119" i="4"/>
  <c r="AO1119" i="4"/>
  <c r="AH1114" i="4"/>
  <c r="AK1114" i="4"/>
  <c r="AH1111" i="4"/>
  <c r="AO1111" i="4"/>
  <c r="AH1106" i="4"/>
  <c r="AK1106" i="4"/>
  <c r="AI1103" i="4"/>
  <c r="AO1103" i="4"/>
  <c r="AH1098" i="4"/>
  <c r="AK1098" i="4"/>
  <c r="AS1212" i="4"/>
  <c r="AS1204" i="4"/>
  <c r="AS1196" i="4"/>
  <c r="AS1188" i="4"/>
  <c r="AS1180" i="4"/>
  <c r="AS1172" i="4"/>
  <c r="AS1164" i="4"/>
  <c r="AS1156" i="4"/>
  <c r="AS1148" i="4"/>
  <c r="AS1140" i="4"/>
  <c r="AS1132" i="4"/>
  <c r="AS1124" i="4"/>
  <c r="AS1116" i="4"/>
  <c r="AS1108" i="4"/>
  <c r="AS1100" i="4"/>
  <c r="AG1338" i="4"/>
  <c r="AG1330" i="4"/>
  <c r="AG1322" i="4"/>
  <c r="AG1314" i="4"/>
  <c r="AG1306" i="4"/>
  <c r="AG1298" i="4"/>
  <c r="AG1290" i="4"/>
  <c r="AG1282" i="4"/>
  <c r="AG1274" i="4"/>
  <c r="AG1266" i="4"/>
  <c r="AG1258" i="4"/>
  <c r="AG1250" i="4"/>
  <c r="AG1242" i="4"/>
  <c r="AG1234" i="4"/>
  <c r="AG1226" i="4"/>
  <c r="AW1610" i="4"/>
  <c r="AW1602" i="4"/>
  <c r="AW1594" i="4"/>
  <c r="AW1586" i="4"/>
  <c r="AW1578" i="4"/>
  <c r="AW1570" i="4"/>
  <c r="AW1562" i="4"/>
  <c r="AW1554" i="4"/>
  <c r="AW1546" i="4"/>
  <c r="AW1538" i="4"/>
  <c r="AW1530" i="4"/>
  <c r="AW1522" i="4"/>
  <c r="AW1514" i="4"/>
  <c r="AW1506" i="4"/>
  <c r="BD2973" i="4"/>
  <c r="AZ2973" i="4"/>
  <c r="AI1100" i="4"/>
  <c r="AK821" i="4"/>
  <c r="AH821" i="4"/>
  <c r="AH938" i="4"/>
  <c r="AO938" i="4"/>
  <c r="AH933" i="4"/>
  <c r="AK933" i="4"/>
  <c r="AH930" i="4"/>
  <c r="AO930" i="4"/>
  <c r="AH917" i="4"/>
  <c r="AK917" i="4"/>
  <c r="AH914" i="4"/>
  <c r="AO914" i="4"/>
  <c r="AH909" i="4"/>
  <c r="AK909" i="4"/>
  <c r="AI906" i="4"/>
  <c r="AO906" i="4"/>
  <c r="AI893" i="4"/>
  <c r="AK893" i="4"/>
  <c r="AH882" i="4"/>
  <c r="AO882" i="4"/>
  <c r="AH877" i="4"/>
  <c r="AK877" i="4"/>
  <c r="AH874" i="4"/>
  <c r="AO874" i="4"/>
  <c r="AH869" i="4"/>
  <c r="AK869" i="4"/>
  <c r="AH866" i="4"/>
  <c r="AO866" i="4"/>
  <c r="AH861" i="4"/>
  <c r="AK861" i="4"/>
  <c r="AH858" i="4"/>
  <c r="AO858" i="4"/>
  <c r="AH853" i="4"/>
  <c r="AK853" i="4"/>
  <c r="AH850" i="4"/>
  <c r="AO850" i="4"/>
  <c r="AH845" i="4"/>
  <c r="AK845" i="4"/>
  <c r="AH842" i="4"/>
  <c r="AO842" i="4"/>
  <c r="AH837" i="4"/>
  <c r="AK837" i="4"/>
  <c r="AH834" i="4"/>
  <c r="AO834" i="4"/>
  <c r="AH829" i="4"/>
  <c r="AK829" i="4"/>
  <c r="BA821" i="4"/>
  <c r="AO826" i="4"/>
  <c r="AS1211" i="4"/>
  <c r="AS1203" i="4"/>
  <c r="AS1195" i="4"/>
  <c r="AS1187" i="4"/>
  <c r="AS1179" i="4"/>
  <c r="AS1171" i="4"/>
  <c r="AS1163" i="4"/>
  <c r="AS1155" i="4"/>
  <c r="AS1147" i="4"/>
  <c r="AS1139" i="4"/>
  <c r="AS1131" i="4"/>
  <c r="AS1123" i="4"/>
  <c r="AS1115" i="4"/>
  <c r="AS1107" i="4"/>
  <c r="AS1099" i="4"/>
  <c r="AG1337" i="4"/>
  <c r="AG1329" i="4"/>
  <c r="AG1321" i="4"/>
  <c r="AG1313" i="4"/>
  <c r="AG1305" i="4"/>
  <c r="AG1297" i="4"/>
  <c r="AG1289" i="4"/>
  <c r="AG1281" i="4"/>
  <c r="AG1273" i="4"/>
  <c r="AG1265" i="4"/>
  <c r="AG1257" i="4"/>
  <c r="AG1249" i="4"/>
  <c r="AG1241" i="4"/>
  <c r="AG1233" i="4"/>
  <c r="AG1225" i="4"/>
  <c r="BB2973" i="4"/>
  <c r="BA2973" i="4"/>
  <c r="AR2973" i="4"/>
  <c r="AX2973" i="4"/>
  <c r="AT2973" i="4"/>
  <c r="AS2973" i="4"/>
  <c r="AI1010" i="4"/>
  <c r="AI1002" i="4"/>
  <c r="AI994" i="4"/>
  <c r="AI986" i="4"/>
  <c r="AI978" i="4"/>
  <c r="AI970" i="4"/>
  <c r="AI962" i="4"/>
  <c r="AV958" i="4"/>
  <c r="AI1205" i="4"/>
  <c r="AI1200" i="4"/>
  <c r="AI1195" i="4"/>
  <c r="AH1190" i="4"/>
  <c r="AH1185" i="4"/>
  <c r="AH1180" i="4"/>
  <c r="AI1166" i="4"/>
  <c r="AH1165" i="4"/>
  <c r="AI1161" i="4"/>
  <c r="AH1160" i="4"/>
  <c r="AI1156" i="4"/>
  <c r="AH1155" i="4"/>
  <c r="AI1141" i="4"/>
  <c r="AI1136" i="4"/>
  <c r="AI1131" i="4"/>
  <c r="AH1126" i="4"/>
  <c r="AH1121" i="4"/>
  <c r="AH1116" i="4"/>
  <c r="AI1101" i="4"/>
  <c r="AI1096" i="4"/>
  <c r="AS1071" i="4"/>
  <c r="AS1063" i="4"/>
  <c r="AS1055" i="4"/>
  <c r="AS1047" i="4"/>
  <c r="AS1039" i="4"/>
  <c r="AS1031" i="4"/>
  <c r="AS1023" i="4"/>
  <c r="AS1015" i="4"/>
  <c r="AS1007" i="4"/>
  <c r="AS999" i="4"/>
  <c r="AS991" i="4"/>
  <c r="AS983" i="4"/>
  <c r="AS975" i="4"/>
  <c r="AS967" i="4"/>
  <c r="AS959" i="4"/>
  <c r="AS1209" i="4"/>
  <c r="AS1201" i="4"/>
  <c r="AS1193" i="4"/>
  <c r="AS1185" i="4"/>
  <c r="AS1177" i="4"/>
  <c r="AS1169" i="4"/>
  <c r="AS1161" i="4"/>
  <c r="AS1153" i="4"/>
  <c r="AS1145" i="4"/>
  <c r="AS1137" i="4"/>
  <c r="AS1129" i="4"/>
  <c r="AS1121" i="4"/>
  <c r="AS1113" i="4"/>
  <c r="AS1105" i="4"/>
  <c r="AS1097" i="4"/>
  <c r="AG1335" i="4"/>
  <c r="AG1327" i="4"/>
  <c r="AG1319" i="4"/>
  <c r="AG1311" i="4"/>
  <c r="AG1303" i="4"/>
  <c r="AG1295" i="4"/>
  <c r="AG1287" i="4"/>
  <c r="AG1279" i="4"/>
  <c r="AG1271" i="4"/>
  <c r="AG1263" i="4"/>
  <c r="AG1255" i="4"/>
  <c r="AG1247" i="4"/>
  <c r="AG1239" i="4"/>
  <c r="AG1231" i="4"/>
  <c r="AG1223" i="4"/>
  <c r="AV1502" i="4"/>
  <c r="AV1495" i="4"/>
  <c r="AV1504" i="4"/>
  <c r="AV1512" i="4"/>
  <c r="AV1520" i="4"/>
  <c r="AV1528" i="4"/>
  <c r="AV1536" i="4"/>
  <c r="AV1544" i="4"/>
  <c r="AV1552" i="4"/>
  <c r="AV1560" i="4"/>
  <c r="AV1568" i="4"/>
  <c r="AV1576" i="4"/>
  <c r="AV1584" i="4"/>
  <c r="AV1592" i="4"/>
  <c r="AV1600" i="4"/>
  <c r="AV1608" i="4"/>
  <c r="AR1497" i="4"/>
  <c r="AR1505" i="4"/>
  <c r="AR1513" i="4"/>
  <c r="AR1521" i="4"/>
  <c r="AR1529" i="4"/>
  <c r="AR1537" i="4"/>
  <c r="AR1545" i="4"/>
  <c r="AR1553" i="4"/>
  <c r="AR1561" i="4"/>
  <c r="AR1569" i="4"/>
  <c r="AR1577" i="4"/>
  <c r="AR1585" i="4"/>
  <c r="AR1593" i="4"/>
  <c r="AR1601" i="4"/>
  <c r="AR1609" i="4"/>
  <c r="AV1496" i="4"/>
  <c r="AV1505" i="4"/>
  <c r="AV1513" i="4"/>
  <c r="AV1521" i="4"/>
  <c r="AV1529" i="4"/>
  <c r="AV1537" i="4"/>
  <c r="AV1545" i="4"/>
  <c r="AV1553" i="4"/>
  <c r="AV1561" i="4"/>
  <c r="AV1569" i="4"/>
  <c r="AV1577" i="4"/>
  <c r="AV1585" i="4"/>
  <c r="AV1593" i="4"/>
  <c r="AV1601" i="4"/>
  <c r="AV1609" i="4"/>
  <c r="AR1498" i="4"/>
  <c r="AR1506" i="4"/>
  <c r="AR1514" i="4"/>
  <c r="AR1522" i="4"/>
  <c r="AR1530" i="4"/>
  <c r="AR1538" i="4"/>
  <c r="AR1546" i="4"/>
  <c r="AR1554" i="4"/>
  <c r="AR1562" i="4"/>
  <c r="AR1570" i="4"/>
  <c r="AR1578" i="4"/>
  <c r="AR1586" i="4"/>
  <c r="AR1594" i="4"/>
  <c r="AR1602" i="4"/>
  <c r="AR1610" i="4"/>
  <c r="AV1497" i="4"/>
  <c r="AV1506" i="4"/>
  <c r="AV1514" i="4"/>
  <c r="AV1522" i="4"/>
  <c r="AV1530" i="4"/>
  <c r="AV1538" i="4"/>
  <c r="AV1546" i="4"/>
  <c r="AV1554" i="4"/>
  <c r="AV1562" i="4"/>
  <c r="AV1570" i="4"/>
  <c r="AV1578" i="4"/>
  <c r="AV1586" i="4"/>
  <c r="AV1594" i="4"/>
  <c r="AV1602" i="4"/>
  <c r="AV1610" i="4"/>
  <c r="AR1499" i="4"/>
  <c r="AR1507" i="4"/>
  <c r="AR1515" i="4"/>
  <c r="AR1523" i="4"/>
  <c r="AR1531" i="4"/>
  <c r="AR1539" i="4"/>
  <c r="AR1547" i="4"/>
  <c r="AR1555" i="4"/>
  <c r="AR1563" i="4"/>
  <c r="AR1571" i="4"/>
  <c r="AR1579" i="4"/>
  <c r="AR1587" i="4"/>
  <c r="AR1595" i="4"/>
  <c r="AR1603" i="4"/>
  <c r="AR1611" i="4"/>
  <c r="AV1499" i="4"/>
  <c r="AV1508" i="4"/>
  <c r="AV1516" i="4"/>
  <c r="AV1524" i="4"/>
  <c r="AV1532" i="4"/>
  <c r="AV1540" i="4"/>
  <c r="AV1548" i="4"/>
  <c r="AV1556" i="4"/>
  <c r="AV1564" i="4"/>
  <c r="AV1572" i="4"/>
  <c r="AV1580" i="4"/>
  <c r="AV1588" i="4"/>
  <c r="AV1596" i="4"/>
  <c r="AV1604" i="4"/>
  <c r="AV1612" i="4"/>
  <c r="AR1501" i="4"/>
  <c r="AV1500" i="4"/>
  <c r="AV1509" i="4"/>
  <c r="AV1517" i="4"/>
  <c r="AV1525" i="4"/>
  <c r="AV1533" i="4"/>
  <c r="AV1541" i="4"/>
  <c r="AV1549" i="4"/>
  <c r="AV1557" i="4"/>
  <c r="AV1565" i="4"/>
  <c r="AV1573" i="4"/>
  <c r="AV1581" i="4"/>
  <c r="AV1589" i="4"/>
  <c r="AV1597" i="4"/>
  <c r="AV1605" i="4"/>
  <c r="AV1613" i="4"/>
  <c r="AR1502" i="4"/>
  <c r="AR1510" i="4"/>
  <c r="AR1518" i="4"/>
  <c r="AR1526" i="4"/>
  <c r="AR1534" i="4"/>
  <c r="AR1542" i="4"/>
  <c r="AR1550" i="4"/>
  <c r="AR1558" i="4"/>
  <c r="AR1566" i="4"/>
  <c r="AR1574" i="4"/>
  <c r="AR1582" i="4"/>
  <c r="AR1590" i="4"/>
  <c r="AR1598" i="4"/>
  <c r="AR1606" i="4"/>
  <c r="AV1510" i="4"/>
  <c r="AV1531" i="4"/>
  <c r="AV1551" i="4"/>
  <c r="AV1574" i="4"/>
  <c r="AV1595" i="4"/>
  <c r="AR1496" i="4"/>
  <c r="AR1516" i="4"/>
  <c r="AR1532" i="4"/>
  <c r="AR1548" i="4"/>
  <c r="AR1564" i="4"/>
  <c r="AR1580" i="4"/>
  <c r="AR1596" i="4"/>
  <c r="AR1612" i="4"/>
  <c r="AV1511" i="4"/>
  <c r="AV1534" i="4"/>
  <c r="AV1555" i="4"/>
  <c r="AV1575" i="4"/>
  <c r="AV1598" i="4"/>
  <c r="AR1500" i="4"/>
  <c r="AR1517" i="4"/>
  <c r="AR1533" i="4"/>
  <c r="AR1549" i="4"/>
  <c r="AR1565" i="4"/>
  <c r="AR1581" i="4"/>
  <c r="AR1597" i="4"/>
  <c r="AR1613" i="4"/>
  <c r="AV1515" i="4"/>
  <c r="AV1535" i="4"/>
  <c r="AV1558" i="4"/>
  <c r="AV1579" i="4"/>
  <c r="AV1599" i="4"/>
  <c r="AR1503" i="4"/>
  <c r="AR1519" i="4"/>
  <c r="AR1535" i="4"/>
  <c r="AR1551" i="4"/>
  <c r="AR1567" i="4"/>
  <c r="AR1583" i="4"/>
  <c r="AR1599" i="4"/>
  <c r="AV1518" i="4"/>
  <c r="AV1539" i="4"/>
  <c r="AV1559" i="4"/>
  <c r="AV1582" i="4"/>
  <c r="AV1603" i="4"/>
  <c r="AR1504" i="4"/>
  <c r="AR1520" i="4"/>
  <c r="AR1536" i="4"/>
  <c r="AR1552" i="4"/>
  <c r="AR1568" i="4"/>
  <c r="AR1584" i="4"/>
  <c r="AR1600" i="4"/>
  <c r="AV1498" i="4"/>
  <c r="AV1519" i="4"/>
  <c r="AV1542" i="4"/>
  <c r="AV1563" i="4"/>
  <c r="AV1583" i="4"/>
  <c r="AV1606" i="4"/>
  <c r="AR1508" i="4"/>
  <c r="AR1524" i="4"/>
  <c r="AR1540" i="4"/>
  <c r="AR1556" i="4"/>
  <c r="AR1572" i="4"/>
  <c r="AR1588" i="4"/>
  <c r="AR1604" i="4"/>
  <c r="AV1501" i="4"/>
  <c r="AV1523" i="4"/>
  <c r="AV1543" i="4"/>
  <c r="AV1566" i="4"/>
  <c r="AV1587" i="4"/>
  <c r="AV1607" i="4"/>
  <c r="AR1509" i="4"/>
  <c r="AR1525" i="4"/>
  <c r="AR1541" i="4"/>
  <c r="AR1557" i="4"/>
  <c r="AR1573" i="4"/>
  <c r="AR1589" i="4"/>
  <c r="AR1605" i="4"/>
  <c r="AV1507" i="4"/>
  <c r="AV1527" i="4"/>
  <c r="AV1550" i="4"/>
  <c r="AV1571" i="4"/>
  <c r="AV1591" i="4"/>
  <c r="AR1495" i="4"/>
  <c r="AR1512" i="4"/>
  <c r="AR1528" i="4"/>
  <c r="AR1544" i="4"/>
  <c r="AR1560" i="4"/>
  <c r="AR1576" i="4"/>
  <c r="AR1592" i="4"/>
  <c r="AR1608" i="4"/>
  <c r="AV1547" i="4"/>
  <c r="AR1575" i="4"/>
  <c r="AV1567" i="4"/>
  <c r="AR1591" i="4"/>
  <c r="AV1590" i="4"/>
  <c r="AR1607" i="4"/>
  <c r="AV1611" i="4"/>
  <c r="AR1511" i="4"/>
  <c r="AV1503" i="4"/>
  <c r="AR1543" i="4"/>
  <c r="AR1527" i="4"/>
  <c r="AV1526" i="4"/>
  <c r="AR1559" i="4"/>
  <c r="AW1607" i="4"/>
  <c r="AW1599" i="4"/>
  <c r="AW1591" i="4"/>
  <c r="AW1583" i="4"/>
  <c r="AW1575" i="4"/>
  <c r="AW1567" i="4"/>
  <c r="AW1559" i="4"/>
  <c r="AW1551" i="4"/>
  <c r="AW1543" i="4"/>
  <c r="AW1535" i="4"/>
  <c r="AW1527" i="4"/>
  <c r="AW1519" i="4"/>
  <c r="AW1511" i="4"/>
  <c r="AW1503" i="4"/>
  <c r="AW1495" i="4"/>
  <c r="BE2973" i="4"/>
  <c r="AI1097" i="4"/>
  <c r="AS1208" i="4"/>
  <c r="AS1200" i="4"/>
  <c r="AS1192" i="4"/>
  <c r="AS1184" i="4"/>
  <c r="AS1176" i="4"/>
  <c r="AS1168" i="4"/>
  <c r="AS1160" i="4"/>
  <c r="AS1152" i="4"/>
  <c r="AS1144" i="4"/>
  <c r="AS1136" i="4"/>
  <c r="AS1128" i="4"/>
  <c r="AS1120" i="4"/>
  <c r="AS1112" i="4"/>
  <c r="AS1104" i="4"/>
  <c r="AS1096" i="4"/>
  <c r="AS1215" i="4" s="1"/>
  <c r="AG1334" i="4"/>
  <c r="AG1326" i="4"/>
  <c r="AG1318" i="4"/>
  <c r="AG1310" i="4"/>
  <c r="AG1302" i="4"/>
  <c r="AG1294" i="4"/>
  <c r="AG1286" i="4"/>
  <c r="AG1278" i="4"/>
  <c r="AG1270" i="4"/>
  <c r="AG1262" i="4"/>
  <c r="AG1254" i="4"/>
  <c r="AG1246" i="4"/>
  <c r="AG1238" i="4"/>
  <c r="AG1230" i="4"/>
  <c r="AG1222" i="4"/>
  <c r="BF2973" i="4"/>
  <c r="AI1113" i="4"/>
  <c r="AI1108" i="4"/>
  <c r="AH1097" i="4"/>
  <c r="AS1095" i="4"/>
  <c r="AS1207" i="4"/>
  <c r="AS1199" i="4"/>
  <c r="AS1191" i="4"/>
  <c r="AS1183" i="4"/>
  <c r="AS1175" i="4"/>
  <c r="AS1167" i="4"/>
  <c r="AS1159" i="4"/>
  <c r="AS1151" i="4"/>
  <c r="AS1143" i="4"/>
  <c r="AS1135" i="4"/>
  <c r="AS1127" i="4"/>
  <c r="AS1119" i="4"/>
  <c r="AS1111" i="4"/>
  <c r="AS1103" i="4"/>
  <c r="AG1221" i="4"/>
  <c r="AG1333" i="4"/>
  <c r="AG1325" i="4"/>
  <c r="AG1317" i="4"/>
  <c r="AG1309" i="4"/>
  <c r="AG1301" i="4"/>
  <c r="AG1293" i="4"/>
  <c r="AG1285" i="4"/>
  <c r="AG1277" i="4"/>
  <c r="AG1269" i="4"/>
  <c r="AG1261" i="4"/>
  <c r="AG1253" i="4"/>
  <c r="AG1245" i="4"/>
  <c r="AG1237" i="4"/>
  <c r="AG1229" i="4"/>
  <c r="AW2973" i="4"/>
  <c r="AV2973" i="4"/>
  <c r="BG2973" i="4"/>
  <c r="BC2973" i="4"/>
  <c r="AQ2973" i="4"/>
  <c r="AU2973" i="4"/>
  <c r="AS1213" i="4"/>
  <c r="AS1205" i="4"/>
  <c r="AS1197" i="4"/>
  <c r="AS1189" i="4"/>
  <c r="AS1181" i="4"/>
  <c r="AS1173" i="4"/>
  <c r="AS1165" i="4"/>
  <c r="AS1157" i="4"/>
  <c r="AS1149" i="4"/>
  <c r="AS1141" i="4"/>
  <c r="AS1133" i="4"/>
  <c r="AS1125" i="4"/>
  <c r="AS1117" i="4"/>
  <c r="AS1109" i="4"/>
  <c r="AS1101" i="4"/>
  <c r="AG1339" i="4"/>
  <c r="AG1331" i="4"/>
  <c r="AG1323" i="4"/>
  <c r="AG1315" i="4"/>
  <c r="AG1307" i="4"/>
  <c r="AG1299" i="4"/>
  <c r="AG1291" i="4"/>
  <c r="AG1283" i="4"/>
  <c r="AG1275" i="4"/>
  <c r="AG1267" i="4"/>
  <c r="AG1259" i="4"/>
  <c r="AG1251" i="4"/>
  <c r="AG1243" i="4"/>
  <c r="AG1235" i="4"/>
  <c r="AY2973" i="4"/>
  <c r="AP2973" i="4"/>
  <c r="AG2832" i="4"/>
  <c r="B2838" i="4" s="1"/>
  <c r="AH2271" i="4"/>
  <c r="B2275" i="4" s="1"/>
  <c r="AN1478" i="4"/>
  <c r="AS1478" i="4"/>
  <c r="B1484" i="4" s="1"/>
  <c r="AJ2416" i="4"/>
  <c r="B2421" i="4" s="1"/>
  <c r="AL2416" i="4"/>
  <c r="B2423" i="4" s="1"/>
  <c r="AL2973" i="4"/>
  <c r="B2981" i="4" s="1"/>
  <c r="AG2561" i="4"/>
  <c r="B2566" i="4" s="1"/>
  <c r="AL2697" i="4"/>
  <c r="B2705" i="4" s="1"/>
  <c r="AJ2697" i="4"/>
  <c r="B2702" i="4" s="1"/>
  <c r="AG2271" i="4"/>
  <c r="B2276" i="4" s="1"/>
  <c r="AW1790" i="4"/>
  <c r="B1796" i="4" s="1"/>
  <c r="AJ1629" i="4"/>
  <c r="AJ1815" i="4"/>
  <c r="B1820" i="4" s="1"/>
  <c r="AJ1640" i="4"/>
  <c r="AJ1642" i="4"/>
  <c r="AJ1644" i="4"/>
  <c r="AJ1648" i="4"/>
  <c r="AJ1632" i="4"/>
  <c r="AJ1650" i="4"/>
  <c r="AJ1634" i="4"/>
  <c r="AN1179" i="4"/>
  <c r="AV1095" i="4"/>
  <c r="AI1194" i="4"/>
  <c r="AI1178" i="4"/>
  <c r="AI1170" i="4"/>
  <c r="AI1162" i="4"/>
  <c r="AI1154" i="4"/>
  <c r="AI1146" i="4"/>
  <c r="AI1138" i="4"/>
  <c r="AI1130" i="4"/>
  <c r="AI1122" i="4"/>
  <c r="AI1114" i="4"/>
  <c r="AW1095" i="4"/>
  <c r="AI1186" i="4"/>
  <c r="AH1210" i="4"/>
  <c r="AH1202" i="4"/>
  <c r="AI1106" i="4"/>
  <c r="AI1098" i="4"/>
  <c r="AZ1095" i="4"/>
  <c r="AI1202" i="4"/>
  <c r="BA1095" i="4"/>
  <c r="AI1207" i="4"/>
  <c r="AI1199" i="4"/>
  <c r="AI1191" i="4"/>
  <c r="AI1183" i="4"/>
  <c r="AI1175" i="4"/>
  <c r="AI1167" i="4"/>
  <c r="AI1159" i="4"/>
  <c r="AI1151" i="4"/>
  <c r="AI1143" i="4"/>
  <c r="AI1135" i="4"/>
  <c r="AI1127" i="4"/>
  <c r="AI1119" i="4"/>
  <c r="AI1111" i="4"/>
  <c r="AJ1176" i="4"/>
  <c r="AJ1099" i="4"/>
  <c r="AR1168" i="4"/>
  <c r="AJ1113" i="4"/>
  <c r="AJ1186" i="4"/>
  <c r="AR1182" i="4"/>
  <c r="AJ1105" i="4"/>
  <c r="AR1174" i="4"/>
  <c r="AJ1156" i="4"/>
  <c r="AJ1143" i="4"/>
  <c r="AJ1198" i="4"/>
  <c r="AR1180" i="4"/>
  <c r="AJ1125" i="4"/>
  <c r="AJ1117" i="4"/>
  <c r="AJ1154" i="4"/>
  <c r="AN1201" i="4"/>
  <c r="AJ1180" i="4"/>
  <c r="AJ1174" i="4"/>
  <c r="AJ1157" i="4"/>
  <c r="AR1145" i="4"/>
  <c r="AN1116" i="4"/>
  <c r="AN1104" i="4"/>
  <c r="AJ1211" i="4"/>
  <c r="AR1198" i="4"/>
  <c r="AR1192" i="4"/>
  <c r="AJ1190" i="4"/>
  <c r="AJ1123" i="4"/>
  <c r="AN1199" i="4"/>
  <c r="AR1190" i="4"/>
  <c r="AN1187" i="4"/>
  <c r="AJ1166" i="4"/>
  <c r="AJ1155" i="4"/>
  <c r="AJ1137" i="4"/>
  <c r="AJ1135" i="4"/>
  <c r="AN1108" i="4"/>
  <c r="BB1095" i="4"/>
  <c r="AN1211" i="4"/>
  <c r="AR1208" i="4"/>
  <c r="AJ1194" i="4"/>
  <c r="AJ1173" i="4"/>
  <c r="AR1149" i="4"/>
  <c r="AJ1149" i="4"/>
  <c r="AR1129" i="4"/>
  <c r="AR1105" i="4"/>
  <c r="AR1099" i="4"/>
  <c r="AJ1095" i="4"/>
  <c r="AN1203" i="4"/>
  <c r="AN1191" i="4"/>
  <c r="AR1166" i="4"/>
  <c r="AJ1158" i="4"/>
  <c r="AN1144" i="4"/>
  <c r="AN1124" i="4"/>
  <c r="AN1112" i="4"/>
  <c r="AJ1103" i="4"/>
  <c r="AJ1212" i="4"/>
  <c r="AJ1204" i="4"/>
  <c r="AN1185" i="4"/>
  <c r="AJ1182" i="4"/>
  <c r="AJ1170" i="4"/>
  <c r="AJ1147" i="4"/>
  <c r="AJ1139" i="4"/>
  <c r="AJ1121" i="4"/>
  <c r="AJ1119" i="4"/>
  <c r="AN1106" i="4"/>
  <c r="AN883" i="4"/>
  <c r="AR926" i="4"/>
  <c r="AJ932" i="4"/>
  <c r="AN937" i="4"/>
  <c r="AN899" i="4"/>
  <c r="AN935" i="4"/>
  <c r="AN929" i="4"/>
  <c r="AJ940" i="4"/>
  <c r="AN939" i="4"/>
  <c r="AR872" i="4"/>
  <c r="AN933" i="4"/>
  <c r="AJ938" i="4"/>
  <c r="AR888" i="4"/>
  <c r="AJ913" i="4"/>
  <c r="AJ926" i="4"/>
  <c r="AN931" i="4"/>
  <c r="AR936" i="4"/>
  <c r="AJ930" i="4"/>
  <c r="AJ934" i="4"/>
  <c r="AN921" i="4"/>
  <c r="AJ928" i="4"/>
  <c r="AR938" i="4"/>
  <c r="AJ878" i="4"/>
  <c r="AN927" i="4"/>
  <c r="AJ894" i="4"/>
  <c r="AR930" i="4"/>
  <c r="AJ936" i="4"/>
  <c r="AR928" i="4"/>
  <c r="AR932" i="4"/>
  <c r="AR940" i="4"/>
  <c r="AR934" i="4"/>
  <c r="AR904" i="4"/>
  <c r="AJ910" i="4"/>
  <c r="AJ916" i="4"/>
  <c r="AI904" i="4"/>
  <c r="AH898" i="4"/>
  <c r="AI890" i="4"/>
  <c r="AI877" i="4"/>
  <c r="AG824" i="4"/>
  <c r="AH912" i="4"/>
  <c r="AH856" i="4"/>
  <c r="AH928" i="4"/>
  <c r="AI922" i="4"/>
  <c r="AH904" i="4"/>
  <c r="AI896" i="4"/>
  <c r="AH890" i="4"/>
  <c r="AI869" i="4"/>
  <c r="AI861" i="4"/>
  <c r="AI853" i="4"/>
  <c r="AI845" i="4"/>
  <c r="AI837" i="4"/>
  <c r="AI829" i="4"/>
  <c r="AH925" i="4"/>
  <c r="AI917" i="4"/>
  <c r="AH872" i="4"/>
  <c r="AH864" i="4"/>
  <c r="AH848" i="4"/>
  <c r="AH840" i="4"/>
  <c r="AH832" i="4"/>
  <c r="AH824" i="4"/>
  <c r="AW821" i="4"/>
  <c r="AI909" i="4"/>
  <c r="AI882" i="4"/>
  <c r="AI933" i="4"/>
  <c r="AI930" i="4"/>
  <c r="AI914" i="4"/>
  <c r="AI901" i="4"/>
  <c r="AI888" i="4"/>
  <c r="AI874" i="4"/>
  <c r="AI936" i="4"/>
  <c r="AI920" i="4"/>
  <c r="AH901" i="4"/>
  <c r="AI880" i="4"/>
  <c r="AI866" i="4"/>
  <c r="AI858" i="4"/>
  <c r="AI850" i="4"/>
  <c r="AI842" i="4"/>
  <c r="AI834" i="4"/>
  <c r="AI826" i="4"/>
  <c r="AZ821" i="4"/>
  <c r="AH922" i="4"/>
  <c r="AH826" i="4"/>
  <c r="AN925" i="4"/>
  <c r="AR924" i="4"/>
  <c r="AJ924" i="4"/>
  <c r="AN923" i="4"/>
  <c r="AR922" i="4"/>
  <c r="AJ922" i="4"/>
  <c r="AR916" i="4"/>
  <c r="AR910" i="4"/>
  <c r="AN905" i="4"/>
  <c r="AJ900" i="4"/>
  <c r="AR894" i="4"/>
  <c r="AN889" i="4"/>
  <c r="AJ884" i="4"/>
  <c r="AR878" i="4"/>
  <c r="AN873" i="4"/>
  <c r="AJ868" i="4"/>
  <c r="AN895" i="4"/>
  <c r="AJ890" i="4"/>
  <c r="AR884" i="4"/>
  <c r="AN879" i="4"/>
  <c r="AJ874" i="4"/>
  <c r="AJ862" i="4"/>
  <c r="AJ918" i="4"/>
  <c r="AJ912" i="4"/>
  <c r="AR906" i="4"/>
  <c r="AN901" i="4"/>
  <c r="AJ896" i="4"/>
  <c r="AR890" i="4"/>
  <c r="AN885" i="4"/>
  <c r="AJ880" i="4"/>
  <c r="AR874" i="4"/>
  <c r="AN869" i="4"/>
  <c r="AR862" i="4"/>
  <c r="AR918" i="4"/>
  <c r="AN913" i="4"/>
  <c r="AR912" i="4"/>
  <c r="AN907" i="4"/>
  <c r="AJ902" i="4"/>
  <c r="AR896" i="4"/>
  <c r="AN891" i="4"/>
  <c r="AJ886" i="4"/>
  <c r="AR880" i="4"/>
  <c r="AN875" i="4"/>
  <c r="AJ870" i="4"/>
  <c r="AJ854" i="4"/>
  <c r="AN917" i="4"/>
  <c r="AN911" i="4"/>
  <c r="AJ906" i="4"/>
  <c r="AR900" i="4"/>
  <c r="AR868" i="4"/>
  <c r="AN940" i="4"/>
  <c r="AR939" i="4"/>
  <c r="AJ939" i="4"/>
  <c r="AN938" i="4"/>
  <c r="AR937" i="4"/>
  <c r="AJ937" i="4"/>
  <c r="AN936" i="4"/>
  <c r="AR935" i="4"/>
  <c r="AJ935" i="4"/>
  <c r="AN934" i="4"/>
  <c r="AR933" i="4"/>
  <c r="AJ933" i="4"/>
  <c r="AN932" i="4"/>
  <c r="AR931" i="4"/>
  <c r="AJ931" i="4"/>
  <c r="AN930" i="4"/>
  <c r="AR929" i="4"/>
  <c r="AJ929" i="4"/>
  <c r="AN928" i="4"/>
  <c r="AR927" i="4"/>
  <c r="AJ927" i="4"/>
  <c r="AN926" i="4"/>
  <c r="AR925" i="4"/>
  <c r="AJ925" i="4"/>
  <c r="AN924" i="4"/>
  <c r="AR923" i="4"/>
  <c r="AJ923" i="4"/>
  <c r="AN922" i="4"/>
  <c r="AN919" i="4"/>
  <c r="AJ914" i="4"/>
  <c r="AJ908" i="4"/>
  <c r="AR902" i="4"/>
  <c r="AN897" i="4"/>
  <c r="AJ892" i="4"/>
  <c r="AR886" i="4"/>
  <c r="AN881" i="4"/>
  <c r="AJ876" i="4"/>
  <c r="AR870" i="4"/>
  <c r="AJ865" i="4"/>
  <c r="AN857" i="4"/>
  <c r="AJ920" i="4"/>
  <c r="AR914" i="4"/>
  <c r="AR908" i="4"/>
  <c r="AN903" i="4"/>
  <c r="AJ898" i="4"/>
  <c r="AR892" i="4"/>
  <c r="AN887" i="4"/>
  <c r="AJ882" i="4"/>
  <c r="AR876" i="4"/>
  <c r="AN871" i="4"/>
  <c r="AR920" i="4"/>
  <c r="AN915" i="4"/>
  <c r="AN909" i="4"/>
  <c r="AJ904" i="4"/>
  <c r="AR898" i="4"/>
  <c r="AN893" i="4"/>
  <c r="AJ888" i="4"/>
  <c r="AR882" i="4"/>
  <c r="AN877" i="4"/>
  <c r="AJ872" i="4"/>
  <c r="AN863" i="4"/>
  <c r="AJ858" i="4"/>
  <c r="AJ864" i="4"/>
  <c r="AR858" i="4"/>
  <c r="AR921" i="4"/>
  <c r="AJ921" i="4"/>
  <c r="AN920" i="4"/>
  <c r="AR919" i="4"/>
  <c r="AJ919" i="4"/>
  <c r="AN918" i="4"/>
  <c r="AR917" i="4"/>
  <c r="AJ917" i="4"/>
  <c r="AN916" i="4"/>
  <c r="AR915" i="4"/>
  <c r="AJ915" i="4"/>
  <c r="AN914" i="4"/>
  <c r="AR913" i="4"/>
  <c r="AN912" i="4"/>
  <c r="AR911" i="4"/>
  <c r="AJ911" i="4"/>
  <c r="AN910" i="4"/>
  <c r="AR909" i="4"/>
  <c r="AJ909" i="4"/>
  <c r="AN908" i="4"/>
  <c r="AR907" i="4"/>
  <c r="AJ907" i="4"/>
  <c r="AN906" i="4"/>
  <c r="AR905" i="4"/>
  <c r="AJ905" i="4"/>
  <c r="AN904" i="4"/>
  <c r="AR903" i="4"/>
  <c r="AJ903" i="4"/>
  <c r="AN902" i="4"/>
  <c r="AR901" i="4"/>
  <c r="AJ901" i="4"/>
  <c r="AN900" i="4"/>
  <c r="AR899" i="4"/>
  <c r="AJ899" i="4"/>
  <c r="AN898" i="4"/>
  <c r="AR897" i="4"/>
  <c r="AJ897" i="4"/>
  <c r="AN896" i="4"/>
  <c r="AR895" i="4"/>
  <c r="AJ895" i="4"/>
  <c r="AN894" i="4"/>
  <c r="AR893" i="4"/>
  <c r="AJ893" i="4"/>
  <c r="AN892" i="4"/>
  <c r="AR891" i="4"/>
  <c r="AJ891" i="4"/>
  <c r="AN890" i="4"/>
  <c r="AR889" i="4"/>
  <c r="AJ889" i="4"/>
  <c r="AN888" i="4"/>
  <c r="AR887" i="4"/>
  <c r="AJ887" i="4"/>
  <c r="AN886" i="4"/>
  <c r="AR885" i="4"/>
  <c r="AJ885" i="4"/>
  <c r="AN884" i="4"/>
  <c r="AR883" i="4"/>
  <c r="AJ883" i="4"/>
  <c r="AN882" i="4"/>
  <c r="AR881" i="4"/>
  <c r="AJ881" i="4"/>
  <c r="AN880" i="4"/>
  <c r="AR879" i="4"/>
  <c r="AJ879" i="4"/>
  <c r="AN878" i="4"/>
  <c r="AR877" i="4"/>
  <c r="AJ877" i="4"/>
  <c r="AN876" i="4"/>
  <c r="AR875" i="4"/>
  <c r="AJ875" i="4"/>
  <c r="AN874" i="4"/>
  <c r="AR873" i="4"/>
  <c r="AJ873" i="4"/>
  <c r="AN872" i="4"/>
  <c r="AR871" i="4"/>
  <c r="AJ871" i="4"/>
  <c r="AN870" i="4"/>
  <c r="AR869" i="4"/>
  <c r="AJ869" i="4"/>
  <c r="AN868" i="4"/>
  <c r="AN865" i="4"/>
  <c r="AR864" i="4"/>
  <c r="AN859" i="4"/>
  <c r="AJ866" i="4"/>
  <c r="AJ860" i="4"/>
  <c r="AR866" i="4"/>
  <c r="AR860" i="4"/>
  <c r="AN867" i="4"/>
  <c r="AN861" i="4"/>
  <c r="AN853" i="4"/>
  <c r="AJ821" i="4"/>
  <c r="AR821" i="4"/>
  <c r="AR856" i="4"/>
  <c r="AJ856" i="4"/>
  <c r="AN855" i="4"/>
  <c r="AR854" i="4"/>
  <c r="AR852" i="4"/>
  <c r="AJ852" i="4"/>
  <c r="AN851" i="4"/>
  <c r="AR850" i="4"/>
  <c r="AJ850" i="4"/>
  <c r="AN849" i="4"/>
  <c r="AR848" i="4"/>
  <c r="AJ848" i="4"/>
  <c r="AN847" i="4"/>
  <c r="AR846" i="4"/>
  <c r="AJ846" i="4"/>
  <c r="AN845" i="4"/>
  <c r="AR844" i="4"/>
  <c r="AJ844" i="4"/>
  <c r="AN843" i="4"/>
  <c r="AR842" i="4"/>
  <c r="AJ842" i="4"/>
  <c r="AN841" i="4"/>
  <c r="AR840" i="4"/>
  <c r="AJ840" i="4"/>
  <c r="AN839" i="4"/>
  <c r="AR838" i="4"/>
  <c r="AJ838" i="4"/>
  <c r="AN837" i="4"/>
  <c r="AR836" i="4"/>
  <c r="AJ836" i="4"/>
  <c r="AN835" i="4"/>
  <c r="AR834" i="4"/>
  <c r="AJ834" i="4"/>
  <c r="AN833" i="4"/>
  <c r="AR832" i="4"/>
  <c r="AJ832" i="4"/>
  <c r="AN831" i="4"/>
  <c r="AR830" i="4"/>
  <c r="AJ830" i="4"/>
  <c r="AN829" i="4"/>
  <c r="AR828" i="4"/>
  <c r="AJ828" i="4"/>
  <c r="AN827" i="4"/>
  <c r="AR826" i="4"/>
  <c r="AJ826" i="4"/>
  <c r="AN825" i="4"/>
  <c r="AR824" i="4"/>
  <c r="AJ824" i="4"/>
  <c r="AN823" i="4"/>
  <c r="AR822" i="4"/>
  <c r="AJ822" i="4"/>
  <c r="AN821" i="4"/>
  <c r="AR867" i="4"/>
  <c r="AJ867" i="4"/>
  <c r="AN866" i="4"/>
  <c r="AR865" i="4"/>
  <c r="AN864" i="4"/>
  <c r="AR863" i="4"/>
  <c r="AJ863" i="4"/>
  <c r="AN862" i="4"/>
  <c r="AR861" i="4"/>
  <c r="AJ861" i="4"/>
  <c r="AN860" i="4"/>
  <c r="AR859" i="4"/>
  <c r="AJ859" i="4"/>
  <c r="AN858" i="4"/>
  <c r="AR857" i="4"/>
  <c r="AJ857" i="4"/>
  <c r="AN856" i="4"/>
  <c r="AR855" i="4"/>
  <c r="AJ855" i="4"/>
  <c r="AN854" i="4"/>
  <c r="AR853" i="4"/>
  <c r="AJ853" i="4"/>
  <c r="AN852" i="4"/>
  <c r="AR851" i="4"/>
  <c r="AJ851" i="4"/>
  <c r="AN850" i="4"/>
  <c r="AR849" i="4"/>
  <c r="AJ849" i="4"/>
  <c r="AN848" i="4"/>
  <c r="AR847" i="4"/>
  <c r="AJ847" i="4"/>
  <c r="AN846" i="4"/>
  <c r="AR845" i="4"/>
  <c r="AJ845" i="4"/>
  <c r="AN844" i="4"/>
  <c r="AR843" i="4"/>
  <c r="AJ843" i="4"/>
  <c r="AN842" i="4"/>
  <c r="AR841" i="4"/>
  <c r="AJ841" i="4"/>
  <c r="AN840" i="4"/>
  <c r="AR839" i="4"/>
  <c r="AJ839" i="4"/>
  <c r="AN838" i="4"/>
  <c r="AR837" i="4"/>
  <c r="AJ837" i="4"/>
  <c r="AN836" i="4"/>
  <c r="AR835" i="4"/>
  <c r="AJ835" i="4"/>
  <c r="AN834" i="4"/>
  <c r="AR833" i="4"/>
  <c r="AJ833" i="4"/>
  <c r="AN832" i="4"/>
  <c r="AR831" i="4"/>
  <c r="AJ831" i="4"/>
  <c r="AN830" i="4"/>
  <c r="AR829" i="4"/>
  <c r="AJ829" i="4"/>
  <c r="AN828" i="4"/>
  <c r="AR827" i="4"/>
  <c r="AJ827" i="4"/>
  <c r="AN826" i="4"/>
  <c r="AR825" i="4"/>
  <c r="AJ825" i="4"/>
  <c r="AN824" i="4"/>
  <c r="AR823" i="4"/>
  <c r="AJ823" i="4"/>
  <c r="AN822" i="4"/>
  <c r="AX821" i="4"/>
  <c r="B947" i="4" s="1"/>
  <c r="BB821" i="4"/>
  <c r="AZ685" i="4"/>
  <c r="BA685" i="4"/>
  <c r="AR1076" i="4"/>
  <c r="AR1075" i="4"/>
  <c r="AR1069" i="4"/>
  <c r="AJ1076" i="4"/>
  <c r="AJ1075" i="4"/>
  <c r="AN1077" i="4"/>
  <c r="AN1042" i="4"/>
  <c r="AJ1039" i="4"/>
  <c r="AJ987" i="4"/>
  <c r="AJ985" i="4"/>
  <c r="AJ963" i="4"/>
  <c r="AJ1061" i="4"/>
  <c r="AR1041" i="4"/>
  <c r="AJ1037" i="4"/>
  <c r="AR965" i="4"/>
  <c r="AR963" i="4"/>
  <c r="AN1076" i="4"/>
  <c r="AJ1066" i="4"/>
  <c r="AJ1065" i="4"/>
  <c r="AN1048" i="4"/>
  <c r="AJ1045" i="4"/>
  <c r="AJ1043" i="4"/>
  <c r="AN1020" i="4"/>
  <c r="AR1017" i="4"/>
  <c r="AR1015" i="4"/>
  <c r="AJ993" i="4"/>
  <c r="AR1070" i="4"/>
  <c r="AR1065" i="4"/>
  <c r="AJ1051" i="4"/>
  <c r="AJ1049" i="4"/>
  <c r="AR999" i="4"/>
  <c r="AR1066" i="4"/>
  <c r="AN1071" i="4"/>
  <c r="AN1070" i="4"/>
  <c r="AJ1057" i="4"/>
  <c r="AJ1027" i="4"/>
  <c r="AR1023" i="4"/>
  <c r="AR1021" i="4"/>
  <c r="AJ999" i="4"/>
  <c r="AN996" i="4"/>
  <c r="AN994" i="4"/>
  <c r="AJ991" i="4"/>
  <c r="AJ1071" i="4"/>
  <c r="AJ1063" i="4"/>
  <c r="AN1058" i="4"/>
  <c r="AJ1055" i="4"/>
  <c r="AR1029" i="4"/>
  <c r="AR1027" i="4"/>
  <c r="AJ1072" i="4"/>
  <c r="AN1065" i="4"/>
  <c r="AN1064" i="4"/>
  <c r="AR977" i="4"/>
  <c r="AJ973" i="4"/>
  <c r="AR1035" i="4"/>
  <c r="AJ1021" i="4"/>
  <c r="AN1014" i="4"/>
  <c r="AN984" i="4"/>
  <c r="AJ981" i="4"/>
  <c r="AJ979" i="4"/>
  <c r="AR1005" i="4"/>
  <c r="AN1002" i="4"/>
  <c r="AN1000" i="4"/>
  <c r="AN1008" i="4"/>
  <c r="AN1006" i="4"/>
  <c r="AN978" i="4"/>
  <c r="AJ975" i="4"/>
  <c r="AR971" i="4"/>
  <c r="AJ958" i="4"/>
  <c r="AR958" i="4"/>
  <c r="AJ1077" i="4"/>
  <c r="AR1072" i="4"/>
  <c r="AR1071" i="4"/>
  <c r="AN1067" i="4"/>
  <c r="AN1066" i="4"/>
  <c r="AJ1059" i="4"/>
  <c r="AR1057" i="4"/>
  <c r="AR1051" i="4"/>
  <c r="AR1045" i="4"/>
  <c r="AR1043" i="4"/>
  <c r="AR1039" i="4"/>
  <c r="AN1036" i="4"/>
  <c r="AR1033" i="4"/>
  <c r="AN1030" i="4"/>
  <c r="AN1024" i="4"/>
  <c r="AN1022" i="4"/>
  <c r="AN1018" i="4"/>
  <c r="AJ1015" i="4"/>
  <c r="AN1012" i="4"/>
  <c r="AJ1009" i="4"/>
  <c r="AJ1003" i="4"/>
  <c r="AJ1001" i="4"/>
  <c r="AJ997" i="4"/>
  <c r="AR993" i="4"/>
  <c r="AR987" i="4"/>
  <c r="AR981" i="4"/>
  <c r="AR979" i="4"/>
  <c r="AR975" i="4"/>
  <c r="AN972" i="4"/>
  <c r="AR969" i="4"/>
  <c r="AN966" i="4"/>
  <c r="AN960" i="4"/>
  <c r="AX958" i="4"/>
  <c r="AR1077" i="4"/>
  <c r="AN1073" i="4"/>
  <c r="AN1072" i="4"/>
  <c r="AJ1068" i="4"/>
  <c r="AJ1067" i="4"/>
  <c r="AR1061" i="4"/>
  <c r="AR1059" i="4"/>
  <c r="AJ1053" i="4"/>
  <c r="AR1049" i="4"/>
  <c r="AR1037" i="4"/>
  <c r="AR1031" i="4"/>
  <c r="AN1016" i="4"/>
  <c r="AN1010" i="4"/>
  <c r="AJ1007" i="4"/>
  <c r="AJ995" i="4"/>
  <c r="AJ989" i="4"/>
  <c r="AR973" i="4"/>
  <c r="AR967" i="4"/>
  <c r="AJ1074" i="4"/>
  <c r="AJ1073" i="4"/>
  <c r="AR1068" i="4"/>
  <c r="AR1067" i="4"/>
  <c r="AR1055" i="4"/>
  <c r="AN1052" i="4"/>
  <c r="AN1046" i="4"/>
  <c r="AN1040" i="4"/>
  <c r="AN1038" i="4"/>
  <c r="AN1034" i="4"/>
  <c r="AJ1031" i="4"/>
  <c r="AN1028" i="4"/>
  <c r="AJ1025" i="4"/>
  <c r="AJ1019" i="4"/>
  <c r="AJ1017" i="4"/>
  <c r="AJ1013" i="4"/>
  <c r="AR1009" i="4"/>
  <c r="AR1003" i="4"/>
  <c r="AR997" i="4"/>
  <c r="AR995" i="4"/>
  <c r="AR991" i="4"/>
  <c r="AN988" i="4"/>
  <c r="AR985" i="4"/>
  <c r="AN982" i="4"/>
  <c r="AN976" i="4"/>
  <c r="AN974" i="4"/>
  <c r="AN970" i="4"/>
  <c r="AJ967" i="4"/>
  <c r="AJ965" i="4"/>
  <c r="AN964" i="4"/>
  <c r="AJ961" i="4"/>
  <c r="AR1074" i="4"/>
  <c r="AR1073" i="4"/>
  <c r="AN1069" i="4"/>
  <c r="AN1068" i="4"/>
  <c r="AN1062" i="4"/>
  <c r="AN1060" i="4"/>
  <c r="AR1053" i="4"/>
  <c r="AR1047" i="4"/>
  <c r="AN1032" i="4"/>
  <c r="AN1026" i="4"/>
  <c r="AJ1023" i="4"/>
  <c r="AJ1011" i="4"/>
  <c r="AJ1005" i="4"/>
  <c r="AR989" i="4"/>
  <c r="AR983" i="4"/>
  <c r="AN968" i="4"/>
  <c r="AN962" i="4"/>
  <c r="BB958" i="4"/>
  <c r="AN1075" i="4"/>
  <c r="AN1074" i="4"/>
  <c r="AJ1070" i="4"/>
  <c r="AJ1069" i="4"/>
  <c r="AR1064" i="4"/>
  <c r="AR1063" i="4"/>
  <c r="AN1056" i="4"/>
  <c r="AN1054" i="4"/>
  <c r="AN1050" i="4"/>
  <c r="AJ1047" i="4"/>
  <c r="AN1044" i="4"/>
  <c r="AJ1041" i="4"/>
  <c r="AJ1035" i="4"/>
  <c r="AJ1033" i="4"/>
  <c r="AJ1029" i="4"/>
  <c r="AR1025" i="4"/>
  <c r="AR1019" i="4"/>
  <c r="AR1013" i="4"/>
  <c r="AR1011" i="4"/>
  <c r="AR1007" i="4"/>
  <c r="AN1004" i="4"/>
  <c r="AR1001" i="4"/>
  <c r="AN998" i="4"/>
  <c r="AN992" i="4"/>
  <c r="AN990" i="4"/>
  <c r="AN986" i="4"/>
  <c r="AJ983" i="4"/>
  <c r="AN980" i="4"/>
  <c r="AJ977" i="4"/>
  <c r="AJ971" i="4"/>
  <c r="AJ969" i="4"/>
  <c r="AR1095" i="4"/>
  <c r="AR1147" i="4"/>
  <c r="AN1154" i="4"/>
  <c r="AR1152" i="4"/>
  <c r="AR1211" i="4"/>
  <c r="AR1199" i="4"/>
  <c r="AR1135" i="4"/>
  <c r="AR1200" i="4"/>
  <c r="AN1169" i="4"/>
  <c r="AR1113" i="4"/>
  <c r="AR1107" i="4"/>
  <c r="AR1154" i="4"/>
  <c r="AN1206" i="4"/>
  <c r="AR1141" i="4"/>
  <c r="AN1207" i="4"/>
  <c r="AR1204" i="4"/>
  <c r="AR1178" i="4"/>
  <c r="AR1172" i="4"/>
  <c r="AR1101" i="4"/>
  <c r="AN1118" i="4"/>
  <c r="AN1142" i="4"/>
  <c r="AN1136" i="4"/>
  <c r="AR1133" i="4"/>
  <c r="AR1214" i="4"/>
  <c r="AR1206" i="4"/>
  <c r="AN1194" i="4"/>
  <c r="AN1183" i="4"/>
  <c r="AR1176" i="4"/>
  <c r="AN1167" i="4"/>
  <c r="AR1160" i="4"/>
  <c r="AN1128" i="4"/>
  <c r="AN1110" i="4"/>
  <c r="AR1167" i="4"/>
  <c r="AN1210" i="4"/>
  <c r="AR1207" i="4"/>
  <c r="AN1197" i="4"/>
  <c r="AN1162" i="4"/>
  <c r="AR1131" i="4"/>
  <c r="AN1152" i="4"/>
  <c r="AR1213" i="4"/>
  <c r="AN1208" i="4"/>
  <c r="AR1205" i="4"/>
  <c r="AN1126" i="4"/>
  <c r="AN1120" i="4"/>
  <c r="AR1202" i="4"/>
  <c r="AR1156" i="4"/>
  <c r="AN1130" i="4"/>
  <c r="AR1209" i="4"/>
  <c r="AR1155" i="4"/>
  <c r="AN1146" i="4"/>
  <c r="AR1119" i="4"/>
  <c r="AN1213" i="4"/>
  <c r="AR1210" i="4"/>
  <c r="AN1205" i="4"/>
  <c r="AR1188" i="4"/>
  <c r="AN1181" i="4"/>
  <c r="AN1159" i="4"/>
  <c r="AR1153" i="4"/>
  <c r="AR1123" i="4"/>
  <c r="AR1111" i="4"/>
  <c r="AJ1195" i="4"/>
  <c r="AR1189" i="4"/>
  <c r="AJ1179" i="4"/>
  <c r="AR1173" i="4"/>
  <c r="AN1168" i="4"/>
  <c r="AJ1163" i="4"/>
  <c r="AR1195" i="4"/>
  <c r="AR1179" i="4"/>
  <c r="AR1163" i="4"/>
  <c r="AN1158" i="4"/>
  <c r="AR1127" i="4"/>
  <c r="AN1174" i="4"/>
  <c r="AN1196" i="4"/>
  <c r="AJ1191" i="4"/>
  <c r="AN1180" i="4"/>
  <c r="AJ1175" i="4"/>
  <c r="AR1169" i="4"/>
  <c r="AN1164" i="4"/>
  <c r="AN1134" i="4"/>
  <c r="AN1100" i="4"/>
  <c r="AJ1197" i="4"/>
  <c r="AR1191" i="4"/>
  <c r="AN1186" i="4"/>
  <c r="AJ1181" i="4"/>
  <c r="AN1170" i="4"/>
  <c r="AJ1165" i="4"/>
  <c r="AN1150" i="4"/>
  <c r="AR1143" i="4"/>
  <c r="AN1122" i="4"/>
  <c r="AN1190" i="4"/>
  <c r="AJ1203" i="4"/>
  <c r="AR1197" i="4"/>
  <c r="AJ1187" i="4"/>
  <c r="AR1181" i="4"/>
  <c r="AN1176" i="4"/>
  <c r="AJ1171" i="4"/>
  <c r="AN1160" i="4"/>
  <c r="AJ1129" i="4"/>
  <c r="AR1203" i="4"/>
  <c r="AN1198" i="4"/>
  <c r="AJ1193" i="4"/>
  <c r="AR1187" i="4"/>
  <c r="AJ1177" i="4"/>
  <c r="AR1171" i="4"/>
  <c r="AJ1161" i="4"/>
  <c r="AN1138" i="4"/>
  <c r="AN1204" i="4"/>
  <c r="AJ1199" i="4"/>
  <c r="AN1188" i="4"/>
  <c r="AJ1183" i="4"/>
  <c r="AN1172" i="4"/>
  <c r="AJ1167" i="4"/>
  <c r="AR1161" i="4"/>
  <c r="AN1156" i="4"/>
  <c r="AN1095" i="4"/>
  <c r="AJ1152" i="4"/>
  <c r="AR1150" i="4"/>
  <c r="AJ1150" i="4"/>
  <c r="AN1149" i="4"/>
  <c r="AR1148" i="4"/>
  <c r="AN1147" i="4"/>
  <c r="AR1146" i="4"/>
  <c r="AN1145" i="4"/>
  <c r="AR1144" i="4"/>
  <c r="AJ1144" i="4"/>
  <c r="AN1143" i="4"/>
  <c r="AJ1142" i="4"/>
  <c r="AN1141" i="4"/>
  <c r="AJ1140" i="4"/>
  <c r="AN1139" i="4"/>
  <c r="AR1138" i="4"/>
  <c r="AJ1138" i="4"/>
  <c r="AR1136" i="4"/>
  <c r="AJ1136" i="4"/>
  <c r="AR1134" i="4"/>
  <c r="AJ1134" i="4"/>
  <c r="AN1133" i="4"/>
  <c r="AR1132" i="4"/>
  <c r="AN1131" i="4"/>
  <c r="AR1130" i="4"/>
  <c r="AN1129" i="4"/>
  <c r="AR1128" i="4"/>
  <c r="AJ1128" i="4"/>
  <c r="AN1127" i="4"/>
  <c r="AJ1126" i="4"/>
  <c r="AN1125" i="4"/>
  <c r="AJ1124" i="4"/>
  <c r="AN1123" i="4"/>
  <c r="AR1122" i="4"/>
  <c r="AJ1122" i="4"/>
  <c r="AR1120" i="4"/>
  <c r="AJ1120" i="4"/>
  <c r="AR1118" i="4"/>
  <c r="AJ1118" i="4"/>
  <c r="AN1117" i="4"/>
  <c r="AR1116" i="4"/>
  <c r="AN1115" i="4"/>
  <c r="AR1114" i="4"/>
  <c r="AN1113" i="4"/>
  <c r="AR1112" i="4"/>
  <c r="AJ1112" i="4"/>
  <c r="AN1111" i="4"/>
  <c r="AJ1110" i="4"/>
  <c r="AN1109" i="4"/>
  <c r="AJ1108" i="4"/>
  <c r="AN1107" i="4"/>
  <c r="AR1106" i="4"/>
  <c r="AJ1106" i="4"/>
  <c r="AR1104" i="4"/>
  <c r="AJ1104" i="4"/>
  <c r="AN1103" i="4"/>
  <c r="AR1102" i="4"/>
  <c r="AJ1102" i="4"/>
  <c r="AN1101" i="4"/>
  <c r="AR1100" i="4"/>
  <c r="AJ1100" i="4"/>
  <c r="AN1099" i="4"/>
  <c r="AR1098" i="4"/>
  <c r="AJ1098" i="4"/>
  <c r="AN1097" i="4"/>
  <c r="AR1096" i="4"/>
  <c r="AJ1096" i="4"/>
  <c r="AR961" i="4"/>
  <c r="AR959" i="4"/>
  <c r="AN959" i="4"/>
  <c r="AN1063" i="4"/>
  <c r="AJ1062" i="4"/>
  <c r="AR1060" i="4"/>
  <c r="AN1059" i="4"/>
  <c r="AJ1058" i="4"/>
  <c r="AR1056" i="4"/>
  <c r="AN1055" i="4"/>
  <c r="AJ1054" i="4"/>
  <c r="AR1052" i="4"/>
  <c r="AN1051" i="4"/>
  <c r="AJ1050" i="4"/>
  <c r="AR1048" i="4"/>
  <c r="AN1047" i="4"/>
  <c r="AJ1046" i="4"/>
  <c r="AR1044" i="4"/>
  <c r="AN1043" i="4"/>
  <c r="AJ1042" i="4"/>
  <c r="AR1040" i="4"/>
  <c r="AN1039" i="4"/>
  <c r="AJ1038" i="4"/>
  <c r="AR1036" i="4"/>
  <c r="AN1035" i="4"/>
  <c r="AJ1034" i="4"/>
  <c r="AR1032" i="4"/>
  <c r="AN1031" i="4"/>
  <c r="AJ1030" i="4"/>
  <c r="AR1028" i="4"/>
  <c r="AN1027" i="4"/>
  <c r="AJ1026" i="4"/>
  <c r="AR1024" i="4"/>
  <c r="AN1023" i="4"/>
  <c r="AJ1022" i="4"/>
  <c r="AR1020" i="4"/>
  <c r="AN1019" i="4"/>
  <c r="AJ1018" i="4"/>
  <c r="AR1016" i="4"/>
  <c r="AN1015" i="4"/>
  <c r="AJ1014" i="4"/>
  <c r="AR1012" i="4"/>
  <c r="AN1011" i="4"/>
  <c r="AR1010" i="4"/>
  <c r="AN1009" i="4"/>
  <c r="AJ1008" i="4"/>
  <c r="AR1006" i="4"/>
  <c r="AN1005" i="4"/>
  <c r="AJ1004" i="4"/>
  <c r="AR1002" i="4"/>
  <c r="AN1001" i="4"/>
  <c r="AJ1000" i="4"/>
  <c r="AR998" i="4"/>
  <c r="AN997" i="4"/>
  <c r="AJ996" i="4"/>
  <c r="AR994" i="4"/>
  <c r="AN993" i="4"/>
  <c r="AJ992" i="4"/>
  <c r="AR990" i="4"/>
  <c r="AN989" i="4"/>
  <c r="AJ988" i="4"/>
  <c r="AR986" i="4"/>
  <c r="AN985" i="4"/>
  <c r="AJ984" i="4"/>
  <c r="AR982" i="4"/>
  <c r="AN981" i="4"/>
  <c r="AJ980" i="4"/>
  <c r="AR978" i="4"/>
  <c r="AN977" i="4"/>
  <c r="AJ976" i="4"/>
  <c r="AR974" i="4"/>
  <c r="AN973" i="4"/>
  <c r="AJ972" i="4"/>
  <c r="AR970" i="4"/>
  <c r="AN969" i="4"/>
  <c r="AR968" i="4"/>
  <c r="AN967" i="4"/>
  <c r="AJ966" i="4"/>
  <c r="AR964" i="4"/>
  <c r="AJ964" i="4"/>
  <c r="AN963" i="4"/>
  <c r="AJ962" i="4"/>
  <c r="AN961" i="4"/>
  <c r="AR960" i="4"/>
  <c r="AJ960" i="4"/>
  <c r="AN958" i="4"/>
  <c r="AJ1064" i="4"/>
  <c r="AR1062" i="4"/>
  <c r="AN1061" i="4"/>
  <c r="AJ1060" i="4"/>
  <c r="AR1058" i="4"/>
  <c r="AN1057" i="4"/>
  <c r="AJ1056" i="4"/>
  <c r="AR1054" i="4"/>
  <c r="AN1053" i="4"/>
  <c r="AJ1052" i="4"/>
  <c r="AR1050" i="4"/>
  <c r="AN1049" i="4"/>
  <c r="AJ1048" i="4"/>
  <c r="AR1046" i="4"/>
  <c r="AN1045" i="4"/>
  <c r="AJ1044" i="4"/>
  <c r="AR1042" i="4"/>
  <c r="AN1041" i="4"/>
  <c r="AJ1040" i="4"/>
  <c r="AR1038" i="4"/>
  <c r="AN1037" i="4"/>
  <c r="AJ1036" i="4"/>
  <c r="AR1034" i="4"/>
  <c r="AN1033" i="4"/>
  <c r="AJ1032" i="4"/>
  <c r="AR1030" i="4"/>
  <c r="AN1029" i="4"/>
  <c r="AJ1028" i="4"/>
  <c r="AR1026" i="4"/>
  <c r="AN1025" i="4"/>
  <c r="AJ1024" i="4"/>
  <c r="AR1022" i="4"/>
  <c r="AN1021" i="4"/>
  <c r="AJ1020" i="4"/>
  <c r="AR1018" i="4"/>
  <c r="AN1017" i="4"/>
  <c r="AJ1016" i="4"/>
  <c r="AR1014" i="4"/>
  <c r="AN1013" i="4"/>
  <c r="AJ1012" i="4"/>
  <c r="AJ1010" i="4"/>
  <c r="AR1008" i="4"/>
  <c r="AN1007" i="4"/>
  <c r="AJ1006" i="4"/>
  <c r="AR1004" i="4"/>
  <c r="AN1003" i="4"/>
  <c r="AJ1002" i="4"/>
  <c r="AR1000" i="4"/>
  <c r="AN999" i="4"/>
  <c r="AJ998" i="4"/>
  <c r="AR996" i="4"/>
  <c r="AN995" i="4"/>
  <c r="AJ994" i="4"/>
  <c r="AR992" i="4"/>
  <c r="AN991" i="4"/>
  <c r="AJ990" i="4"/>
  <c r="AR988" i="4"/>
  <c r="AN987" i="4"/>
  <c r="AJ986" i="4"/>
  <c r="AR984" i="4"/>
  <c r="AN983" i="4"/>
  <c r="AJ982" i="4"/>
  <c r="AR980" i="4"/>
  <c r="AN979" i="4"/>
  <c r="AJ978" i="4"/>
  <c r="AR976" i="4"/>
  <c r="AN975" i="4"/>
  <c r="AJ974" i="4"/>
  <c r="AR972" i="4"/>
  <c r="AN971" i="4"/>
  <c r="AJ970" i="4"/>
  <c r="AJ968" i="4"/>
  <c r="AR966" i="4"/>
  <c r="AN965" i="4"/>
  <c r="AR962" i="4"/>
  <c r="AW1614" i="4" l="1"/>
  <c r="B1620" i="4" s="1"/>
  <c r="AG1341" i="4"/>
  <c r="B1348" i="4" s="1"/>
  <c r="B1084" i="4"/>
  <c r="B2979" i="4"/>
  <c r="AJ1654" i="4"/>
  <c r="B1659" i="4" s="1"/>
  <c r="AR1478" i="4"/>
  <c r="B1483" i="4" s="1"/>
  <c r="AV1790" i="4"/>
  <c r="AR1790" i="4"/>
  <c r="AV1614" i="4"/>
  <c r="AR1614" i="4"/>
  <c r="AR1108" i="4"/>
  <c r="AJ1114" i="4"/>
  <c r="AN1119" i="4"/>
  <c r="AR1124" i="4"/>
  <c r="AJ1130" i="4"/>
  <c r="AN1135" i="4"/>
  <c r="AR1140" i="4"/>
  <c r="AJ1146" i="4"/>
  <c r="AN1151" i="4"/>
  <c r="AR1177" i="4"/>
  <c r="AN1166" i="4"/>
  <c r="AJ1201" i="4"/>
  <c r="AN1192" i="4"/>
  <c r="AR1159" i="4"/>
  <c r="AN1202" i="4"/>
  <c r="AR1185" i="4"/>
  <c r="AJ1169" i="4"/>
  <c r="AN1184" i="4"/>
  <c r="AN1175" i="4"/>
  <c r="AR1125" i="4"/>
  <c r="AN1098" i="4"/>
  <c r="AN1212" i="4"/>
  <c r="AR1103" i="4"/>
  <c r="AR1186" i="4"/>
  <c r="AR1183" i="4"/>
  <c r="AR1212" i="4"/>
  <c r="AR1184" i="4"/>
  <c r="AN1165" i="4"/>
  <c r="AR1115" i="4"/>
  <c r="AN1173" i="4"/>
  <c r="AJ1109" i="4"/>
  <c r="AJ1189" i="4"/>
  <c r="AJ1115" i="4"/>
  <c r="AJ1188" i="4"/>
  <c r="AN1096" i="4"/>
  <c r="AN1157" i="4"/>
  <c r="AJ1209" i="4"/>
  <c r="AJ1202" i="4"/>
  <c r="AN1148" i="4"/>
  <c r="AJ1210" i="4"/>
  <c r="AJ1184" i="4"/>
  <c r="AN1189" i="4"/>
  <c r="AJ1131" i="4"/>
  <c r="AN1132" i="4"/>
  <c r="AJ1200" i="4"/>
  <c r="AN1114" i="4"/>
  <c r="AJ1172" i="4"/>
  <c r="AN1153" i="4"/>
  <c r="AX1095" i="4"/>
  <c r="B1347" i="4" s="1"/>
  <c r="AJ1162" i="4"/>
  <c r="AN1193" i="4"/>
  <c r="AJ1111" i="4"/>
  <c r="AJ1151" i="4"/>
  <c r="AN1171" i="4"/>
  <c r="AN1105" i="4"/>
  <c r="AR1110" i="4"/>
  <c r="AJ1116" i="4"/>
  <c r="AN1121" i="4"/>
  <c r="AR1126" i="4"/>
  <c r="AJ1132" i="4"/>
  <c r="AN1137" i="4"/>
  <c r="AR1142" i="4"/>
  <c r="AJ1148" i="4"/>
  <c r="AJ1145" i="4"/>
  <c r="AR1193" i="4"/>
  <c r="AN1182" i="4"/>
  <c r="AR1165" i="4"/>
  <c r="AJ1185" i="4"/>
  <c r="AR1175" i="4"/>
  <c r="AJ1159" i="4"/>
  <c r="AR1201" i="4"/>
  <c r="AR1157" i="4"/>
  <c r="AN1200" i="4"/>
  <c r="AN1195" i="4"/>
  <c r="AR1151" i="4"/>
  <c r="AN1155" i="4"/>
  <c r="AN1178" i="4"/>
  <c r="AR1139" i="4"/>
  <c r="AN1209" i="4"/>
  <c r="AN1163" i="4"/>
  <c r="AN1214" i="4"/>
  <c r="AR1170" i="4"/>
  <c r="AR1121" i="4"/>
  <c r="AR1194" i="4"/>
  <c r="AJ1127" i="4"/>
  <c r="AJ1207" i="4"/>
  <c r="AJ1141" i="4"/>
  <c r="AJ1206" i="4"/>
  <c r="AR1117" i="4"/>
  <c r="AJ1178" i="4"/>
  <c r="AN1177" i="4"/>
  <c r="AJ1101" i="4"/>
  <c r="AJ1168" i="4"/>
  <c r="AR1097" i="4"/>
  <c r="AN1140" i="4"/>
  <c r="AJ1153" i="4"/>
  <c r="AR1109" i="4"/>
  <c r="AJ1107" i="4"/>
  <c r="AJ1205" i="4"/>
  <c r="AN1161" i="4"/>
  <c r="AJ1097" i="4"/>
  <c r="AJ1164" i="4"/>
  <c r="AN1102" i="4"/>
  <c r="AJ1160" i="4"/>
  <c r="AJ1214" i="4"/>
  <c r="AR1137" i="4"/>
  <c r="AR1196" i="4"/>
  <c r="AJ1196" i="4"/>
  <c r="AJ1133" i="4"/>
  <c r="AJ1192" i="4"/>
  <c r="AR1164" i="4"/>
  <c r="AR1158" i="4"/>
  <c r="AJ1208" i="4"/>
  <c r="AR1162" i="4"/>
  <c r="AJ1213" i="4"/>
  <c r="AS941" i="4"/>
  <c r="B948" i="4" s="1"/>
  <c r="AN941" i="4"/>
  <c r="AR941" i="4"/>
  <c r="B946" i="4"/>
  <c r="AS1078" i="4"/>
  <c r="B1085" i="4" s="1"/>
  <c r="AR1078" i="4"/>
  <c r="AN1078" i="4"/>
  <c r="B1795" i="4" l="1"/>
  <c r="B1619" i="4"/>
  <c r="B1083" i="4"/>
  <c r="AN1215" i="4"/>
  <c r="AR1215" i="4"/>
  <c r="B1346" i="4" l="1"/>
  <c r="AH686" i="4"/>
  <c r="AI686" i="4"/>
  <c r="AH687" i="4"/>
  <c r="AI687" i="4"/>
  <c r="AH688" i="4"/>
  <c r="AI688" i="4"/>
  <c r="AH689" i="4"/>
  <c r="AI689" i="4"/>
  <c r="AH690" i="4"/>
  <c r="AI690" i="4"/>
  <c r="AH691" i="4"/>
  <c r="AI691" i="4"/>
  <c r="AH692" i="4"/>
  <c r="AI692" i="4"/>
  <c r="AH693" i="4"/>
  <c r="AI693" i="4"/>
  <c r="AH694" i="4"/>
  <c r="AI694" i="4"/>
  <c r="AH695" i="4"/>
  <c r="AI695" i="4"/>
  <c r="AH696" i="4"/>
  <c r="AI696" i="4"/>
  <c r="AH697" i="4"/>
  <c r="AI697" i="4"/>
  <c r="AH698" i="4"/>
  <c r="AI698" i="4"/>
  <c r="AH699" i="4"/>
  <c r="AI699" i="4"/>
  <c r="AH700" i="4"/>
  <c r="AI700" i="4"/>
  <c r="AH701" i="4"/>
  <c r="AI701" i="4"/>
  <c r="AH702" i="4"/>
  <c r="AI702" i="4"/>
  <c r="AH703" i="4"/>
  <c r="AI703" i="4"/>
  <c r="AH704" i="4"/>
  <c r="AI704" i="4"/>
  <c r="AH705" i="4"/>
  <c r="AI705" i="4"/>
  <c r="AH706" i="4"/>
  <c r="AI706" i="4"/>
  <c r="AH707" i="4"/>
  <c r="AI707" i="4"/>
  <c r="AH708" i="4"/>
  <c r="AI708" i="4"/>
  <c r="AH709" i="4"/>
  <c r="AI709" i="4"/>
  <c r="AH710" i="4"/>
  <c r="AI710" i="4"/>
  <c r="AH711" i="4"/>
  <c r="AI711" i="4"/>
  <c r="AH712" i="4"/>
  <c r="AI712" i="4"/>
  <c r="AH713" i="4"/>
  <c r="AI713" i="4"/>
  <c r="AH714" i="4"/>
  <c r="AI714" i="4"/>
  <c r="AH715" i="4"/>
  <c r="AI715" i="4"/>
  <c r="AH716" i="4"/>
  <c r="AI716" i="4"/>
  <c r="AH717" i="4"/>
  <c r="AI717" i="4"/>
  <c r="AH718" i="4"/>
  <c r="AI718" i="4"/>
  <c r="AH719" i="4"/>
  <c r="AI719" i="4"/>
  <c r="AH720" i="4"/>
  <c r="AI720" i="4"/>
  <c r="AH721" i="4"/>
  <c r="AI721" i="4"/>
  <c r="AH722" i="4"/>
  <c r="AI722" i="4"/>
  <c r="AH723" i="4"/>
  <c r="AI723" i="4"/>
  <c r="AH724" i="4"/>
  <c r="AI724" i="4"/>
  <c r="AH725" i="4"/>
  <c r="AI725" i="4"/>
  <c r="AH726" i="4"/>
  <c r="AI726" i="4"/>
  <c r="AH727" i="4"/>
  <c r="AI727" i="4"/>
  <c r="AH728" i="4"/>
  <c r="AI728" i="4"/>
  <c r="AH729" i="4"/>
  <c r="AI729" i="4"/>
  <c r="AH730" i="4"/>
  <c r="AI730" i="4"/>
  <c r="AH731" i="4"/>
  <c r="AI731" i="4"/>
  <c r="AH732" i="4"/>
  <c r="AI732" i="4"/>
  <c r="AH733" i="4"/>
  <c r="AI733" i="4"/>
  <c r="AH734" i="4"/>
  <c r="AI734" i="4"/>
  <c r="AH735" i="4"/>
  <c r="AI735" i="4"/>
  <c r="AH736" i="4"/>
  <c r="AI736" i="4"/>
  <c r="AH737" i="4"/>
  <c r="AI737" i="4"/>
  <c r="AH738" i="4"/>
  <c r="AI738" i="4"/>
  <c r="AH739" i="4"/>
  <c r="AI739" i="4"/>
  <c r="AH740" i="4"/>
  <c r="AI740" i="4"/>
  <c r="AH741" i="4"/>
  <c r="AI741" i="4"/>
  <c r="AH742" i="4"/>
  <c r="AI742" i="4"/>
  <c r="AH743" i="4"/>
  <c r="AI743" i="4"/>
  <c r="AH744" i="4"/>
  <c r="AI744" i="4"/>
  <c r="AH745" i="4"/>
  <c r="AI745" i="4"/>
  <c r="AH746" i="4"/>
  <c r="AI746" i="4"/>
  <c r="AH747" i="4"/>
  <c r="AI747" i="4"/>
  <c r="AH748" i="4"/>
  <c r="AI748" i="4"/>
  <c r="AH749" i="4"/>
  <c r="AI749" i="4"/>
  <c r="AH750" i="4"/>
  <c r="AI750" i="4"/>
  <c r="AH751" i="4"/>
  <c r="AI751" i="4"/>
  <c r="AH752" i="4"/>
  <c r="AI752" i="4"/>
  <c r="AH753" i="4"/>
  <c r="AI753" i="4"/>
  <c r="AH754" i="4"/>
  <c r="AI754" i="4"/>
  <c r="AH755" i="4"/>
  <c r="AI755" i="4"/>
  <c r="AH756" i="4"/>
  <c r="AI756" i="4"/>
  <c r="AH757" i="4"/>
  <c r="AI757" i="4"/>
  <c r="AH758" i="4"/>
  <c r="AI758" i="4"/>
  <c r="AH759" i="4"/>
  <c r="AI759" i="4"/>
  <c r="AH760" i="4"/>
  <c r="AI760" i="4"/>
  <c r="AH761" i="4"/>
  <c r="AI761" i="4"/>
  <c r="AH762" i="4"/>
  <c r="AI762" i="4"/>
  <c r="AH763" i="4"/>
  <c r="AI763" i="4"/>
  <c r="AH764" i="4"/>
  <c r="AI764" i="4"/>
  <c r="AH765" i="4"/>
  <c r="AI765" i="4"/>
  <c r="AH766" i="4"/>
  <c r="AI766" i="4"/>
  <c r="AH767" i="4"/>
  <c r="AI767" i="4"/>
  <c r="AH768" i="4"/>
  <c r="AI768" i="4"/>
  <c r="AH769" i="4"/>
  <c r="AI769" i="4"/>
  <c r="AH770" i="4"/>
  <c r="AI770" i="4"/>
  <c r="AH771" i="4"/>
  <c r="AI771" i="4"/>
  <c r="AH772" i="4"/>
  <c r="AI772" i="4"/>
  <c r="AH773" i="4"/>
  <c r="AI773" i="4"/>
  <c r="AH774" i="4"/>
  <c r="AI774" i="4"/>
  <c r="AH775" i="4"/>
  <c r="AI775" i="4"/>
  <c r="AH776" i="4"/>
  <c r="AI776" i="4"/>
  <c r="AH777" i="4"/>
  <c r="AI777" i="4"/>
  <c r="AH778" i="4"/>
  <c r="AI778" i="4"/>
  <c r="AH779" i="4"/>
  <c r="AI779" i="4"/>
  <c r="AH780" i="4"/>
  <c r="AI780" i="4"/>
  <c r="AH781" i="4"/>
  <c r="AI781" i="4"/>
  <c r="AH782" i="4"/>
  <c r="AI782" i="4"/>
  <c r="AH783" i="4"/>
  <c r="AI783" i="4"/>
  <c r="AH784" i="4"/>
  <c r="AI784" i="4"/>
  <c r="AH785" i="4"/>
  <c r="AI785" i="4"/>
  <c r="AH786" i="4"/>
  <c r="AI786" i="4"/>
  <c r="AH787" i="4"/>
  <c r="AI787" i="4"/>
  <c r="AH788" i="4"/>
  <c r="AI788" i="4"/>
  <c r="AH789" i="4"/>
  <c r="AI789" i="4"/>
  <c r="AH790" i="4"/>
  <c r="AI790" i="4"/>
  <c r="AH791" i="4"/>
  <c r="AI791" i="4"/>
  <c r="AH792" i="4"/>
  <c r="AI792" i="4"/>
  <c r="AH793" i="4"/>
  <c r="AI793" i="4"/>
  <c r="AH794" i="4"/>
  <c r="AI794" i="4"/>
  <c r="AH795" i="4"/>
  <c r="AI795" i="4"/>
  <c r="AH796" i="4"/>
  <c r="AI796" i="4"/>
  <c r="AH797" i="4"/>
  <c r="AI797" i="4"/>
  <c r="AH798" i="4"/>
  <c r="AI798" i="4"/>
  <c r="AH799" i="4"/>
  <c r="AI799" i="4"/>
  <c r="AH800" i="4"/>
  <c r="AI800" i="4"/>
  <c r="AH801" i="4"/>
  <c r="AI801" i="4"/>
  <c r="AH802" i="4"/>
  <c r="AI802" i="4"/>
  <c r="AH803" i="4"/>
  <c r="AI803" i="4"/>
  <c r="AH804" i="4"/>
  <c r="AI804" i="4"/>
  <c r="AI685" i="4"/>
  <c r="AH685" i="4"/>
  <c r="AH550" i="4"/>
  <c r="AH551" i="4"/>
  <c r="AH552" i="4"/>
  <c r="AH553" i="4"/>
  <c r="AH554" i="4"/>
  <c r="AH555" i="4"/>
  <c r="AH556" i="4"/>
  <c r="AH557" i="4"/>
  <c r="AH558" i="4"/>
  <c r="AH559" i="4"/>
  <c r="AH560" i="4"/>
  <c r="AH561" i="4"/>
  <c r="AH562" i="4"/>
  <c r="AH563" i="4"/>
  <c r="AH564" i="4"/>
  <c r="AH565" i="4"/>
  <c r="AH566" i="4"/>
  <c r="AH567" i="4"/>
  <c r="AH568" i="4"/>
  <c r="AH569" i="4"/>
  <c r="AH570" i="4"/>
  <c r="AH571" i="4"/>
  <c r="AH572" i="4"/>
  <c r="AH573" i="4"/>
  <c r="AH574" i="4"/>
  <c r="AH575" i="4"/>
  <c r="AH576" i="4"/>
  <c r="AH577" i="4"/>
  <c r="AH578" i="4"/>
  <c r="AH579" i="4"/>
  <c r="AH580" i="4"/>
  <c r="AH581" i="4"/>
  <c r="AH582" i="4"/>
  <c r="AH583" i="4"/>
  <c r="AH584" i="4"/>
  <c r="AH585" i="4"/>
  <c r="AH586" i="4"/>
  <c r="AH587" i="4"/>
  <c r="AH588" i="4"/>
  <c r="AH589" i="4"/>
  <c r="AH590" i="4"/>
  <c r="AH591" i="4"/>
  <c r="AH592" i="4"/>
  <c r="AH593" i="4"/>
  <c r="AH594" i="4"/>
  <c r="AH595" i="4"/>
  <c r="AH596" i="4"/>
  <c r="AH597" i="4"/>
  <c r="AH598" i="4"/>
  <c r="AH599" i="4"/>
  <c r="AH600" i="4"/>
  <c r="AH601" i="4"/>
  <c r="AH602" i="4"/>
  <c r="AH603" i="4"/>
  <c r="AH604" i="4"/>
  <c r="AH605" i="4"/>
  <c r="AH606" i="4"/>
  <c r="AH607" i="4"/>
  <c r="AH608" i="4"/>
  <c r="AH609" i="4"/>
  <c r="AH610" i="4"/>
  <c r="AH611" i="4"/>
  <c r="AH612" i="4"/>
  <c r="AH613" i="4"/>
  <c r="AH614" i="4"/>
  <c r="AH615" i="4"/>
  <c r="AH616" i="4"/>
  <c r="AH617" i="4"/>
  <c r="AH618" i="4"/>
  <c r="AH619" i="4"/>
  <c r="AH620" i="4"/>
  <c r="AH621" i="4"/>
  <c r="AH622" i="4"/>
  <c r="AH623" i="4"/>
  <c r="AH624" i="4"/>
  <c r="AH625" i="4"/>
  <c r="AH626" i="4"/>
  <c r="AH627" i="4"/>
  <c r="AH628" i="4"/>
  <c r="AH629" i="4"/>
  <c r="AH630" i="4"/>
  <c r="AH631" i="4"/>
  <c r="AH632" i="4"/>
  <c r="AH633" i="4"/>
  <c r="AH634" i="4"/>
  <c r="AH635" i="4"/>
  <c r="AH636" i="4"/>
  <c r="AH637" i="4"/>
  <c r="AH638" i="4"/>
  <c r="AH639" i="4"/>
  <c r="AH640" i="4"/>
  <c r="AH641" i="4"/>
  <c r="AH642" i="4"/>
  <c r="AH643" i="4"/>
  <c r="AH644" i="4"/>
  <c r="AH645" i="4"/>
  <c r="AH646" i="4"/>
  <c r="AH647" i="4"/>
  <c r="AH648" i="4"/>
  <c r="AH649" i="4"/>
  <c r="AH650" i="4"/>
  <c r="AH651" i="4"/>
  <c r="AH652" i="4"/>
  <c r="AH653" i="4"/>
  <c r="AH654" i="4"/>
  <c r="AH655" i="4"/>
  <c r="AH656" i="4"/>
  <c r="AH657" i="4"/>
  <c r="AH658" i="4"/>
  <c r="AH659" i="4"/>
  <c r="AH660" i="4"/>
  <c r="AH661" i="4"/>
  <c r="AH662" i="4"/>
  <c r="AH663" i="4"/>
  <c r="AH664" i="4"/>
  <c r="AH665" i="4"/>
  <c r="AH666" i="4"/>
  <c r="AH667" i="4"/>
  <c r="AH668" i="4"/>
  <c r="AN685" i="4" l="1"/>
  <c r="BB685" i="4"/>
  <c r="AR686" i="4"/>
  <c r="AR688" i="4"/>
  <c r="AR690" i="4"/>
  <c r="AR692" i="4"/>
  <c r="AR694" i="4"/>
  <c r="AR696" i="4"/>
  <c r="AR698" i="4"/>
  <c r="AR700" i="4"/>
  <c r="AR702" i="4"/>
  <c r="AR704" i="4"/>
  <c r="AR706" i="4"/>
  <c r="AR708" i="4"/>
  <c r="AR710" i="4"/>
  <c r="AR712" i="4"/>
  <c r="AR714" i="4"/>
  <c r="AR716" i="4"/>
  <c r="AR718" i="4"/>
  <c r="AR720" i="4"/>
  <c r="AR722" i="4"/>
  <c r="AR724" i="4"/>
  <c r="AR726" i="4"/>
  <c r="AR728" i="4"/>
  <c r="AR730" i="4"/>
  <c r="AR732" i="4"/>
  <c r="AR734" i="4"/>
  <c r="AR736" i="4"/>
  <c r="AR738" i="4"/>
  <c r="AR740" i="4"/>
  <c r="AR742" i="4"/>
  <c r="AR744" i="4"/>
  <c r="AR746" i="4"/>
  <c r="AR748" i="4"/>
  <c r="AR750" i="4"/>
  <c r="AR752" i="4"/>
  <c r="AR754" i="4"/>
  <c r="AR756" i="4"/>
  <c r="AR758" i="4"/>
  <c r="AR760" i="4"/>
  <c r="AR762" i="4"/>
  <c r="AR764" i="4"/>
  <c r="AR766" i="4"/>
  <c r="AR768" i="4"/>
  <c r="AR770" i="4"/>
  <c r="AR772" i="4"/>
  <c r="AR774" i="4"/>
  <c r="AR776" i="4"/>
  <c r="AR778" i="4"/>
  <c r="AR780" i="4"/>
  <c r="AR782" i="4"/>
  <c r="AR784" i="4"/>
  <c r="AR786" i="4"/>
  <c r="AR788" i="4"/>
  <c r="AR790" i="4"/>
  <c r="AR792" i="4"/>
  <c r="AR794" i="4"/>
  <c r="AR796" i="4"/>
  <c r="AR798" i="4"/>
  <c r="AR800" i="4"/>
  <c r="AR802" i="4"/>
  <c r="AR804" i="4"/>
  <c r="AN704" i="4"/>
  <c r="AN687" i="4"/>
  <c r="AN689" i="4"/>
  <c r="AN691" i="4"/>
  <c r="AN693" i="4"/>
  <c r="AN695" i="4"/>
  <c r="AN697" i="4"/>
  <c r="AN699" i="4"/>
  <c r="AN701" i="4"/>
  <c r="AN703" i="4"/>
  <c r="AN705" i="4"/>
  <c r="AN707" i="4"/>
  <c r="AN709" i="4"/>
  <c r="AN711" i="4"/>
  <c r="AN713" i="4"/>
  <c r="AN715" i="4"/>
  <c r="AN717" i="4"/>
  <c r="AN719" i="4"/>
  <c r="AN721" i="4"/>
  <c r="AN723" i="4"/>
  <c r="AN725" i="4"/>
  <c r="AN727" i="4"/>
  <c r="AN729" i="4"/>
  <c r="AN731" i="4"/>
  <c r="AN733" i="4"/>
  <c r="AN735" i="4"/>
  <c r="AN737" i="4"/>
  <c r="AN739" i="4"/>
  <c r="AN741" i="4"/>
  <c r="AN743" i="4"/>
  <c r="AN745" i="4"/>
  <c r="AN747" i="4"/>
  <c r="AN749" i="4"/>
  <c r="AN751" i="4"/>
  <c r="AN753" i="4"/>
  <c r="AN755" i="4"/>
  <c r="AN757" i="4"/>
  <c r="AN759" i="4"/>
  <c r="AN761" i="4"/>
  <c r="AN763" i="4"/>
  <c r="AN765" i="4"/>
  <c r="AN767" i="4"/>
  <c r="AN769" i="4"/>
  <c r="AN771" i="4"/>
  <c r="AN773" i="4"/>
  <c r="AN775" i="4"/>
  <c r="AN777" i="4"/>
  <c r="AN779" i="4"/>
  <c r="AN781" i="4"/>
  <c r="AN783" i="4"/>
  <c r="AN785" i="4"/>
  <c r="AN787" i="4"/>
  <c r="AN789" i="4"/>
  <c r="AN791" i="4"/>
  <c r="AN793" i="4"/>
  <c r="AN795" i="4"/>
  <c r="AN797" i="4"/>
  <c r="AN799" i="4"/>
  <c r="AN801" i="4"/>
  <c r="AN803" i="4"/>
  <c r="AR701" i="4"/>
  <c r="AR741" i="4"/>
  <c r="AR749" i="4"/>
  <c r="AR757" i="4"/>
  <c r="AR763" i="4"/>
  <c r="AR771" i="4"/>
  <c r="AR779" i="4"/>
  <c r="AR785" i="4"/>
  <c r="AR791" i="4"/>
  <c r="AR797" i="4"/>
  <c r="AR803" i="4"/>
  <c r="AN698" i="4"/>
  <c r="AN722" i="4"/>
  <c r="AN734" i="4"/>
  <c r="AN742" i="4"/>
  <c r="AN750" i="4"/>
  <c r="AN756" i="4"/>
  <c r="AN766" i="4"/>
  <c r="AN776" i="4"/>
  <c r="AN784" i="4"/>
  <c r="AN796" i="4"/>
  <c r="AR687" i="4"/>
  <c r="AR689" i="4"/>
  <c r="AR691" i="4"/>
  <c r="AR693" i="4"/>
  <c r="AR695" i="4"/>
  <c r="AR697" i="4"/>
  <c r="AR703" i="4"/>
  <c r="AR705" i="4"/>
  <c r="AR707" i="4"/>
  <c r="AR711" i="4"/>
  <c r="AR713" i="4"/>
  <c r="AR717" i="4"/>
  <c r="AR721" i="4"/>
  <c r="AR725" i="4"/>
  <c r="AR729" i="4"/>
  <c r="AR733" i="4"/>
  <c r="AR739" i="4"/>
  <c r="AR745" i="4"/>
  <c r="AR753" i="4"/>
  <c r="AR759" i="4"/>
  <c r="AR767" i="4"/>
  <c r="AR775" i="4"/>
  <c r="AR781" i="4"/>
  <c r="AR789" i="4"/>
  <c r="AR793" i="4"/>
  <c r="AR799" i="4"/>
  <c r="AN686" i="4"/>
  <c r="AN706" i="4"/>
  <c r="AN714" i="4"/>
  <c r="AN718" i="4"/>
  <c r="AN724" i="4"/>
  <c r="AN728" i="4"/>
  <c r="AN736" i="4"/>
  <c r="AN746" i="4"/>
  <c r="AN754" i="4"/>
  <c r="AN760" i="4"/>
  <c r="AN770" i="4"/>
  <c r="AN780" i="4"/>
  <c r="AN792" i="4"/>
  <c r="AN800" i="4"/>
  <c r="AR699" i="4"/>
  <c r="AR709" i="4"/>
  <c r="AR715" i="4"/>
  <c r="AR719" i="4"/>
  <c r="AR723" i="4"/>
  <c r="AR727" i="4"/>
  <c r="AR731" i="4"/>
  <c r="AR735" i="4"/>
  <c r="AR737" i="4"/>
  <c r="AR743" i="4"/>
  <c r="AR747" i="4"/>
  <c r="AR751" i="4"/>
  <c r="AR755" i="4"/>
  <c r="AR761" i="4"/>
  <c r="AR765" i="4"/>
  <c r="AR769" i="4"/>
  <c r="AR773" i="4"/>
  <c r="AR777" i="4"/>
  <c r="AR783" i="4"/>
  <c r="AR787" i="4"/>
  <c r="AR795" i="4"/>
  <c r="AR801" i="4"/>
  <c r="AN712" i="4"/>
  <c r="AN730" i="4"/>
  <c r="AN744" i="4"/>
  <c r="AN752" i="4"/>
  <c r="AN762" i="4"/>
  <c r="AN772" i="4"/>
  <c r="AN778" i="4"/>
  <c r="AN786" i="4"/>
  <c r="AN794" i="4"/>
  <c r="AN802" i="4"/>
  <c r="AN694" i="4"/>
  <c r="AN738" i="4"/>
  <c r="AN764" i="4"/>
  <c r="AN788" i="4"/>
  <c r="AN804" i="4"/>
  <c r="AR685" i="4"/>
  <c r="AN688" i="4"/>
  <c r="AN690" i="4"/>
  <c r="AN692" i="4"/>
  <c r="AN696" i="4"/>
  <c r="AN700" i="4"/>
  <c r="AN702" i="4"/>
  <c r="AN708" i="4"/>
  <c r="AN710" i="4"/>
  <c r="AN716" i="4"/>
  <c r="AN720" i="4"/>
  <c r="AN726" i="4"/>
  <c r="AN732" i="4"/>
  <c r="AN740" i="4"/>
  <c r="AN748" i="4"/>
  <c r="AN758" i="4"/>
  <c r="AN768" i="4"/>
  <c r="AN774" i="4"/>
  <c r="AN782" i="4"/>
  <c r="AN790" i="4"/>
  <c r="AN798" i="4"/>
  <c r="AX685" i="4"/>
  <c r="B811" i="4" s="1"/>
  <c r="AJ800" i="4"/>
  <c r="AJ794" i="4"/>
  <c r="AJ788" i="4"/>
  <c r="AJ782" i="4"/>
  <c r="AJ776" i="4"/>
  <c r="AJ770" i="4"/>
  <c r="AJ764" i="4"/>
  <c r="AJ756" i="4"/>
  <c r="AJ750" i="4"/>
  <c r="AJ744" i="4"/>
  <c r="AJ738" i="4"/>
  <c r="AJ732" i="4"/>
  <c r="AJ724" i="4"/>
  <c r="AJ718" i="4"/>
  <c r="AJ712" i="4"/>
  <c r="AJ706" i="4"/>
  <c r="AJ698" i="4"/>
  <c r="AJ696" i="4"/>
  <c r="AJ692" i="4"/>
  <c r="AJ688" i="4"/>
  <c r="AJ685" i="4"/>
  <c r="AJ802" i="4"/>
  <c r="AJ798" i="4"/>
  <c r="AJ792" i="4"/>
  <c r="AJ786" i="4"/>
  <c r="AJ780" i="4"/>
  <c r="AJ774" i="4"/>
  <c r="AJ768" i="4"/>
  <c r="AJ762" i="4"/>
  <c r="AJ758" i="4"/>
  <c r="AJ752" i="4"/>
  <c r="AJ746" i="4"/>
  <c r="AJ740" i="4"/>
  <c r="AJ734" i="4"/>
  <c r="AJ730" i="4"/>
  <c r="AJ726" i="4"/>
  <c r="AJ720" i="4"/>
  <c r="AJ714" i="4"/>
  <c r="AJ708" i="4"/>
  <c r="AJ704" i="4"/>
  <c r="AJ700" i="4"/>
  <c r="AJ694" i="4"/>
  <c r="AJ686" i="4"/>
  <c r="AJ803" i="4"/>
  <c r="AJ799" i="4"/>
  <c r="AJ795" i="4"/>
  <c r="AJ791" i="4"/>
  <c r="AJ787" i="4"/>
  <c r="AJ783" i="4"/>
  <c r="AJ779" i="4"/>
  <c r="AJ775" i="4"/>
  <c r="AJ771" i="4"/>
  <c r="AJ767" i="4"/>
  <c r="AJ763" i="4"/>
  <c r="AJ757" i="4"/>
  <c r="AJ753" i="4"/>
  <c r="AJ749" i="4"/>
  <c r="AJ745" i="4"/>
  <c r="AJ741" i="4"/>
  <c r="AJ737" i="4"/>
  <c r="AJ733" i="4"/>
  <c r="AJ729" i="4"/>
  <c r="AJ725" i="4"/>
  <c r="AJ721" i="4"/>
  <c r="AJ717" i="4"/>
  <c r="AJ713" i="4"/>
  <c r="AJ709" i="4"/>
  <c r="AJ707" i="4"/>
  <c r="AJ705" i="4"/>
  <c r="AJ701" i="4"/>
  <c r="AJ699" i="4"/>
  <c r="AJ695" i="4"/>
  <c r="AJ693" i="4"/>
  <c r="AJ691" i="4"/>
  <c r="AJ689" i="4"/>
  <c r="AJ804" i="4"/>
  <c r="AJ796" i="4"/>
  <c r="AJ790" i="4"/>
  <c r="AJ784" i="4"/>
  <c r="AJ778" i="4"/>
  <c r="AJ772" i="4"/>
  <c r="AJ766" i="4"/>
  <c r="AJ760" i="4"/>
  <c r="AJ754" i="4"/>
  <c r="AJ748" i="4"/>
  <c r="AJ742" i="4"/>
  <c r="AJ736" i="4"/>
  <c r="AJ728" i="4"/>
  <c r="AJ722" i="4"/>
  <c r="AJ716" i="4"/>
  <c r="AJ710" i="4"/>
  <c r="AJ702" i="4"/>
  <c r="AJ690" i="4"/>
  <c r="AJ801" i="4"/>
  <c r="AJ797" i="4"/>
  <c r="AJ793" i="4"/>
  <c r="AJ789" i="4"/>
  <c r="AJ785" i="4"/>
  <c r="AJ781" i="4"/>
  <c r="AJ777" i="4"/>
  <c r="AJ773" i="4"/>
  <c r="AJ769" i="4"/>
  <c r="AJ765" i="4"/>
  <c r="AJ761" i="4"/>
  <c r="AJ759" i="4"/>
  <c r="AJ755" i="4"/>
  <c r="AJ751" i="4"/>
  <c r="AJ747" i="4"/>
  <c r="AJ743" i="4"/>
  <c r="AJ739" i="4"/>
  <c r="AJ735" i="4"/>
  <c r="AJ731" i="4"/>
  <c r="AJ727" i="4"/>
  <c r="AJ723" i="4"/>
  <c r="AJ719" i="4"/>
  <c r="AJ715" i="4"/>
  <c r="AJ711" i="4"/>
  <c r="AJ703" i="4"/>
  <c r="AJ697" i="4"/>
  <c r="AJ687" i="4"/>
  <c r="AG547" i="4"/>
  <c r="AI558" i="4"/>
  <c r="AI559" i="4"/>
  <c r="AI560" i="4"/>
  <c r="AI561" i="4"/>
  <c r="AI562" i="4"/>
  <c r="AI563" i="4"/>
  <c r="AI564" i="4"/>
  <c r="AI565" i="4"/>
  <c r="AI566" i="4"/>
  <c r="AI567" i="4"/>
  <c r="AI568" i="4"/>
  <c r="AI569" i="4"/>
  <c r="AI570" i="4"/>
  <c r="AI571" i="4"/>
  <c r="AI572" i="4"/>
  <c r="AI573" i="4"/>
  <c r="AI574" i="4"/>
  <c r="AI575" i="4"/>
  <c r="AI576" i="4"/>
  <c r="AI577" i="4"/>
  <c r="AI578" i="4"/>
  <c r="AI579" i="4"/>
  <c r="AI580" i="4"/>
  <c r="AI581" i="4"/>
  <c r="AI582" i="4"/>
  <c r="AI583" i="4"/>
  <c r="AI584" i="4"/>
  <c r="AI585" i="4"/>
  <c r="AI586" i="4"/>
  <c r="AI587" i="4"/>
  <c r="AI588" i="4"/>
  <c r="AI589" i="4"/>
  <c r="AI590" i="4"/>
  <c r="AI591" i="4"/>
  <c r="AI592" i="4"/>
  <c r="AI593" i="4"/>
  <c r="AI594" i="4"/>
  <c r="AI595" i="4"/>
  <c r="AI596" i="4"/>
  <c r="AI597" i="4"/>
  <c r="AI598" i="4"/>
  <c r="AI599" i="4"/>
  <c r="AI600" i="4"/>
  <c r="AI601" i="4"/>
  <c r="AI602" i="4"/>
  <c r="AI603" i="4"/>
  <c r="AI604" i="4"/>
  <c r="AI605" i="4"/>
  <c r="AI606" i="4"/>
  <c r="AI607" i="4"/>
  <c r="AI608" i="4"/>
  <c r="AI609" i="4"/>
  <c r="AI610" i="4"/>
  <c r="AI611" i="4"/>
  <c r="AI612" i="4"/>
  <c r="AI613" i="4"/>
  <c r="AI614" i="4"/>
  <c r="AI615" i="4"/>
  <c r="AI616" i="4"/>
  <c r="AI617" i="4"/>
  <c r="AI618" i="4"/>
  <c r="AI619" i="4"/>
  <c r="AI620" i="4"/>
  <c r="AI621" i="4"/>
  <c r="AI622" i="4"/>
  <c r="AI623" i="4"/>
  <c r="AI624" i="4"/>
  <c r="AI625" i="4"/>
  <c r="AI626" i="4"/>
  <c r="AI627" i="4"/>
  <c r="AI628" i="4"/>
  <c r="AI629" i="4"/>
  <c r="AI630" i="4"/>
  <c r="AI631" i="4"/>
  <c r="AI632" i="4"/>
  <c r="AI633" i="4"/>
  <c r="AI634" i="4"/>
  <c r="AI635" i="4"/>
  <c r="AI636" i="4"/>
  <c r="AI637" i="4"/>
  <c r="AI638" i="4"/>
  <c r="AI639" i="4"/>
  <c r="AI640" i="4"/>
  <c r="AI641" i="4"/>
  <c r="AI642" i="4"/>
  <c r="AI643" i="4"/>
  <c r="AI644" i="4"/>
  <c r="AI645" i="4"/>
  <c r="AI646" i="4"/>
  <c r="AI647" i="4"/>
  <c r="AI648" i="4"/>
  <c r="AI649" i="4"/>
  <c r="AI650" i="4"/>
  <c r="AI651" i="4"/>
  <c r="AI652" i="4"/>
  <c r="AI653" i="4"/>
  <c r="AI654" i="4"/>
  <c r="AI655" i="4"/>
  <c r="AI656" i="4"/>
  <c r="AI657" i="4"/>
  <c r="AI658" i="4"/>
  <c r="AI659" i="4"/>
  <c r="AI660" i="4"/>
  <c r="AI661" i="4"/>
  <c r="AI662" i="4"/>
  <c r="AI663" i="4"/>
  <c r="AI664" i="4"/>
  <c r="AI665" i="4"/>
  <c r="AI666" i="4"/>
  <c r="AI667" i="4"/>
  <c r="AI668" i="4"/>
  <c r="AI550" i="4"/>
  <c r="AI551" i="4"/>
  <c r="AI552" i="4"/>
  <c r="AI553" i="4"/>
  <c r="AI554" i="4"/>
  <c r="AI555" i="4"/>
  <c r="AI556" i="4"/>
  <c r="AI557" i="4"/>
  <c r="AI549" i="4"/>
  <c r="AG550" i="4"/>
  <c r="AG551" i="4"/>
  <c r="AG552" i="4"/>
  <c r="AG553" i="4"/>
  <c r="AG554" i="4"/>
  <c r="AG555" i="4"/>
  <c r="AG556" i="4"/>
  <c r="AG557" i="4"/>
  <c r="AG558" i="4"/>
  <c r="AG559" i="4"/>
  <c r="AG560" i="4"/>
  <c r="AG561" i="4"/>
  <c r="AG562" i="4"/>
  <c r="AG563" i="4"/>
  <c r="AG564" i="4"/>
  <c r="AG565" i="4"/>
  <c r="AG566" i="4"/>
  <c r="AG567" i="4"/>
  <c r="AG568" i="4"/>
  <c r="AG569" i="4"/>
  <c r="AG570" i="4"/>
  <c r="AG571" i="4"/>
  <c r="AG572" i="4"/>
  <c r="AG573" i="4"/>
  <c r="AG574" i="4"/>
  <c r="AG575" i="4"/>
  <c r="AG576" i="4"/>
  <c r="AG577" i="4"/>
  <c r="AG578" i="4"/>
  <c r="AG579" i="4"/>
  <c r="AG580" i="4"/>
  <c r="AG581" i="4"/>
  <c r="AG582" i="4"/>
  <c r="AG583" i="4"/>
  <c r="AG584" i="4"/>
  <c r="AG585" i="4"/>
  <c r="AG586" i="4"/>
  <c r="AG587" i="4"/>
  <c r="AG588" i="4"/>
  <c r="AG589" i="4"/>
  <c r="AG590" i="4"/>
  <c r="AG591" i="4"/>
  <c r="AG592" i="4"/>
  <c r="AG593" i="4"/>
  <c r="AG594" i="4"/>
  <c r="AG595" i="4"/>
  <c r="AG596" i="4"/>
  <c r="AG597" i="4"/>
  <c r="AG598" i="4"/>
  <c r="AG599" i="4"/>
  <c r="AG600" i="4"/>
  <c r="AG601" i="4"/>
  <c r="AG602" i="4"/>
  <c r="AG603" i="4"/>
  <c r="AG604" i="4"/>
  <c r="AG605" i="4"/>
  <c r="AG606" i="4"/>
  <c r="AG607" i="4"/>
  <c r="AG608" i="4"/>
  <c r="AG609" i="4"/>
  <c r="AG610" i="4"/>
  <c r="AG611" i="4"/>
  <c r="AG612" i="4"/>
  <c r="AG613" i="4"/>
  <c r="AG614" i="4"/>
  <c r="AG615" i="4"/>
  <c r="AG616" i="4"/>
  <c r="AG617" i="4"/>
  <c r="AG618" i="4"/>
  <c r="AG619" i="4"/>
  <c r="AG620" i="4"/>
  <c r="AG621" i="4"/>
  <c r="AG622" i="4"/>
  <c r="AG623" i="4"/>
  <c r="AG624" i="4"/>
  <c r="AG625" i="4"/>
  <c r="AG626" i="4"/>
  <c r="AG627" i="4"/>
  <c r="AG628" i="4"/>
  <c r="AG629" i="4"/>
  <c r="AG630" i="4"/>
  <c r="AG631" i="4"/>
  <c r="AG632" i="4"/>
  <c r="AG633" i="4"/>
  <c r="AG634" i="4"/>
  <c r="AG635" i="4"/>
  <c r="AG636" i="4"/>
  <c r="AG637" i="4"/>
  <c r="AG638" i="4"/>
  <c r="AG639" i="4"/>
  <c r="AG640" i="4"/>
  <c r="AG641" i="4"/>
  <c r="AG642" i="4"/>
  <c r="AG643" i="4"/>
  <c r="AG644" i="4"/>
  <c r="AG645" i="4"/>
  <c r="AG646" i="4"/>
  <c r="AG647" i="4"/>
  <c r="AG648" i="4"/>
  <c r="AG649" i="4"/>
  <c r="AG650" i="4"/>
  <c r="AG651" i="4"/>
  <c r="AG652" i="4"/>
  <c r="AG653" i="4"/>
  <c r="AG654" i="4"/>
  <c r="AG655" i="4"/>
  <c r="AG656" i="4"/>
  <c r="AG657" i="4"/>
  <c r="AG658" i="4"/>
  <c r="AG659" i="4"/>
  <c r="AG660" i="4"/>
  <c r="AG661" i="4"/>
  <c r="AG662" i="4"/>
  <c r="AG663" i="4"/>
  <c r="AG664" i="4"/>
  <c r="AG665" i="4"/>
  <c r="AG666" i="4"/>
  <c r="AG667" i="4"/>
  <c r="AG668" i="4"/>
  <c r="AG549" i="4"/>
  <c r="AJ368" i="4"/>
  <c r="AJ369" i="4"/>
  <c r="AJ370" i="4"/>
  <c r="AJ371" i="4"/>
  <c r="AJ372" i="4"/>
  <c r="AJ373" i="4"/>
  <c r="AJ374" i="4"/>
  <c r="AJ375" i="4"/>
  <c r="AJ376" i="4"/>
  <c r="AJ377" i="4"/>
  <c r="AJ378" i="4"/>
  <c r="AJ379" i="4"/>
  <c r="AJ380" i="4"/>
  <c r="AJ381" i="4"/>
  <c r="AJ382" i="4"/>
  <c r="AJ383" i="4"/>
  <c r="AJ384" i="4"/>
  <c r="AJ385" i="4"/>
  <c r="AJ386" i="4"/>
  <c r="AJ387" i="4"/>
  <c r="AJ388" i="4"/>
  <c r="AJ389" i="4"/>
  <c r="AJ390" i="4"/>
  <c r="AJ391" i="4"/>
  <c r="AJ392" i="4"/>
  <c r="AJ393" i="4"/>
  <c r="AJ394" i="4"/>
  <c r="AJ395" i="4"/>
  <c r="AJ396" i="4"/>
  <c r="AJ397" i="4"/>
  <c r="AJ398" i="4"/>
  <c r="AJ399" i="4"/>
  <c r="AJ400" i="4"/>
  <c r="AJ401" i="4"/>
  <c r="AJ402" i="4"/>
  <c r="AJ403" i="4"/>
  <c r="AJ404" i="4"/>
  <c r="AJ405" i="4"/>
  <c r="AJ406" i="4"/>
  <c r="AJ407" i="4"/>
  <c r="AJ408" i="4"/>
  <c r="AJ409" i="4"/>
  <c r="AJ410" i="4"/>
  <c r="AJ411" i="4"/>
  <c r="AJ412" i="4"/>
  <c r="AJ413" i="4"/>
  <c r="AJ414" i="4"/>
  <c r="AJ415" i="4"/>
  <c r="AJ416" i="4"/>
  <c r="AJ417" i="4"/>
  <c r="AJ418" i="4"/>
  <c r="AJ419" i="4"/>
  <c r="AJ420" i="4"/>
  <c r="AJ421" i="4"/>
  <c r="AJ422" i="4"/>
  <c r="AJ423" i="4"/>
  <c r="AJ424" i="4"/>
  <c r="AJ425" i="4"/>
  <c r="AJ426" i="4"/>
  <c r="AJ427" i="4"/>
  <c r="AJ428" i="4"/>
  <c r="AJ429" i="4"/>
  <c r="AJ430" i="4"/>
  <c r="AJ431" i="4"/>
  <c r="AJ432" i="4"/>
  <c r="AJ433" i="4"/>
  <c r="AJ434" i="4"/>
  <c r="AJ435" i="4"/>
  <c r="AJ436" i="4"/>
  <c r="AJ437" i="4"/>
  <c r="AJ438" i="4"/>
  <c r="AJ439" i="4"/>
  <c r="AJ440" i="4"/>
  <c r="AJ441" i="4"/>
  <c r="AJ442" i="4"/>
  <c r="AJ443" i="4"/>
  <c r="AJ444" i="4"/>
  <c r="AJ445" i="4"/>
  <c r="AJ446" i="4"/>
  <c r="AJ447" i="4"/>
  <c r="AJ448" i="4"/>
  <c r="AJ449" i="4"/>
  <c r="AJ450" i="4"/>
  <c r="AJ451" i="4"/>
  <c r="AJ452" i="4"/>
  <c r="AJ453" i="4"/>
  <c r="AJ454" i="4"/>
  <c r="AJ455" i="4"/>
  <c r="AJ456" i="4"/>
  <c r="AJ457" i="4"/>
  <c r="AJ458" i="4"/>
  <c r="AJ459" i="4"/>
  <c r="AJ460" i="4"/>
  <c r="AJ461" i="4"/>
  <c r="AJ462" i="4"/>
  <c r="AJ463" i="4"/>
  <c r="AJ464" i="4"/>
  <c r="AJ465" i="4"/>
  <c r="AJ466" i="4"/>
  <c r="AJ467" i="4"/>
  <c r="AJ468" i="4"/>
  <c r="AJ469" i="4"/>
  <c r="AJ470" i="4"/>
  <c r="AJ471" i="4"/>
  <c r="AJ472" i="4"/>
  <c r="AJ473" i="4"/>
  <c r="AJ474" i="4"/>
  <c r="AJ475" i="4"/>
  <c r="AJ476" i="4"/>
  <c r="AJ477" i="4"/>
  <c r="AJ478" i="4"/>
  <c r="AJ479" i="4"/>
  <c r="AJ480" i="4"/>
  <c r="AJ481" i="4"/>
  <c r="AJ482" i="4"/>
  <c r="AJ483" i="4"/>
  <c r="AJ484" i="4"/>
  <c r="AJ485" i="4"/>
  <c r="AJ486" i="4"/>
  <c r="AJ487" i="4"/>
  <c r="AI368" i="4"/>
  <c r="AI369" i="4"/>
  <c r="AI370" i="4"/>
  <c r="AI371" i="4"/>
  <c r="AI372" i="4"/>
  <c r="AI373" i="4"/>
  <c r="AI374" i="4"/>
  <c r="AI375" i="4"/>
  <c r="AI376" i="4"/>
  <c r="AI377" i="4"/>
  <c r="AI378" i="4"/>
  <c r="AI379" i="4"/>
  <c r="AI380" i="4"/>
  <c r="AI381" i="4"/>
  <c r="AI382" i="4"/>
  <c r="AI383" i="4"/>
  <c r="AI384" i="4"/>
  <c r="AI385" i="4"/>
  <c r="AI386" i="4"/>
  <c r="AI387" i="4"/>
  <c r="AI388" i="4"/>
  <c r="AI389" i="4"/>
  <c r="AI390" i="4"/>
  <c r="AI391" i="4"/>
  <c r="AI392" i="4"/>
  <c r="AI393" i="4"/>
  <c r="AI394" i="4"/>
  <c r="AI395" i="4"/>
  <c r="AI396" i="4"/>
  <c r="AI397" i="4"/>
  <c r="AI398" i="4"/>
  <c r="AI399" i="4"/>
  <c r="AI400" i="4"/>
  <c r="AI401" i="4"/>
  <c r="AI402" i="4"/>
  <c r="AI403" i="4"/>
  <c r="AI404" i="4"/>
  <c r="AI405" i="4"/>
  <c r="AI406" i="4"/>
  <c r="AI407" i="4"/>
  <c r="AI408" i="4"/>
  <c r="AI409" i="4"/>
  <c r="AI410" i="4"/>
  <c r="AI411" i="4"/>
  <c r="AI412" i="4"/>
  <c r="AI413" i="4"/>
  <c r="AI414" i="4"/>
  <c r="AI415" i="4"/>
  <c r="AI416" i="4"/>
  <c r="AI417" i="4"/>
  <c r="AI418" i="4"/>
  <c r="AI419" i="4"/>
  <c r="AI420" i="4"/>
  <c r="AI421" i="4"/>
  <c r="AI422" i="4"/>
  <c r="AI423" i="4"/>
  <c r="AI424" i="4"/>
  <c r="AI425" i="4"/>
  <c r="AI426" i="4"/>
  <c r="AI427" i="4"/>
  <c r="AI428" i="4"/>
  <c r="AI429" i="4"/>
  <c r="AI430" i="4"/>
  <c r="AI431" i="4"/>
  <c r="AI432" i="4"/>
  <c r="AI433" i="4"/>
  <c r="AI434" i="4"/>
  <c r="AI435" i="4"/>
  <c r="AI436" i="4"/>
  <c r="AI437" i="4"/>
  <c r="AI438" i="4"/>
  <c r="AI439" i="4"/>
  <c r="AI440" i="4"/>
  <c r="AI441" i="4"/>
  <c r="AI442" i="4"/>
  <c r="AI443" i="4"/>
  <c r="AI444" i="4"/>
  <c r="AI445" i="4"/>
  <c r="AI446" i="4"/>
  <c r="AI447" i="4"/>
  <c r="AI448" i="4"/>
  <c r="AI449" i="4"/>
  <c r="AI450" i="4"/>
  <c r="AI451" i="4"/>
  <c r="AI452" i="4"/>
  <c r="AI453" i="4"/>
  <c r="AI454" i="4"/>
  <c r="AI455" i="4"/>
  <c r="AI456" i="4"/>
  <c r="AI457" i="4"/>
  <c r="AI458" i="4"/>
  <c r="AI459" i="4"/>
  <c r="AI460" i="4"/>
  <c r="AI461" i="4"/>
  <c r="AI462" i="4"/>
  <c r="AI463" i="4"/>
  <c r="AI464" i="4"/>
  <c r="AI465" i="4"/>
  <c r="AI466" i="4"/>
  <c r="AI467" i="4"/>
  <c r="AI468" i="4"/>
  <c r="AI469" i="4"/>
  <c r="AI470" i="4"/>
  <c r="AI471" i="4"/>
  <c r="AI472" i="4"/>
  <c r="AI473" i="4"/>
  <c r="AI474" i="4"/>
  <c r="AI475" i="4"/>
  <c r="AI476" i="4"/>
  <c r="AI477" i="4"/>
  <c r="AI478" i="4"/>
  <c r="AI479" i="4"/>
  <c r="AI480" i="4"/>
  <c r="AI481" i="4"/>
  <c r="AI482" i="4"/>
  <c r="AI483" i="4"/>
  <c r="AI484" i="4"/>
  <c r="AI485" i="4"/>
  <c r="AI486" i="4"/>
  <c r="AI487" i="4"/>
  <c r="AP367" i="4"/>
  <c r="AG368" i="4"/>
  <c r="AG369" i="4"/>
  <c r="AG370" i="4"/>
  <c r="AG371" i="4"/>
  <c r="AG372" i="4"/>
  <c r="AG373" i="4"/>
  <c r="AG374" i="4"/>
  <c r="AG375" i="4"/>
  <c r="AG376" i="4"/>
  <c r="AG377" i="4"/>
  <c r="AG378" i="4"/>
  <c r="AG379" i="4"/>
  <c r="AG380" i="4"/>
  <c r="AG381" i="4"/>
  <c r="AG382" i="4"/>
  <c r="AG383" i="4"/>
  <c r="AG384" i="4"/>
  <c r="AG385" i="4"/>
  <c r="AG386" i="4"/>
  <c r="AG387" i="4"/>
  <c r="AG388" i="4"/>
  <c r="AG389" i="4"/>
  <c r="AG390" i="4"/>
  <c r="AG391" i="4"/>
  <c r="AG392" i="4"/>
  <c r="AG393" i="4"/>
  <c r="AG394" i="4"/>
  <c r="AG395" i="4"/>
  <c r="AG396" i="4"/>
  <c r="AG397" i="4"/>
  <c r="AG398" i="4"/>
  <c r="AG399" i="4"/>
  <c r="AG400" i="4"/>
  <c r="AG401" i="4"/>
  <c r="AG402" i="4"/>
  <c r="AG403" i="4"/>
  <c r="AG404" i="4"/>
  <c r="AG405" i="4"/>
  <c r="AG406" i="4"/>
  <c r="AG407" i="4"/>
  <c r="AG408" i="4"/>
  <c r="AG409" i="4"/>
  <c r="AG410" i="4"/>
  <c r="AG411" i="4"/>
  <c r="AG412" i="4"/>
  <c r="AG413" i="4"/>
  <c r="AG414" i="4"/>
  <c r="AG415" i="4"/>
  <c r="AG416" i="4"/>
  <c r="AG417" i="4"/>
  <c r="AG418" i="4"/>
  <c r="AG419" i="4"/>
  <c r="AG420" i="4"/>
  <c r="AG421" i="4"/>
  <c r="AG422" i="4"/>
  <c r="AG423" i="4"/>
  <c r="AG424" i="4"/>
  <c r="AG425" i="4"/>
  <c r="AG426" i="4"/>
  <c r="AG427" i="4"/>
  <c r="AG428" i="4"/>
  <c r="AG429" i="4"/>
  <c r="AG430" i="4"/>
  <c r="AG431" i="4"/>
  <c r="AG432" i="4"/>
  <c r="AG433" i="4"/>
  <c r="AG434" i="4"/>
  <c r="AG435" i="4"/>
  <c r="AG436" i="4"/>
  <c r="AG437" i="4"/>
  <c r="AG438" i="4"/>
  <c r="AG439" i="4"/>
  <c r="AG440" i="4"/>
  <c r="AG441" i="4"/>
  <c r="AG442" i="4"/>
  <c r="AG443" i="4"/>
  <c r="AG444" i="4"/>
  <c r="AG445" i="4"/>
  <c r="AG446" i="4"/>
  <c r="AG447" i="4"/>
  <c r="AG448" i="4"/>
  <c r="AG449" i="4"/>
  <c r="AG450" i="4"/>
  <c r="AG451" i="4"/>
  <c r="AG452" i="4"/>
  <c r="AG453" i="4"/>
  <c r="AG454" i="4"/>
  <c r="AG455" i="4"/>
  <c r="AG456" i="4"/>
  <c r="AG457" i="4"/>
  <c r="AG458" i="4"/>
  <c r="AG459" i="4"/>
  <c r="AG460" i="4"/>
  <c r="AG461" i="4"/>
  <c r="AG462" i="4"/>
  <c r="AG463" i="4"/>
  <c r="AG464" i="4"/>
  <c r="AG465" i="4"/>
  <c r="AG466" i="4"/>
  <c r="AG467" i="4"/>
  <c r="AG468" i="4"/>
  <c r="AG469" i="4"/>
  <c r="AG470" i="4"/>
  <c r="AG471" i="4"/>
  <c r="AG472" i="4"/>
  <c r="AG473" i="4"/>
  <c r="AG474" i="4"/>
  <c r="AG475" i="4"/>
  <c r="AG476" i="4"/>
  <c r="AG477" i="4"/>
  <c r="AG478" i="4"/>
  <c r="AG479" i="4"/>
  <c r="AG480" i="4"/>
  <c r="AG481" i="4"/>
  <c r="AG482" i="4"/>
  <c r="AG483" i="4"/>
  <c r="AG484" i="4"/>
  <c r="AG485" i="4"/>
  <c r="AG486" i="4"/>
  <c r="AG487"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142" i="4"/>
  <c r="AG143" i="4"/>
  <c r="AG144" i="4"/>
  <c r="AG145" i="4"/>
  <c r="AG146" i="4"/>
  <c r="AG147" i="4"/>
  <c r="AG148" i="4"/>
  <c r="AG149" i="4"/>
  <c r="AG150" i="4"/>
  <c r="AG151" i="4"/>
  <c r="AG152" i="4"/>
  <c r="AG153" i="4"/>
  <c r="AG154" i="4"/>
  <c r="AG155" i="4"/>
  <c r="AG156" i="4"/>
  <c r="AG157" i="4"/>
  <c r="AG38" i="4"/>
  <c r="D215" i="4"/>
  <c r="D216" i="4"/>
  <c r="D217" i="4"/>
  <c r="D218" i="4"/>
  <c r="E173" i="4"/>
  <c r="G181" i="4"/>
  <c r="G179" i="4"/>
  <c r="G177" i="4"/>
  <c r="G175" i="4"/>
  <c r="G171" i="4"/>
  <c r="G169" i="4"/>
  <c r="G167" i="4"/>
  <c r="G165" i="4"/>
  <c r="G163" i="4"/>
  <c r="E161" i="4"/>
  <c r="C159" i="4"/>
  <c r="AG488" i="4" l="1"/>
  <c r="B533" i="4" s="1"/>
  <c r="AJ553" i="4"/>
  <c r="AJ561" i="4"/>
  <c r="AJ569" i="4"/>
  <c r="AJ577" i="4"/>
  <c r="AJ585" i="4"/>
  <c r="AJ593" i="4"/>
  <c r="AJ601" i="4"/>
  <c r="AJ609" i="4"/>
  <c r="AJ617" i="4"/>
  <c r="AJ625" i="4"/>
  <c r="AJ633" i="4"/>
  <c r="AJ641" i="4"/>
  <c r="AJ649" i="4"/>
  <c r="AJ657" i="4"/>
  <c r="AJ665" i="4"/>
  <c r="AJ554" i="4"/>
  <c r="AJ562" i="4"/>
  <c r="AJ570" i="4"/>
  <c r="AJ578" i="4"/>
  <c r="AJ586" i="4"/>
  <c r="AJ594" i="4"/>
  <c r="AJ602" i="4"/>
  <c r="AJ610" i="4"/>
  <c r="AJ618" i="4"/>
  <c r="AJ626" i="4"/>
  <c r="AJ634" i="4"/>
  <c r="AJ642" i="4"/>
  <c r="AJ650" i="4"/>
  <c r="AJ658" i="4"/>
  <c r="AJ666" i="4"/>
  <c r="AJ555" i="4"/>
  <c r="AJ563" i="4"/>
  <c r="AJ571" i="4"/>
  <c r="AJ579" i="4"/>
  <c r="AJ587" i="4"/>
  <c r="AJ595" i="4"/>
  <c r="AJ603" i="4"/>
  <c r="AJ611" i="4"/>
  <c r="AJ619" i="4"/>
  <c r="AJ627" i="4"/>
  <c r="AJ635" i="4"/>
  <c r="AJ643" i="4"/>
  <c r="AJ651" i="4"/>
  <c r="AJ659" i="4"/>
  <c r="AJ667" i="4"/>
  <c r="AJ556" i="4"/>
  <c r="AJ564" i="4"/>
  <c r="AJ572" i="4"/>
  <c r="AJ580" i="4"/>
  <c r="AJ588" i="4"/>
  <c r="AJ596" i="4"/>
  <c r="AJ604" i="4"/>
  <c r="AJ612" i="4"/>
  <c r="AJ620" i="4"/>
  <c r="AJ628" i="4"/>
  <c r="AJ636" i="4"/>
  <c r="AJ644" i="4"/>
  <c r="AJ652" i="4"/>
  <c r="AJ660" i="4"/>
  <c r="AJ668" i="4"/>
  <c r="AJ557" i="4"/>
  <c r="AJ565" i="4"/>
  <c r="AJ573" i="4"/>
  <c r="AJ581" i="4"/>
  <c r="AJ589" i="4"/>
  <c r="AJ597" i="4"/>
  <c r="AJ605" i="4"/>
  <c r="AJ613" i="4"/>
  <c r="AJ621" i="4"/>
  <c r="AJ629" i="4"/>
  <c r="AJ637" i="4"/>
  <c r="AJ645" i="4"/>
  <c r="AJ653" i="4"/>
  <c r="AJ661" i="4"/>
  <c r="AJ549" i="4"/>
  <c r="AJ551" i="4"/>
  <c r="AJ559" i="4"/>
  <c r="AJ567" i="4"/>
  <c r="AJ575" i="4"/>
  <c r="AJ583" i="4"/>
  <c r="AJ591" i="4"/>
  <c r="AJ599" i="4"/>
  <c r="AJ607" i="4"/>
  <c r="AJ615" i="4"/>
  <c r="AJ623" i="4"/>
  <c r="AJ631" i="4"/>
  <c r="AJ639" i="4"/>
  <c r="AJ647" i="4"/>
  <c r="AJ655" i="4"/>
  <c r="AJ663" i="4"/>
  <c r="AJ550" i="4"/>
  <c r="AJ558" i="4"/>
  <c r="AJ566" i="4"/>
  <c r="AJ574" i="4"/>
  <c r="AJ582" i="4"/>
  <c r="AJ590" i="4"/>
  <c r="AJ598" i="4"/>
  <c r="AJ606" i="4"/>
  <c r="AJ614" i="4"/>
  <c r="AJ622" i="4"/>
  <c r="AJ630" i="4"/>
  <c r="AJ638" i="4"/>
  <c r="AJ646" i="4"/>
  <c r="AJ654" i="4"/>
  <c r="AJ662" i="4"/>
  <c r="AJ552" i="4"/>
  <c r="AJ560" i="4"/>
  <c r="AJ568" i="4"/>
  <c r="AJ576" i="4"/>
  <c r="AJ584" i="4"/>
  <c r="AJ592" i="4"/>
  <c r="AJ600" i="4"/>
  <c r="AJ608" i="4"/>
  <c r="AJ616" i="4"/>
  <c r="AJ624" i="4"/>
  <c r="AJ632" i="4"/>
  <c r="AJ640" i="4"/>
  <c r="AJ648" i="4"/>
  <c r="AJ656" i="4"/>
  <c r="AJ664" i="4"/>
  <c r="AI488" i="4"/>
  <c r="B534" i="4" s="1"/>
  <c r="AJ488" i="4"/>
  <c r="B535" i="4" s="1"/>
  <c r="AL552" i="4"/>
  <c r="AL560" i="4"/>
  <c r="AL568" i="4"/>
  <c r="AL576" i="4"/>
  <c r="AL584" i="4"/>
  <c r="AL592" i="4"/>
  <c r="AL600" i="4"/>
  <c r="AL608" i="4"/>
  <c r="AL616" i="4"/>
  <c r="AL624" i="4"/>
  <c r="AL632" i="4"/>
  <c r="AL640" i="4"/>
  <c r="AL648" i="4"/>
  <c r="AL656" i="4"/>
  <c r="AL664" i="4"/>
  <c r="AL553" i="4"/>
  <c r="AL561" i="4"/>
  <c r="AL569" i="4"/>
  <c r="AL577" i="4"/>
  <c r="AL585" i="4"/>
  <c r="AL593" i="4"/>
  <c r="AL601" i="4"/>
  <c r="AL609" i="4"/>
  <c r="AL617" i="4"/>
  <c r="AL625" i="4"/>
  <c r="AL633" i="4"/>
  <c r="AL641" i="4"/>
  <c r="AL649" i="4"/>
  <c r="AL657" i="4"/>
  <c r="AL665" i="4"/>
  <c r="AL554" i="4"/>
  <c r="AL562" i="4"/>
  <c r="AL570" i="4"/>
  <c r="AL578" i="4"/>
  <c r="AL586" i="4"/>
  <c r="AL594" i="4"/>
  <c r="AL602" i="4"/>
  <c r="AL610" i="4"/>
  <c r="AL618" i="4"/>
  <c r="AL626" i="4"/>
  <c r="AL634" i="4"/>
  <c r="AL642" i="4"/>
  <c r="AL650" i="4"/>
  <c r="AL658" i="4"/>
  <c r="AL666" i="4"/>
  <c r="AL588" i="4"/>
  <c r="AL636" i="4"/>
  <c r="AL652" i="4"/>
  <c r="AL668" i="4"/>
  <c r="AL555" i="4"/>
  <c r="AL563" i="4"/>
  <c r="AL571" i="4"/>
  <c r="AL579" i="4"/>
  <c r="AL587" i="4"/>
  <c r="AL595" i="4"/>
  <c r="AL603" i="4"/>
  <c r="AL611" i="4"/>
  <c r="AL619" i="4"/>
  <c r="AL627" i="4"/>
  <c r="AL635" i="4"/>
  <c r="AL643" i="4"/>
  <c r="AL651" i="4"/>
  <c r="AL659" i="4"/>
  <c r="AL667" i="4"/>
  <c r="AL556" i="4"/>
  <c r="AL564" i="4"/>
  <c r="AL572" i="4"/>
  <c r="AL580" i="4"/>
  <c r="AL596" i="4"/>
  <c r="AL604" i="4"/>
  <c r="AL612" i="4"/>
  <c r="AL620" i="4"/>
  <c r="AL628" i="4"/>
  <c r="AL644" i="4"/>
  <c r="AL660" i="4"/>
  <c r="AL557" i="4"/>
  <c r="AL565" i="4"/>
  <c r="AL573" i="4"/>
  <c r="AL581" i="4"/>
  <c r="AL589" i="4"/>
  <c r="AL597" i="4"/>
  <c r="AL605" i="4"/>
  <c r="AL613" i="4"/>
  <c r="AL621" i="4"/>
  <c r="AL629" i="4"/>
  <c r="AL637" i="4"/>
  <c r="AL645" i="4"/>
  <c r="AL653" i="4"/>
  <c r="AL661" i="4"/>
  <c r="AL551" i="4"/>
  <c r="AL559" i="4"/>
  <c r="AL567" i="4"/>
  <c r="AL575" i="4"/>
  <c r="AL583" i="4"/>
  <c r="AL591" i="4"/>
  <c r="AL599" i="4"/>
  <c r="AL607" i="4"/>
  <c r="AL615" i="4"/>
  <c r="AL623" i="4"/>
  <c r="AL631" i="4"/>
  <c r="AL639" i="4"/>
  <c r="AL647" i="4"/>
  <c r="AL655" i="4"/>
  <c r="AL663" i="4"/>
  <c r="AL550" i="4"/>
  <c r="AL558" i="4"/>
  <c r="AL566" i="4"/>
  <c r="AL574" i="4"/>
  <c r="AL582" i="4"/>
  <c r="AL590" i="4"/>
  <c r="AL598" i="4"/>
  <c r="AL606" i="4"/>
  <c r="AL614" i="4"/>
  <c r="AL622" i="4"/>
  <c r="AL630" i="4"/>
  <c r="AL638" i="4"/>
  <c r="AL646" i="4"/>
  <c r="AL654" i="4"/>
  <c r="AL662" i="4"/>
  <c r="AG158" i="4"/>
  <c r="B208" i="4" s="1"/>
  <c r="AL549" i="4"/>
  <c r="AH488" i="4"/>
  <c r="B538" i="4" s="1"/>
  <c r="AL669" i="4" l="1"/>
  <c r="B675" i="4" s="1"/>
  <c r="AJ669" i="4"/>
  <c r="B674" i="4" s="1"/>
  <c r="I3699" i="4" l="1"/>
  <c r="K3699" i="4"/>
  <c r="M3699" i="4"/>
  <c r="O3699" i="4"/>
  <c r="Q3699" i="4"/>
  <c r="S3699" i="4"/>
  <c r="U3699" i="4"/>
  <c r="W3699" i="4"/>
  <c r="Y3699" i="4"/>
  <c r="D3580" i="4"/>
  <c r="D3581" i="4"/>
  <c r="D3582" i="4"/>
  <c r="D3583" i="4"/>
  <c r="D3584" i="4"/>
  <c r="D3585" i="4"/>
  <c r="D3586" i="4"/>
  <c r="D3587" i="4"/>
  <c r="D3588" i="4"/>
  <c r="D3589" i="4"/>
  <c r="D3590" i="4"/>
  <c r="D3591" i="4"/>
  <c r="D3592" i="4"/>
  <c r="D3593" i="4"/>
  <c r="D3594" i="4"/>
  <c r="D3595" i="4"/>
  <c r="D3596" i="4"/>
  <c r="D3597" i="4"/>
  <c r="D3598" i="4"/>
  <c r="D3599" i="4"/>
  <c r="D3600" i="4"/>
  <c r="D3601" i="4"/>
  <c r="D3602" i="4"/>
  <c r="D3603" i="4"/>
  <c r="D3604" i="4"/>
  <c r="D3605" i="4"/>
  <c r="D3606" i="4"/>
  <c r="D3607" i="4"/>
  <c r="D3608" i="4"/>
  <c r="D3609" i="4"/>
  <c r="D3610" i="4"/>
  <c r="D3611" i="4"/>
  <c r="D3612" i="4"/>
  <c r="D3613" i="4"/>
  <c r="D3614" i="4"/>
  <c r="D3615" i="4"/>
  <c r="D3616" i="4"/>
  <c r="D3617" i="4"/>
  <c r="D3618" i="4"/>
  <c r="D3619" i="4"/>
  <c r="D3620" i="4"/>
  <c r="D3621" i="4"/>
  <c r="D3622" i="4"/>
  <c r="D3623" i="4"/>
  <c r="D3624" i="4"/>
  <c r="D3625" i="4"/>
  <c r="D3626" i="4"/>
  <c r="D3627" i="4"/>
  <c r="D3628" i="4"/>
  <c r="D3629" i="4"/>
  <c r="D3630" i="4"/>
  <c r="D3631" i="4"/>
  <c r="D3632" i="4"/>
  <c r="D3633" i="4"/>
  <c r="D3634" i="4"/>
  <c r="D3635" i="4"/>
  <c r="D3636" i="4"/>
  <c r="D3637" i="4"/>
  <c r="D3638" i="4"/>
  <c r="D3639" i="4"/>
  <c r="D3640" i="4"/>
  <c r="D3641" i="4"/>
  <c r="D3642" i="4"/>
  <c r="D3643" i="4"/>
  <c r="D3644" i="4"/>
  <c r="D3645" i="4"/>
  <c r="D3646" i="4"/>
  <c r="D3647" i="4"/>
  <c r="D3648" i="4"/>
  <c r="D3649" i="4"/>
  <c r="D3650" i="4"/>
  <c r="D3651" i="4"/>
  <c r="D3652" i="4"/>
  <c r="D3653" i="4"/>
  <c r="D3654" i="4"/>
  <c r="D3655" i="4"/>
  <c r="D3656" i="4"/>
  <c r="D3657" i="4"/>
  <c r="D3658" i="4"/>
  <c r="D3659" i="4"/>
  <c r="D3660" i="4"/>
  <c r="D3661" i="4"/>
  <c r="D3662" i="4"/>
  <c r="D3663" i="4"/>
  <c r="D3664" i="4"/>
  <c r="D3665" i="4"/>
  <c r="D3666" i="4"/>
  <c r="D3667" i="4"/>
  <c r="D3668" i="4"/>
  <c r="D3669" i="4"/>
  <c r="D3670" i="4"/>
  <c r="D3671" i="4"/>
  <c r="D3672" i="4"/>
  <c r="D3673" i="4"/>
  <c r="D3674" i="4"/>
  <c r="D3675" i="4"/>
  <c r="D3676" i="4"/>
  <c r="D3677" i="4"/>
  <c r="D3678" i="4"/>
  <c r="D3679" i="4"/>
  <c r="D3680" i="4"/>
  <c r="D3681" i="4"/>
  <c r="D3682" i="4"/>
  <c r="D3683" i="4"/>
  <c r="D3684" i="4"/>
  <c r="D3685" i="4"/>
  <c r="D3686" i="4"/>
  <c r="D3687" i="4"/>
  <c r="D3688" i="4"/>
  <c r="D3689" i="4"/>
  <c r="D3690" i="4"/>
  <c r="D3691" i="4"/>
  <c r="D3692" i="4"/>
  <c r="D3693" i="4"/>
  <c r="D3694" i="4"/>
  <c r="D3695" i="4"/>
  <c r="D3696" i="4"/>
  <c r="D3697" i="4"/>
  <c r="D3698" i="4"/>
  <c r="M3558" i="4"/>
  <c r="P3558" i="4"/>
  <c r="S3558" i="4"/>
  <c r="V3558" i="4"/>
  <c r="Y3558" i="4"/>
  <c r="AB3558" i="4"/>
  <c r="D3439" i="4"/>
  <c r="D3440" i="4"/>
  <c r="D3441" i="4"/>
  <c r="D3442" i="4"/>
  <c r="D3443" i="4"/>
  <c r="D3444" i="4"/>
  <c r="D3445" i="4"/>
  <c r="D3446" i="4"/>
  <c r="D3447" i="4"/>
  <c r="D3448" i="4"/>
  <c r="D3449" i="4"/>
  <c r="D3450" i="4"/>
  <c r="D3451" i="4"/>
  <c r="D3452" i="4"/>
  <c r="D3453" i="4"/>
  <c r="D3454" i="4"/>
  <c r="D3455" i="4"/>
  <c r="D3456" i="4"/>
  <c r="D3457" i="4"/>
  <c r="D3458" i="4"/>
  <c r="D3459" i="4"/>
  <c r="D3460" i="4"/>
  <c r="D3461" i="4"/>
  <c r="D3462" i="4"/>
  <c r="D3463" i="4"/>
  <c r="D3464" i="4"/>
  <c r="D3465" i="4"/>
  <c r="D3466" i="4"/>
  <c r="D3467" i="4"/>
  <c r="D3468" i="4"/>
  <c r="D3469" i="4"/>
  <c r="D3470" i="4"/>
  <c r="D3471" i="4"/>
  <c r="D3472" i="4"/>
  <c r="D3473" i="4"/>
  <c r="D3474" i="4"/>
  <c r="D3475" i="4"/>
  <c r="D3476" i="4"/>
  <c r="D3477" i="4"/>
  <c r="D3478" i="4"/>
  <c r="D3479" i="4"/>
  <c r="D3480" i="4"/>
  <c r="D3481" i="4"/>
  <c r="D3482" i="4"/>
  <c r="D3483" i="4"/>
  <c r="D3484" i="4"/>
  <c r="D3485" i="4"/>
  <c r="D3486" i="4"/>
  <c r="D3487" i="4"/>
  <c r="D3488" i="4"/>
  <c r="D3489" i="4"/>
  <c r="D3490" i="4"/>
  <c r="D3491" i="4"/>
  <c r="D3492" i="4"/>
  <c r="D3493" i="4"/>
  <c r="D3494" i="4"/>
  <c r="D3495" i="4"/>
  <c r="D3496" i="4"/>
  <c r="D3497" i="4"/>
  <c r="D3498" i="4"/>
  <c r="D3499" i="4"/>
  <c r="D3500" i="4"/>
  <c r="D3501" i="4"/>
  <c r="D3502" i="4"/>
  <c r="D3503" i="4"/>
  <c r="D3504" i="4"/>
  <c r="D3505" i="4"/>
  <c r="D3506" i="4"/>
  <c r="D3507" i="4"/>
  <c r="D3508" i="4"/>
  <c r="D3509" i="4"/>
  <c r="D3510" i="4"/>
  <c r="D3511" i="4"/>
  <c r="D3512" i="4"/>
  <c r="D3513" i="4"/>
  <c r="D3514" i="4"/>
  <c r="D3515" i="4"/>
  <c r="D3516" i="4"/>
  <c r="D3517" i="4"/>
  <c r="D3518" i="4"/>
  <c r="D3519" i="4"/>
  <c r="D3520" i="4"/>
  <c r="D3521" i="4"/>
  <c r="D3522" i="4"/>
  <c r="D3523" i="4"/>
  <c r="D3524" i="4"/>
  <c r="D3525" i="4"/>
  <c r="D3526" i="4"/>
  <c r="D3527" i="4"/>
  <c r="D3528" i="4"/>
  <c r="D3529" i="4"/>
  <c r="D3530" i="4"/>
  <c r="D3531" i="4"/>
  <c r="D3532" i="4"/>
  <c r="D3533" i="4"/>
  <c r="D3534" i="4"/>
  <c r="D3535" i="4"/>
  <c r="D3536" i="4"/>
  <c r="D3537" i="4"/>
  <c r="D3538" i="4"/>
  <c r="D3539" i="4"/>
  <c r="D3540" i="4"/>
  <c r="D3541" i="4"/>
  <c r="D3542" i="4"/>
  <c r="D3543" i="4"/>
  <c r="D3544" i="4"/>
  <c r="D3545" i="4"/>
  <c r="D3546" i="4"/>
  <c r="D3547" i="4"/>
  <c r="D3548" i="4"/>
  <c r="D3549" i="4"/>
  <c r="D3550" i="4"/>
  <c r="D3551" i="4"/>
  <c r="D3552" i="4"/>
  <c r="D3553" i="4"/>
  <c r="D3554" i="4"/>
  <c r="D3555" i="4"/>
  <c r="D3556" i="4"/>
  <c r="D3557" i="4"/>
  <c r="D3438" i="4"/>
  <c r="O3419" i="4"/>
  <c r="Q3419" i="4"/>
  <c r="S3419" i="4"/>
  <c r="U3419" i="4"/>
  <c r="W3419" i="4"/>
  <c r="Y3419" i="4"/>
  <c r="AA3419" i="4"/>
  <c r="AC3419" i="4"/>
  <c r="D3300" i="4"/>
  <c r="D3301" i="4"/>
  <c r="D3302" i="4"/>
  <c r="D3303" i="4"/>
  <c r="D3304" i="4"/>
  <c r="D3305" i="4"/>
  <c r="D3306" i="4"/>
  <c r="D3307" i="4"/>
  <c r="D3308" i="4"/>
  <c r="D3309" i="4"/>
  <c r="D3310" i="4"/>
  <c r="D3311" i="4"/>
  <c r="D3312" i="4"/>
  <c r="D3313" i="4"/>
  <c r="D3314" i="4"/>
  <c r="D3315" i="4"/>
  <c r="D3316" i="4"/>
  <c r="D3317" i="4"/>
  <c r="D3318" i="4"/>
  <c r="D3319" i="4"/>
  <c r="D3320" i="4"/>
  <c r="D3321" i="4"/>
  <c r="D3322" i="4"/>
  <c r="D3323" i="4"/>
  <c r="D3324" i="4"/>
  <c r="D3325" i="4"/>
  <c r="D3326" i="4"/>
  <c r="D3327" i="4"/>
  <c r="D3328" i="4"/>
  <c r="D3329" i="4"/>
  <c r="D3330" i="4"/>
  <c r="D3331" i="4"/>
  <c r="D3332" i="4"/>
  <c r="D3333" i="4"/>
  <c r="D3334" i="4"/>
  <c r="D3335" i="4"/>
  <c r="D3336" i="4"/>
  <c r="D3337" i="4"/>
  <c r="D3338" i="4"/>
  <c r="D3339" i="4"/>
  <c r="D3340" i="4"/>
  <c r="D3341" i="4"/>
  <c r="D3342" i="4"/>
  <c r="D3343" i="4"/>
  <c r="D3344" i="4"/>
  <c r="D3345" i="4"/>
  <c r="D3346" i="4"/>
  <c r="D3347" i="4"/>
  <c r="D3348" i="4"/>
  <c r="D3349" i="4"/>
  <c r="D3350" i="4"/>
  <c r="D3351" i="4"/>
  <c r="D3352" i="4"/>
  <c r="D3353" i="4"/>
  <c r="D3354" i="4"/>
  <c r="D3355" i="4"/>
  <c r="D3356" i="4"/>
  <c r="D3357" i="4"/>
  <c r="D3358" i="4"/>
  <c r="D3359" i="4"/>
  <c r="D3360" i="4"/>
  <c r="D3361" i="4"/>
  <c r="D3362" i="4"/>
  <c r="D3363" i="4"/>
  <c r="D3364" i="4"/>
  <c r="D3365" i="4"/>
  <c r="D3366" i="4"/>
  <c r="D3367" i="4"/>
  <c r="D3368" i="4"/>
  <c r="D3369" i="4"/>
  <c r="D3370" i="4"/>
  <c r="D3371" i="4"/>
  <c r="D3372" i="4"/>
  <c r="D3373" i="4"/>
  <c r="D3374" i="4"/>
  <c r="D3375" i="4"/>
  <c r="D3376" i="4"/>
  <c r="D3377" i="4"/>
  <c r="D3378" i="4"/>
  <c r="D3379" i="4"/>
  <c r="D3380" i="4"/>
  <c r="D3381" i="4"/>
  <c r="D3382" i="4"/>
  <c r="D3383" i="4"/>
  <c r="D3384" i="4"/>
  <c r="D3385" i="4"/>
  <c r="D3386" i="4"/>
  <c r="D3387" i="4"/>
  <c r="D3388" i="4"/>
  <c r="D3389" i="4"/>
  <c r="D3390" i="4"/>
  <c r="D3391" i="4"/>
  <c r="D3392" i="4"/>
  <c r="D3393" i="4"/>
  <c r="D3394" i="4"/>
  <c r="D3395" i="4"/>
  <c r="D3396" i="4"/>
  <c r="D3397" i="4"/>
  <c r="D3398" i="4"/>
  <c r="D3399" i="4"/>
  <c r="D3400" i="4"/>
  <c r="D3401" i="4"/>
  <c r="D3402" i="4"/>
  <c r="D3403" i="4"/>
  <c r="D3404" i="4"/>
  <c r="D3405" i="4"/>
  <c r="D3406" i="4"/>
  <c r="D3407" i="4"/>
  <c r="D3408" i="4"/>
  <c r="D3409" i="4"/>
  <c r="D3410" i="4"/>
  <c r="D3411" i="4"/>
  <c r="D3412" i="4"/>
  <c r="D3413" i="4"/>
  <c r="D3414" i="4"/>
  <c r="D3415" i="4"/>
  <c r="D3416" i="4"/>
  <c r="D3417" i="4"/>
  <c r="D3418" i="4"/>
  <c r="D3299" i="4"/>
  <c r="AA3126" i="4"/>
  <c r="W3126" i="4"/>
  <c r="S3126" i="4"/>
  <c r="O3126" i="4"/>
  <c r="D3007" i="4"/>
  <c r="D3008" i="4"/>
  <c r="D3009" i="4"/>
  <c r="D3010" i="4"/>
  <c r="D3011" i="4"/>
  <c r="D3012" i="4"/>
  <c r="D3013" i="4"/>
  <c r="D3014" i="4"/>
  <c r="D3015" i="4"/>
  <c r="D3016" i="4"/>
  <c r="D3017" i="4"/>
  <c r="D3018" i="4"/>
  <c r="D3019" i="4"/>
  <c r="D3020" i="4"/>
  <c r="D3021" i="4"/>
  <c r="D3022" i="4"/>
  <c r="D3023" i="4"/>
  <c r="D3024" i="4"/>
  <c r="D3025" i="4"/>
  <c r="D3026" i="4"/>
  <c r="D3027" i="4"/>
  <c r="D3028" i="4"/>
  <c r="D3029" i="4"/>
  <c r="D3030" i="4"/>
  <c r="D3031" i="4"/>
  <c r="D3032" i="4"/>
  <c r="D3033" i="4"/>
  <c r="D3034" i="4"/>
  <c r="D3035" i="4"/>
  <c r="D3036" i="4"/>
  <c r="D3037" i="4"/>
  <c r="D3038" i="4"/>
  <c r="D3039" i="4"/>
  <c r="D3040" i="4"/>
  <c r="D3041" i="4"/>
  <c r="D3042" i="4"/>
  <c r="D3043" i="4"/>
  <c r="D3044" i="4"/>
  <c r="D3045" i="4"/>
  <c r="D3046" i="4"/>
  <c r="D3047" i="4"/>
  <c r="D3048" i="4"/>
  <c r="D3049" i="4"/>
  <c r="D3050" i="4"/>
  <c r="D3051" i="4"/>
  <c r="D3052" i="4"/>
  <c r="D3053" i="4"/>
  <c r="D3054" i="4"/>
  <c r="D3055" i="4"/>
  <c r="D3056" i="4"/>
  <c r="D3057" i="4"/>
  <c r="D3058" i="4"/>
  <c r="D3059" i="4"/>
  <c r="D3060" i="4"/>
  <c r="D3061" i="4"/>
  <c r="D3062" i="4"/>
  <c r="D3063" i="4"/>
  <c r="D3064" i="4"/>
  <c r="D3065" i="4"/>
  <c r="D3066" i="4"/>
  <c r="D3067" i="4"/>
  <c r="D3068" i="4"/>
  <c r="D3069" i="4"/>
  <c r="D3070" i="4"/>
  <c r="D3071" i="4"/>
  <c r="D3072" i="4"/>
  <c r="D3073" i="4"/>
  <c r="D3074" i="4"/>
  <c r="D3075" i="4"/>
  <c r="D3076" i="4"/>
  <c r="D3077" i="4"/>
  <c r="D3078" i="4"/>
  <c r="D3079" i="4"/>
  <c r="D3080" i="4"/>
  <c r="D3081" i="4"/>
  <c r="D3082" i="4"/>
  <c r="D3083" i="4"/>
  <c r="D3084" i="4"/>
  <c r="D3085" i="4"/>
  <c r="D3086" i="4"/>
  <c r="D3087" i="4"/>
  <c r="D3088" i="4"/>
  <c r="D3089" i="4"/>
  <c r="D3090" i="4"/>
  <c r="D3091" i="4"/>
  <c r="D3092" i="4"/>
  <c r="D3093" i="4"/>
  <c r="D3094" i="4"/>
  <c r="D3095" i="4"/>
  <c r="D3096" i="4"/>
  <c r="D3097" i="4"/>
  <c r="D3098" i="4"/>
  <c r="D3099" i="4"/>
  <c r="D3100" i="4"/>
  <c r="D3101" i="4"/>
  <c r="D3102" i="4"/>
  <c r="D3103" i="4"/>
  <c r="D3104" i="4"/>
  <c r="D3105" i="4"/>
  <c r="D3106" i="4"/>
  <c r="D3107" i="4"/>
  <c r="D3108" i="4"/>
  <c r="D3109" i="4"/>
  <c r="D3110" i="4"/>
  <c r="D3111" i="4"/>
  <c r="D3112" i="4"/>
  <c r="D3113" i="4"/>
  <c r="D3114" i="4"/>
  <c r="D3115" i="4"/>
  <c r="D3116" i="4"/>
  <c r="D3117" i="4"/>
  <c r="D3118" i="4"/>
  <c r="D3119" i="4"/>
  <c r="D3120" i="4"/>
  <c r="D3121" i="4"/>
  <c r="D3122" i="4"/>
  <c r="D3123" i="4"/>
  <c r="D3124" i="4"/>
  <c r="D3125" i="4"/>
  <c r="D3006" i="4"/>
  <c r="K2973" i="4"/>
  <c r="M2973" i="4"/>
  <c r="O2973" i="4"/>
  <c r="Q2973" i="4"/>
  <c r="S2973" i="4"/>
  <c r="U2973" i="4"/>
  <c r="W2973" i="4"/>
  <c r="Y2973" i="4"/>
  <c r="AA2973" i="4"/>
  <c r="AC2973" i="4"/>
  <c r="D2854" i="4"/>
  <c r="D2855" i="4"/>
  <c r="D2856" i="4"/>
  <c r="D2857" i="4"/>
  <c r="D2858" i="4"/>
  <c r="D2859" i="4"/>
  <c r="D2860" i="4"/>
  <c r="D2861" i="4"/>
  <c r="D2862" i="4"/>
  <c r="D2863" i="4"/>
  <c r="D2864" i="4"/>
  <c r="D2865" i="4"/>
  <c r="D2866" i="4"/>
  <c r="D2867" i="4"/>
  <c r="D2868" i="4"/>
  <c r="D2869" i="4"/>
  <c r="D2870" i="4"/>
  <c r="D2871" i="4"/>
  <c r="D2872" i="4"/>
  <c r="D2873" i="4"/>
  <c r="D2874" i="4"/>
  <c r="D2875" i="4"/>
  <c r="D2876" i="4"/>
  <c r="D2877" i="4"/>
  <c r="D2878" i="4"/>
  <c r="D2879" i="4"/>
  <c r="D2880" i="4"/>
  <c r="D2881" i="4"/>
  <c r="D2882" i="4"/>
  <c r="D2883" i="4"/>
  <c r="D2884" i="4"/>
  <c r="D2885" i="4"/>
  <c r="D2886" i="4"/>
  <c r="D2887" i="4"/>
  <c r="D2888" i="4"/>
  <c r="D2889" i="4"/>
  <c r="D2890" i="4"/>
  <c r="D2891" i="4"/>
  <c r="D2892" i="4"/>
  <c r="D2893" i="4"/>
  <c r="D2894" i="4"/>
  <c r="D2895" i="4"/>
  <c r="D2896" i="4"/>
  <c r="D2897" i="4"/>
  <c r="D2898" i="4"/>
  <c r="D2899" i="4"/>
  <c r="D2900" i="4"/>
  <c r="D2901" i="4"/>
  <c r="D2902" i="4"/>
  <c r="D2903" i="4"/>
  <c r="D2904" i="4"/>
  <c r="D2905" i="4"/>
  <c r="D2906" i="4"/>
  <c r="D2907" i="4"/>
  <c r="D2908" i="4"/>
  <c r="D2909" i="4"/>
  <c r="D2910" i="4"/>
  <c r="D2911" i="4"/>
  <c r="D2912" i="4"/>
  <c r="D2913" i="4"/>
  <c r="D2914" i="4"/>
  <c r="D2915" i="4"/>
  <c r="D2916" i="4"/>
  <c r="D2917" i="4"/>
  <c r="D2918" i="4"/>
  <c r="D2919" i="4"/>
  <c r="D2920" i="4"/>
  <c r="D2921" i="4"/>
  <c r="D2922" i="4"/>
  <c r="D2923" i="4"/>
  <c r="D2924" i="4"/>
  <c r="D2925" i="4"/>
  <c r="D2926" i="4"/>
  <c r="D2927" i="4"/>
  <c r="D2928" i="4"/>
  <c r="D2929" i="4"/>
  <c r="D2930" i="4"/>
  <c r="D2931" i="4"/>
  <c r="D2932" i="4"/>
  <c r="D2933" i="4"/>
  <c r="D2934" i="4"/>
  <c r="D2935" i="4"/>
  <c r="D2936" i="4"/>
  <c r="D2937" i="4"/>
  <c r="D2938" i="4"/>
  <c r="D2939" i="4"/>
  <c r="D2940" i="4"/>
  <c r="D2941" i="4"/>
  <c r="D2942" i="4"/>
  <c r="D2943" i="4"/>
  <c r="D2944" i="4"/>
  <c r="D2945" i="4"/>
  <c r="D2946" i="4"/>
  <c r="D2947" i="4"/>
  <c r="D2948" i="4"/>
  <c r="D2949" i="4"/>
  <c r="D2950" i="4"/>
  <c r="D2951" i="4"/>
  <c r="D2952" i="4"/>
  <c r="D2953" i="4"/>
  <c r="D2954" i="4"/>
  <c r="D2955" i="4"/>
  <c r="D2956" i="4"/>
  <c r="D2957" i="4"/>
  <c r="D2958" i="4"/>
  <c r="D2959" i="4"/>
  <c r="D2960" i="4"/>
  <c r="D2961" i="4"/>
  <c r="D2962" i="4"/>
  <c r="D2963" i="4"/>
  <c r="D2964" i="4"/>
  <c r="D2965" i="4"/>
  <c r="D2966" i="4"/>
  <c r="D2967" i="4"/>
  <c r="D2968" i="4"/>
  <c r="D2969" i="4"/>
  <c r="D2970" i="4"/>
  <c r="D2971" i="4"/>
  <c r="D2972" i="4"/>
  <c r="D2853" i="4"/>
  <c r="Y2832" i="4"/>
  <c r="D2713" i="4"/>
  <c r="D2714" i="4"/>
  <c r="D2715" i="4"/>
  <c r="D2716" i="4"/>
  <c r="D2717" i="4"/>
  <c r="D2718" i="4"/>
  <c r="D2719" i="4"/>
  <c r="D2720" i="4"/>
  <c r="D2721" i="4"/>
  <c r="D2722" i="4"/>
  <c r="D2723" i="4"/>
  <c r="D2724" i="4"/>
  <c r="D2725" i="4"/>
  <c r="D2726" i="4"/>
  <c r="D2727" i="4"/>
  <c r="D2728" i="4"/>
  <c r="D2729" i="4"/>
  <c r="D2730" i="4"/>
  <c r="D2731" i="4"/>
  <c r="D2732" i="4"/>
  <c r="D2733" i="4"/>
  <c r="D2734" i="4"/>
  <c r="D2735" i="4"/>
  <c r="D2736" i="4"/>
  <c r="D2737" i="4"/>
  <c r="D2738" i="4"/>
  <c r="D2739" i="4"/>
  <c r="D2740" i="4"/>
  <c r="D2741" i="4"/>
  <c r="D2742" i="4"/>
  <c r="D2743" i="4"/>
  <c r="D2744" i="4"/>
  <c r="D2745" i="4"/>
  <c r="D2746" i="4"/>
  <c r="D2747" i="4"/>
  <c r="D2748" i="4"/>
  <c r="D2749" i="4"/>
  <c r="D2750" i="4"/>
  <c r="D2751" i="4"/>
  <c r="D2752" i="4"/>
  <c r="D2753" i="4"/>
  <c r="D2754" i="4"/>
  <c r="D2755" i="4"/>
  <c r="D2756" i="4"/>
  <c r="D2757" i="4"/>
  <c r="D2758" i="4"/>
  <c r="D2759" i="4"/>
  <c r="D2760" i="4"/>
  <c r="D2761" i="4"/>
  <c r="D2762" i="4"/>
  <c r="D2763" i="4"/>
  <c r="D2764" i="4"/>
  <c r="D2765" i="4"/>
  <c r="D2766" i="4"/>
  <c r="D2767" i="4"/>
  <c r="D2768" i="4"/>
  <c r="D2769" i="4"/>
  <c r="D2770" i="4"/>
  <c r="D2771" i="4"/>
  <c r="D2772" i="4"/>
  <c r="D2773" i="4"/>
  <c r="D2774" i="4"/>
  <c r="D2775" i="4"/>
  <c r="D2776" i="4"/>
  <c r="D2777" i="4"/>
  <c r="D2778" i="4"/>
  <c r="D2779" i="4"/>
  <c r="D2780" i="4"/>
  <c r="D2781" i="4"/>
  <c r="D2782" i="4"/>
  <c r="D2783" i="4"/>
  <c r="D2784" i="4"/>
  <c r="D2785" i="4"/>
  <c r="D2786" i="4"/>
  <c r="D2787" i="4"/>
  <c r="D2788" i="4"/>
  <c r="D2789" i="4"/>
  <c r="D2790" i="4"/>
  <c r="D2791" i="4"/>
  <c r="D2792" i="4"/>
  <c r="D2793" i="4"/>
  <c r="D2794" i="4"/>
  <c r="D2795" i="4"/>
  <c r="D2796" i="4"/>
  <c r="D2797" i="4"/>
  <c r="D2798" i="4"/>
  <c r="D2799" i="4"/>
  <c r="D2800" i="4"/>
  <c r="D2801" i="4"/>
  <c r="D2802" i="4"/>
  <c r="D2803" i="4"/>
  <c r="D2804" i="4"/>
  <c r="D2805" i="4"/>
  <c r="D2806" i="4"/>
  <c r="D2807" i="4"/>
  <c r="D2808" i="4"/>
  <c r="D2809" i="4"/>
  <c r="D2810" i="4"/>
  <c r="D2811" i="4"/>
  <c r="D2812" i="4"/>
  <c r="D2813" i="4"/>
  <c r="D2814" i="4"/>
  <c r="D2815" i="4"/>
  <c r="D2816" i="4"/>
  <c r="D2817" i="4"/>
  <c r="D2818" i="4"/>
  <c r="D2819" i="4"/>
  <c r="D2820" i="4"/>
  <c r="D2821" i="4"/>
  <c r="D2822" i="4"/>
  <c r="D2823" i="4"/>
  <c r="D2824" i="4"/>
  <c r="D2825" i="4"/>
  <c r="D2826" i="4"/>
  <c r="D2827" i="4"/>
  <c r="D2828" i="4"/>
  <c r="D2829" i="4"/>
  <c r="D2830" i="4"/>
  <c r="D2831" i="4"/>
  <c r="D2712" i="4"/>
  <c r="K2697" i="4"/>
  <c r="M2697" i="4"/>
  <c r="O2697" i="4"/>
  <c r="Q2697" i="4"/>
  <c r="S2697" i="4"/>
  <c r="U2697" i="4"/>
  <c r="W2697" i="4"/>
  <c r="Y2697" i="4"/>
  <c r="AA2697" i="4"/>
  <c r="AC2697" i="4"/>
  <c r="D2581" i="4"/>
  <c r="D2582" i="4"/>
  <c r="D2583" i="4"/>
  <c r="D2584" i="4"/>
  <c r="D2585" i="4"/>
  <c r="D2586" i="4"/>
  <c r="D2587" i="4"/>
  <c r="D2588" i="4"/>
  <c r="D2589" i="4"/>
  <c r="D2590" i="4"/>
  <c r="D2591" i="4"/>
  <c r="D2592" i="4"/>
  <c r="D2593" i="4"/>
  <c r="D2594" i="4"/>
  <c r="D2595" i="4"/>
  <c r="D2596" i="4"/>
  <c r="D2597" i="4"/>
  <c r="D2598" i="4"/>
  <c r="D2599" i="4"/>
  <c r="D2600" i="4"/>
  <c r="D2601" i="4"/>
  <c r="D2602" i="4"/>
  <c r="D2603" i="4"/>
  <c r="D2604" i="4"/>
  <c r="D2605" i="4"/>
  <c r="D2606" i="4"/>
  <c r="D2607" i="4"/>
  <c r="D2608" i="4"/>
  <c r="D2609" i="4"/>
  <c r="D2610" i="4"/>
  <c r="D2611" i="4"/>
  <c r="D2612" i="4"/>
  <c r="D2613" i="4"/>
  <c r="D2614" i="4"/>
  <c r="D2615" i="4"/>
  <c r="D2616" i="4"/>
  <c r="D2617" i="4"/>
  <c r="D2618" i="4"/>
  <c r="D2619" i="4"/>
  <c r="D2620" i="4"/>
  <c r="D2621" i="4"/>
  <c r="D2622" i="4"/>
  <c r="D2623" i="4"/>
  <c r="D2624" i="4"/>
  <c r="D2625" i="4"/>
  <c r="D2626" i="4"/>
  <c r="D2627" i="4"/>
  <c r="D2628" i="4"/>
  <c r="D2629" i="4"/>
  <c r="D2630" i="4"/>
  <c r="D2631" i="4"/>
  <c r="D2632" i="4"/>
  <c r="D2633" i="4"/>
  <c r="D2634" i="4"/>
  <c r="D2635" i="4"/>
  <c r="D2636" i="4"/>
  <c r="D2637" i="4"/>
  <c r="D2638" i="4"/>
  <c r="D2639" i="4"/>
  <c r="D2640" i="4"/>
  <c r="D2641" i="4"/>
  <c r="D2642" i="4"/>
  <c r="D2643" i="4"/>
  <c r="D2644" i="4"/>
  <c r="D2645" i="4"/>
  <c r="D2646" i="4"/>
  <c r="D2647" i="4"/>
  <c r="D2648" i="4"/>
  <c r="D2649" i="4"/>
  <c r="D2650" i="4"/>
  <c r="D2651" i="4"/>
  <c r="D2652" i="4"/>
  <c r="D2653" i="4"/>
  <c r="D2654" i="4"/>
  <c r="D2655" i="4"/>
  <c r="D2656" i="4"/>
  <c r="D2657" i="4"/>
  <c r="D2658" i="4"/>
  <c r="D2659" i="4"/>
  <c r="D2660" i="4"/>
  <c r="D2661" i="4"/>
  <c r="D2662" i="4"/>
  <c r="D2663" i="4"/>
  <c r="D2664" i="4"/>
  <c r="D2665" i="4"/>
  <c r="D2666" i="4"/>
  <c r="D2667" i="4"/>
  <c r="D2668" i="4"/>
  <c r="D2669" i="4"/>
  <c r="D2670" i="4"/>
  <c r="D2671" i="4"/>
  <c r="D2672" i="4"/>
  <c r="D2673" i="4"/>
  <c r="D2674" i="4"/>
  <c r="D2675" i="4"/>
  <c r="D2676" i="4"/>
  <c r="D2677" i="4"/>
  <c r="D2678" i="4"/>
  <c r="D2679" i="4"/>
  <c r="D2680" i="4"/>
  <c r="D2681" i="4"/>
  <c r="D2682" i="4"/>
  <c r="D2683" i="4"/>
  <c r="D2684" i="4"/>
  <c r="D2685" i="4"/>
  <c r="D2686" i="4"/>
  <c r="D2687" i="4"/>
  <c r="D2688" i="4"/>
  <c r="D2689" i="4"/>
  <c r="D2690" i="4"/>
  <c r="D2691" i="4"/>
  <c r="D2692" i="4"/>
  <c r="D2693" i="4"/>
  <c r="D2694" i="4"/>
  <c r="D2695" i="4"/>
  <c r="D2696" i="4"/>
  <c r="D2577" i="4"/>
  <c r="M2561" i="4"/>
  <c r="AN2577" i="4" s="1"/>
  <c r="S2561" i="4"/>
  <c r="Y2561" i="4"/>
  <c r="D2442" i="4"/>
  <c r="D2443" i="4"/>
  <c r="D2444" i="4"/>
  <c r="D2445" i="4"/>
  <c r="D2446" i="4"/>
  <c r="D2447" i="4"/>
  <c r="D2448" i="4"/>
  <c r="D2449" i="4"/>
  <c r="D2450" i="4"/>
  <c r="D2451" i="4"/>
  <c r="D2452" i="4"/>
  <c r="D2453" i="4"/>
  <c r="D2454" i="4"/>
  <c r="D2455" i="4"/>
  <c r="D2456" i="4"/>
  <c r="D2457" i="4"/>
  <c r="D2458" i="4"/>
  <c r="D2459" i="4"/>
  <c r="D2460" i="4"/>
  <c r="D2461" i="4"/>
  <c r="D2462" i="4"/>
  <c r="D2463" i="4"/>
  <c r="D2464" i="4"/>
  <c r="D2465" i="4"/>
  <c r="D2466" i="4"/>
  <c r="D2467" i="4"/>
  <c r="D2468" i="4"/>
  <c r="D2469" i="4"/>
  <c r="D2470" i="4"/>
  <c r="D2471" i="4"/>
  <c r="D2472" i="4"/>
  <c r="D2473" i="4"/>
  <c r="D2474" i="4"/>
  <c r="D2475" i="4"/>
  <c r="D2476" i="4"/>
  <c r="D2477" i="4"/>
  <c r="D2478" i="4"/>
  <c r="D2479" i="4"/>
  <c r="D2480" i="4"/>
  <c r="D2481" i="4"/>
  <c r="D2482" i="4"/>
  <c r="D2483" i="4"/>
  <c r="D2484" i="4"/>
  <c r="D2485" i="4"/>
  <c r="D2486" i="4"/>
  <c r="D2487" i="4"/>
  <c r="D2488" i="4"/>
  <c r="D2489" i="4"/>
  <c r="D2490" i="4"/>
  <c r="D2491" i="4"/>
  <c r="D2492" i="4"/>
  <c r="D2493" i="4"/>
  <c r="D2494" i="4"/>
  <c r="D2495" i="4"/>
  <c r="D2496" i="4"/>
  <c r="D2497" i="4"/>
  <c r="D2498" i="4"/>
  <c r="D2499" i="4"/>
  <c r="D2500" i="4"/>
  <c r="D2501" i="4"/>
  <c r="D2502" i="4"/>
  <c r="D2503" i="4"/>
  <c r="D2504" i="4"/>
  <c r="D2505" i="4"/>
  <c r="D2506" i="4"/>
  <c r="D2507" i="4"/>
  <c r="D2508" i="4"/>
  <c r="D2509" i="4"/>
  <c r="D2510" i="4"/>
  <c r="D2511" i="4"/>
  <c r="D2512" i="4"/>
  <c r="D2513" i="4"/>
  <c r="D2514" i="4"/>
  <c r="D2515" i="4"/>
  <c r="D2516" i="4"/>
  <c r="D2517" i="4"/>
  <c r="D2518" i="4"/>
  <c r="D2519" i="4"/>
  <c r="D2520" i="4"/>
  <c r="D2521" i="4"/>
  <c r="D2522" i="4"/>
  <c r="D2523" i="4"/>
  <c r="D2524" i="4"/>
  <c r="D2525" i="4"/>
  <c r="D2526" i="4"/>
  <c r="D2527" i="4"/>
  <c r="D2528" i="4"/>
  <c r="D2529" i="4"/>
  <c r="D2530" i="4"/>
  <c r="D2531" i="4"/>
  <c r="D2532" i="4"/>
  <c r="D2533" i="4"/>
  <c r="D2534" i="4"/>
  <c r="D2535" i="4"/>
  <c r="D2536" i="4"/>
  <c r="D2537" i="4"/>
  <c r="D2538" i="4"/>
  <c r="D2539" i="4"/>
  <c r="D2540" i="4"/>
  <c r="D2541" i="4"/>
  <c r="D2542" i="4"/>
  <c r="D2543" i="4"/>
  <c r="D2544" i="4"/>
  <c r="D2545" i="4"/>
  <c r="D2546" i="4"/>
  <c r="D2547" i="4"/>
  <c r="D2548" i="4"/>
  <c r="D2549" i="4"/>
  <c r="D2550" i="4"/>
  <c r="D2551" i="4"/>
  <c r="D2552" i="4"/>
  <c r="D2553" i="4"/>
  <c r="D2554" i="4"/>
  <c r="D2555" i="4"/>
  <c r="D2556" i="4"/>
  <c r="D2557" i="4"/>
  <c r="D2558" i="4"/>
  <c r="D2559" i="4"/>
  <c r="D2560" i="4"/>
  <c r="D2441" i="4"/>
  <c r="AB2416" i="4" l="1"/>
  <c r="Y2416" i="4"/>
  <c r="V2416" i="4"/>
  <c r="T2416" i="4"/>
  <c r="R2416" i="4"/>
  <c r="D2297" i="4"/>
  <c r="D2298" i="4"/>
  <c r="D2299" i="4"/>
  <c r="D2300" i="4"/>
  <c r="D2301" i="4"/>
  <c r="D2302" i="4"/>
  <c r="D2303" i="4"/>
  <c r="D2304" i="4"/>
  <c r="D2305" i="4"/>
  <c r="D2306" i="4"/>
  <c r="D2307" i="4"/>
  <c r="D2308" i="4"/>
  <c r="D2309" i="4"/>
  <c r="D2310" i="4"/>
  <c r="D2311" i="4"/>
  <c r="D2312" i="4"/>
  <c r="D2313" i="4"/>
  <c r="D2314" i="4"/>
  <c r="D2315" i="4"/>
  <c r="D2316" i="4"/>
  <c r="D2317" i="4"/>
  <c r="D2318" i="4"/>
  <c r="D2319" i="4"/>
  <c r="D2320" i="4"/>
  <c r="D2321" i="4"/>
  <c r="D2322" i="4"/>
  <c r="D2323" i="4"/>
  <c r="D2324" i="4"/>
  <c r="D2325" i="4"/>
  <c r="D2326" i="4"/>
  <c r="D2327" i="4"/>
  <c r="D2328" i="4"/>
  <c r="D2329" i="4"/>
  <c r="D2330" i="4"/>
  <c r="D2331" i="4"/>
  <c r="D2332" i="4"/>
  <c r="D2333" i="4"/>
  <c r="D2334" i="4"/>
  <c r="D2335" i="4"/>
  <c r="D2336" i="4"/>
  <c r="D2337" i="4"/>
  <c r="D2338" i="4"/>
  <c r="D2339" i="4"/>
  <c r="D2340" i="4"/>
  <c r="D2341" i="4"/>
  <c r="D2342" i="4"/>
  <c r="D2343" i="4"/>
  <c r="D2344" i="4"/>
  <c r="D2345" i="4"/>
  <c r="D2346" i="4"/>
  <c r="D2347" i="4"/>
  <c r="D2348" i="4"/>
  <c r="D2349" i="4"/>
  <c r="D2350" i="4"/>
  <c r="D2351" i="4"/>
  <c r="D2352" i="4"/>
  <c r="D2353" i="4"/>
  <c r="D2354" i="4"/>
  <c r="D2355" i="4"/>
  <c r="D2356" i="4"/>
  <c r="D2357" i="4"/>
  <c r="D2358" i="4"/>
  <c r="D2359" i="4"/>
  <c r="D2360" i="4"/>
  <c r="D2361" i="4"/>
  <c r="D2362" i="4"/>
  <c r="D2363" i="4"/>
  <c r="D2364" i="4"/>
  <c r="D2365" i="4"/>
  <c r="D2366" i="4"/>
  <c r="D2367" i="4"/>
  <c r="D2368" i="4"/>
  <c r="D2369" i="4"/>
  <c r="D2370" i="4"/>
  <c r="D2371" i="4"/>
  <c r="D2372" i="4"/>
  <c r="D2373" i="4"/>
  <c r="D2374" i="4"/>
  <c r="D2375" i="4"/>
  <c r="D2376" i="4"/>
  <c r="D2377" i="4"/>
  <c r="D2378" i="4"/>
  <c r="D2379" i="4"/>
  <c r="D2380" i="4"/>
  <c r="D2381" i="4"/>
  <c r="D2382" i="4"/>
  <c r="D2383" i="4"/>
  <c r="D2384" i="4"/>
  <c r="D2385" i="4"/>
  <c r="D2386" i="4"/>
  <c r="D2387" i="4"/>
  <c r="D2388" i="4"/>
  <c r="D2389" i="4"/>
  <c r="D2390" i="4"/>
  <c r="D2391" i="4"/>
  <c r="D2392" i="4"/>
  <c r="D2393" i="4"/>
  <c r="D2394" i="4"/>
  <c r="D2395" i="4"/>
  <c r="D2396" i="4"/>
  <c r="D2397" i="4"/>
  <c r="D2398" i="4"/>
  <c r="D2399" i="4"/>
  <c r="D2400" i="4"/>
  <c r="D2401" i="4"/>
  <c r="D2402" i="4"/>
  <c r="D2403" i="4"/>
  <c r="D2404" i="4"/>
  <c r="D2405" i="4"/>
  <c r="D2406" i="4"/>
  <c r="D2407" i="4"/>
  <c r="D2408" i="4"/>
  <c r="D2409" i="4"/>
  <c r="D2410" i="4"/>
  <c r="D2411" i="4"/>
  <c r="D2412" i="4"/>
  <c r="D2413" i="4"/>
  <c r="D2414" i="4"/>
  <c r="D2415" i="4"/>
  <c r="D2153" i="4"/>
  <c r="D2157" i="4"/>
  <c r="D2158" i="4"/>
  <c r="D2159" i="4"/>
  <c r="D2160" i="4"/>
  <c r="D2161" i="4"/>
  <c r="D2162" i="4"/>
  <c r="D2163" i="4"/>
  <c r="D2164" i="4"/>
  <c r="D2165" i="4"/>
  <c r="D2166" i="4"/>
  <c r="D2167" i="4"/>
  <c r="D2168" i="4"/>
  <c r="D2169" i="4"/>
  <c r="D2170" i="4"/>
  <c r="D2171" i="4"/>
  <c r="D2172" i="4"/>
  <c r="D2173" i="4"/>
  <c r="D2174" i="4"/>
  <c r="D2175" i="4"/>
  <c r="D2176" i="4"/>
  <c r="D2177" i="4"/>
  <c r="D2178" i="4"/>
  <c r="D2179" i="4"/>
  <c r="D2180" i="4"/>
  <c r="D2181" i="4"/>
  <c r="D2182" i="4"/>
  <c r="D2183" i="4"/>
  <c r="D2184" i="4"/>
  <c r="D2185" i="4"/>
  <c r="D2186" i="4"/>
  <c r="D2187" i="4"/>
  <c r="D2188" i="4"/>
  <c r="D2189" i="4"/>
  <c r="D2190" i="4"/>
  <c r="D2191" i="4"/>
  <c r="D2192" i="4"/>
  <c r="D2193" i="4"/>
  <c r="D2194" i="4"/>
  <c r="D2195" i="4"/>
  <c r="D2196" i="4"/>
  <c r="D2197" i="4"/>
  <c r="D2198" i="4"/>
  <c r="D2199" i="4"/>
  <c r="D2200" i="4"/>
  <c r="D2201" i="4"/>
  <c r="D2202" i="4"/>
  <c r="D2203" i="4"/>
  <c r="D2204" i="4"/>
  <c r="D2205" i="4"/>
  <c r="D2206" i="4"/>
  <c r="D2207" i="4"/>
  <c r="D2208" i="4"/>
  <c r="D2209" i="4"/>
  <c r="D2210" i="4"/>
  <c r="D2211" i="4"/>
  <c r="D2212" i="4"/>
  <c r="D2213" i="4"/>
  <c r="D2214" i="4"/>
  <c r="D2215" i="4"/>
  <c r="D2216" i="4"/>
  <c r="D2217" i="4"/>
  <c r="D2218" i="4"/>
  <c r="D2219" i="4"/>
  <c r="D2220" i="4"/>
  <c r="D2221" i="4"/>
  <c r="D2222" i="4"/>
  <c r="D2223" i="4"/>
  <c r="D2224" i="4"/>
  <c r="D2225" i="4"/>
  <c r="D2226" i="4"/>
  <c r="D2227" i="4"/>
  <c r="D2228" i="4"/>
  <c r="D2229" i="4"/>
  <c r="D2230" i="4"/>
  <c r="D2231" i="4"/>
  <c r="D2232" i="4"/>
  <c r="D2233" i="4"/>
  <c r="D2234" i="4"/>
  <c r="D2235" i="4"/>
  <c r="D2236" i="4"/>
  <c r="D2237" i="4"/>
  <c r="D2238" i="4"/>
  <c r="D2239" i="4"/>
  <c r="D2240" i="4"/>
  <c r="D2241" i="4"/>
  <c r="D2242" i="4"/>
  <c r="D2243" i="4"/>
  <c r="D2244" i="4"/>
  <c r="D2245" i="4"/>
  <c r="D2246" i="4"/>
  <c r="D2247" i="4"/>
  <c r="D2248" i="4"/>
  <c r="D2249" i="4"/>
  <c r="D2250" i="4"/>
  <c r="D2251" i="4"/>
  <c r="D2252" i="4"/>
  <c r="D2253" i="4"/>
  <c r="D2254" i="4"/>
  <c r="D2255" i="4"/>
  <c r="D2256" i="4"/>
  <c r="D2257" i="4"/>
  <c r="D2258" i="4"/>
  <c r="D2259" i="4"/>
  <c r="D2260" i="4"/>
  <c r="D2261" i="4"/>
  <c r="D2262" i="4"/>
  <c r="D2263" i="4"/>
  <c r="D2264" i="4"/>
  <c r="D2265" i="4"/>
  <c r="D2266" i="4"/>
  <c r="D2267" i="4"/>
  <c r="D2268" i="4"/>
  <c r="D2269" i="4"/>
  <c r="D2270" i="4"/>
  <c r="D2017" i="4"/>
  <c r="D2018" i="4"/>
  <c r="D2019" i="4"/>
  <c r="D2020" i="4"/>
  <c r="D2021" i="4"/>
  <c r="D2022" i="4"/>
  <c r="D2023" i="4"/>
  <c r="D2024"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2123" i="4"/>
  <c r="D2124" i="4"/>
  <c r="D2125" i="4"/>
  <c r="D2126" i="4"/>
  <c r="D2127" i="4"/>
  <c r="D2128" i="4"/>
  <c r="D2129" i="4"/>
  <c r="D2130" i="4"/>
  <c r="D2131" i="4"/>
  <c r="D2132" i="4"/>
  <c r="D2133" i="4"/>
  <c r="D2134" i="4"/>
  <c r="D2135" i="4"/>
  <c r="D2016"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1881" i="4"/>
  <c r="S1815" i="4"/>
  <c r="M1815" i="4"/>
  <c r="Y1815" i="4"/>
  <c r="M1790" i="4"/>
  <c r="O1790" i="4"/>
  <c r="Q1790" i="4"/>
  <c r="U1790" i="4"/>
  <c r="AR1805" i="4" s="1"/>
  <c r="AU1805" i="4" s="1"/>
  <c r="B1821" i="4" s="1"/>
  <c r="W1790" i="4"/>
  <c r="Y1790" i="4"/>
  <c r="AA1790" i="4"/>
  <c r="AC179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670" i="4"/>
  <c r="M1654" i="4"/>
  <c r="S1654" i="4"/>
  <c r="Y1654" i="4"/>
  <c r="M1614" i="4"/>
  <c r="O1614" i="4"/>
  <c r="Q1614" i="4"/>
  <c r="S1614" i="4"/>
  <c r="AN1629" i="4" s="1"/>
  <c r="U1614" i="4"/>
  <c r="AR1629" i="4" s="1"/>
  <c r="W1614" i="4"/>
  <c r="Y1614" i="4"/>
  <c r="AA1614" i="4"/>
  <c r="AC161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494" i="4"/>
  <c r="I1478" i="4"/>
  <c r="K1478" i="4"/>
  <c r="M1478" i="4"/>
  <c r="O1478" i="4"/>
  <c r="P1478" i="4"/>
  <c r="Q1478" i="4"/>
  <c r="R1478" i="4"/>
  <c r="S1478" i="4"/>
  <c r="T1478" i="4"/>
  <c r="U1478" i="4"/>
  <c r="V1478" i="4"/>
  <c r="W1478" i="4"/>
  <c r="X1478" i="4"/>
  <c r="Y1478" i="4"/>
  <c r="Z1478" i="4"/>
  <c r="AA1478" i="4"/>
  <c r="AB1478" i="4"/>
  <c r="AC1478" i="4"/>
  <c r="AD1478"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358" i="4"/>
  <c r="M669" i="4"/>
  <c r="S669" i="4"/>
  <c r="Y669" i="4"/>
  <c r="O805" i="4"/>
  <c r="Q805" i="4"/>
  <c r="S805" i="4"/>
  <c r="U805" i="4"/>
  <c r="V805" i="4"/>
  <c r="W805" i="4"/>
  <c r="X805" i="4"/>
  <c r="Y805" i="4"/>
  <c r="Z805" i="4"/>
  <c r="AA805" i="4"/>
  <c r="AB805" i="4"/>
  <c r="AC805" i="4"/>
  <c r="AD805" i="4"/>
  <c r="O941" i="4"/>
  <c r="Q941" i="4"/>
  <c r="S941" i="4"/>
  <c r="U941" i="4"/>
  <c r="V941" i="4"/>
  <c r="W941" i="4"/>
  <c r="X941" i="4"/>
  <c r="Y941" i="4"/>
  <c r="Z941" i="4"/>
  <c r="AA941" i="4"/>
  <c r="AB941" i="4"/>
  <c r="AC941" i="4"/>
  <c r="AD941" i="4"/>
  <c r="G1078" i="4"/>
  <c r="I1078" i="4"/>
  <c r="K1078" i="4"/>
  <c r="M1078" i="4"/>
  <c r="N1078" i="4"/>
  <c r="O1078" i="4"/>
  <c r="P1078" i="4"/>
  <c r="Q1078" i="4"/>
  <c r="R1078" i="4"/>
  <c r="S1078" i="4"/>
  <c r="T1078" i="4"/>
  <c r="U1078" i="4"/>
  <c r="V1078" i="4"/>
  <c r="W1078" i="4"/>
  <c r="X1078" i="4"/>
  <c r="Y1078" i="4"/>
  <c r="Z1078" i="4"/>
  <c r="AA1078" i="4"/>
  <c r="AB1078" i="4"/>
  <c r="AC1078" i="4"/>
  <c r="AD1078" i="4"/>
  <c r="X1215" i="4"/>
  <c r="S1215" i="4"/>
  <c r="Q1215" i="4"/>
  <c r="O1215" i="4"/>
  <c r="U1215" i="4"/>
  <c r="V1215" i="4"/>
  <c r="W1215" i="4"/>
  <c r="Y1215" i="4"/>
  <c r="Z1215" i="4"/>
  <c r="AA1215" i="4"/>
  <c r="AB1215" i="4"/>
  <c r="AC1215" i="4"/>
  <c r="AD1215" i="4"/>
  <c r="I1341" i="4"/>
  <c r="J1341" i="4"/>
  <c r="K1341" i="4"/>
  <c r="L1341" i="4"/>
  <c r="M1341" i="4"/>
  <c r="N1341" i="4"/>
  <c r="O1341" i="4"/>
  <c r="P1341" i="4"/>
  <c r="Q1341" i="4"/>
  <c r="R1341" i="4"/>
  <c r="S1341" i="4"/>
  <c r="T1341" i="4"/>
  <c r="U1341" i="4"/>
  <c r="V1341" i="4"/>
  <c r="W1341" i="4"/>
  <c r="X1341" i="4"/>
  <c r="Y1341" i="4"/>
  <c r="Z1341" i="4"/>
  <c r="AA1341" i="4"/>
  <c r="AB1341" i="4"/>
  <c r="AC1341" i="4"/>
  <c r="AD1341" i="4"/>
  <c r="AR1831" i="4" l="1"/>
  <c r="AR1847" i="4"/>
  <c r="AN1831" i="4"/>
  <c r="AN1847" i="4"/>
  <c r="AS806" i="4"/>
  <c r="B812" i="4" s="1"/>
  <c r="AY1095" i="4"/>
  <c r="AY958" i="4"/>
  <c r="AY821" i="4"/>
  <c r="AY685" i="4"/>
  <c r="AU1095" i="4"/>
  <c r="AU685" i="4"/>
  <c r="AU958" i="4"/>
  <c r="AU8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221"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095" i="4"/>
  <c r="D959"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958"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821"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AN806" i="4" l="1"/>
  <c r="B810" i="4" s="1"/>
  <c r="AR806"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36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AH334" i="4" l="1"/>
  <c r="B339" i="4" s="1"/>
  <c r="AG334" i="4"/>
  <c r="B338" i="4" s="1"/>
</calcChain>
</file>

<file path=xl/sharedStrings.xml><?xml version="1.0" encoding="utf-8"?>
<sst xmlns="http://schemas.openxmlformats.org/spreadsheetml/2006/main" count="4977" uniqueCount="1043">
  <si>
    <t>Módulo 1.
Administración Pública de la entidad federativa</t>
  </si>
  <si>
    <t>Índice</t>
  </si>
  <si>
    <t>Presentación</t>
  </si>
  <si>
    <t>Informantes</t>
  </si>
  <si>
    <t>Glosario</t>
  </si>
  <si>
    <t>CONFIDENCIALIDAD</t>
  </si>
  <si>
    <t>OBLIGATORIEDAD</t>
  </si>
  <si>
    <t>DERECHOS DE LOS INFORMANTES DEL SISTEMA</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</si>
  <si>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</si>
  <si>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</si>
  <si>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Cada uno de estos módulos está conformado, cuando menos, por los siguientes apartados:</t>
  </si>
  <si>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</si>
  <si>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t>El INEGI pondrá a disposición de la sociedad la información de este proyecto de forma gratuita a través del Servicio Público de Información, además de poder consultarse y descargarse de forma electrónica en el portal del Instituto.</t>
  </si>
  <si>
    <t>Una vez que el archivo electrónico esté impreso y firmado, se llevará a cabo la entrega del cuestionario vía electrónica y de manera física, para lo cual se tomará en cuenta lo siguiente:</t>
  </si>
  <si>
    <t>1) Entrega electrónica:</t>
  </si>
  <si>
    <t>2) Entrega física:</t>
  </si>
  <si>
    <t>Nombre:</t>
  </si>
  <si>
    <t>Correo electrónico:</t>
  </si>
  <si>
    <t>Teléfono:</t>
  </si>
  <si>
    <t>Área o unidad de adscripción:</t>
  </si>
  <si>
    <t>Cargo:</t>
  </si>
  <si>
    <t>FIRMA</t>
  </si>
  <si>
    <t>OBSERVACIONES:</t>
  </si>
  <si>
    <t>Activación física</t>
  </si>
  <si>
    <t>Se refiere al ejercicio o movimiento del cuerpo humano que se realiza para mejora de la aptitud y de la salud física y mental de las personas.</t>
  </si>
  <si>
    <t>Bienes inmuebles</t>
  </si>
  <si>
    <t>Se refiere a todos aquellos terrenos, con o sin construcción, sobre los que se ejerza la posesión, control o administración a título de dueño, o cuyo dominio legalmente le pertenezca a la Administración Pública de la entidad federativa, y que sean destinados al servicio de la misma, ya sea para ocupar un espacio o la totalidad del mismo, con el propósito de utilizarse en la prestación de un servicio público a cargo de esta. Para efectos del censo, se clasifican en los siguientes tipos de posesión:</t>
  </si>
  <si>
    <r>
      <rPr>
        <b/>
        <sz val="9"/>
        <color theme="1"/>
        <rFont val="Arial"/>
        <family val="2"/>
      </rPr>
      <t>Propios:</t>
    </r>
    <r>
      <rPr>
        <sz val="9"/>
        <color theme="1"/>
        <rFont val="Arial"/>
        <family val="2"/>
      </rPr>
      <t xml:space="preserve"> se refiere a todos aquellos inmuebles de dominio legal a título de propietario de la Administración Pública de la entidad federativa, ya sea para ocupar un espacio o la totalidad del mismo.</t>
    </r>
  </si>
  <si>
    <r>
      <rPr>
        <b/>
        <sz val="9"/>
        <color theme="1"/>
        <rFont val="Arial"/>
        <family val="2"/>
      </rPr>
      <t>Rentados:</t>
    </r>
    <r>
      <rPr>
        <sz val="9"/>
        <color theme="1"/>
        <rFont val="Arial"/>
        <family val="2"/>
      </rPr>
      <t xml:space="preserve"> se refiere a todos aquellos inmuebles propiedad de terceros que, por virtud de algún acto jurídico, la Administración Pública de la entidad federativa adquiere por un precio su goce o aprovechamiento temporal, ya sea para ocupar un espacio o la totalidad del mismo.</t>
    </r>
  </si>
  <si>
    <r>
      <rPr>
        <b/>
        <sz val="9"/>
        <color theme="1"/>
        <rFont val="Arial"/>
        <family val="2"/>
      </rPr>
      <t xml:space="preserve">Otro tipo de posesión: </t>
    </r>
    <r>
      <rPr>
        <sz val="9"/>
        <color theme="1"/>
        <rFont val="Arial"/>
        <family val="2"/>
      </rPr>
      <t>se refiere a todos aquellos actos de donación, copropiedad, por accesión, comodato, u otro tipo, que hayan sido otorgados a favor de la Administración Pública de la entidad federativa, ya sea para ocupar un espacio o la totalidad del mismo.</t>
    </r>
  </si>
  <si>
    <t>Clasificador por Objeto del Gasto</t>
  </si>
  <si>
    <t>Se refiere al instrumento que permite registrar de manera ordenada, sistemática y homogénea las compras, los pagos y las erogaciones autorizadas a las instituciones gubernamentales, en capítulos, conceptos y partidas con base en la clasificación económica del gasto. Los capítulos que lo integran son los siguientes:</t>
  </si>
  <si>
    <r>
      <rPr>
        <b/>
        <sz val="9"/>
        <color theme="1"/>
        <rFont val="Arial"/>
        <family val="2"/>
      </rPr>
      <t>Capítulo 3000. Servicios generales:</t>
    </r>
    <r>
      <rPr>
        <sz val="9"/>
        <color theme="1"/>
        <rFont val="Arial"/>
        <family val="2"/>
      </rPr>
      <t xml:space="preserve"> se refiere a las asignaciones destinadas a cubrir el costo de todo tipo de servicios que se contraten con particulares o instituciones del propio sector público, así como los servicios oficiales requeridos para el desempeño de actividades vinculadas con la función pública.</t>
    </r>
  </si>
  <si>
    <r>
      <rPr>
        <b/>
        <sz val="9"/>
        <color theme="1"/>
        <rFont val="Arial"/>
        <family val="2"/>
      </rPr>
      <t xml:space="preserve">Capítulo 8000. Participaciones y aportaciones: </t>
    </r>
    <r>
      <rPr>
        <sz val="9"/>
        <color theme="1"/>
        <rFont val="Arial"/>
        <family val="2"/>
      </rPr>
      <t>se refiere a las 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estas.</t>
    </r>
  </si>
  <si>
    <t>Deporte</t>
  </si>
  <si>
    <t>Se refiere a la actividad física, organizada y reglamentada que tiene por finalidad preservar y mejorar la salud física y mental, el desarrollo social, ético e intelectual de las personas, con el logro de resultados en competiciones.</t>
  </si>
  <si>
    <t>Deporte de alto rendimiento</t>
  </si>
  <si>
    <t>Deporte de rendimiento</t>
  </si>
  <si>
    <t>Deporte social</t>
  </si>
  <si>
    <t>Se refiere al deporte que se practica con altas exigencias técnicas y científicas de preparación y entrenamiento, que permite al deportista la participación en preselecciones y selecciones nacionales que representan al país en competiciones y pruebas oficiales de carácter internacional.</t>
  </si>
  <si>
    <t>Se refiere al deporte que promueve, fomenta y estimula el que todas las personas puedan mejorar su nivel de calidad deportiva como aficionados, pudiendo integrarse al deporte de alto rendimiento o, en su caso, sujetarse adecuadamente a una relación laboral por la práctica del deporte.</t>
  </si>
  <si>
    <t>Se refiere al deporte que promueve, fomenta y estimula el que todas las personas sin distinción de género, edad, discapacidad, condición social, religión, opiniones, preferencias o estado civil, tengan igualdad de participación en actividades deportivas con finalidades recreativas, educativas y de salud o rehabilitación.</t>
  </si>
  <si>
    <t>Evento deportivo</t>
  </si>
  <si>
    <t>Se refiere a cualquier encuentro entre deportistas afiliados a las asociaciones o sociedades deportivas que se realice conforme a las normas establecidas por estas y por los organismos rectores del deporte.</t>
  </si>
  <si>
    <t>Evento deportivo con fines de espectáculo</t>
  </si>
  <si>
    <t>Evento deportivo masivo</t>
  </si>
  <si>
    <t>Se refiere a cualquier evento deportivo en el que se condicione el acceso de los aficionados o espectadores al pago de una tarifa para presenciarlo.</t>
  </si>
  <si>
    <t>Informante básico</t>
  </si>
  <si>
    <t>Informante complementario 1</t>
  </si>
  <si>
    <t>Informante complementario 2</t>
  </si>
  <si>
    <t>Instituciones</t>
  </si>
  <si>
    <t>Multifuncional</t>
  </si>
  <si>
    <t>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la capacidad de almacenar documentos en red.</t>
  </si>
  <si>
    <t>Se refiere al monto total de las erogaciones aprobadas, durante un ejercicio fiscal, a las instituciones de la Administración Pública de la entidad federativa.</t>
  </si>
  <si>
    <t>Presupuesto ejercido</t>
  </si>
  <si>
    <t xml:space="preserve">Se refiere al importe total erogado por las instituciones de la Administración Pública de la entidad federativa, el cual se encuentra respaldado por documentos comprobatorios presentados ante las dependencias o entidades autorizadas con cargo al presupuesto autorizado. </t>
  </si>
  <si>
    <t>Recreación física</t>
  </si>
  <si>
    <t xml:space="preserve"> Se refiere a la actividad física con fines lúdicos que permiten la utilización positiva del tiempo libre.</t>
  </si>
  <si>
    <t>Instrucciones generales para las preguntas de la sección:</t>
  </si>
  <si>
    <t>I.1 Estructura organizacional</t>
  </si>
  <si>
    <t>Instrucciones generales para las preguntas de la subsección:</t>
  </si>
  <si>
    <t>Glosario de la subsección:</t>
  </si>
  <si>
    <t>1.-</t>
  </si>
  <si>
    <t xml:space="preserve">En caso de que determinada institución haya desarrollado dos o más funciones establecidas en el catálogo, debe registrar la clave de la función que se considere más importante en la columna "Principal", y el resto en las columnas correspondientes a  "Secundaria(s)", iniciando de izquierda a derecha. </t>
  </si>
  <si>
    <t>Nombre de las instituciones</t>
  </si>
  <si>
    <r>
      <rPr>
        <b/>
        <sz val="9"/>
        <color theme="1"/>
        <rFont val="Arial"/>
        <family val="2"/>
      </rPr>
      <t>Función ejercida</t>
    </r>
    <r>
      <rPr>
        <sz val="9"/>
        <color theme="1"/>
        <rFont val="Arial"/>
        <family val="2"/>
      </rPr>
      <t xml:space="preserve">
</t>
    </r>
    <r>
      <rPr>
        <i/>
        <sz val="8"/>
        <color theme="1"/>
        <rFont val="Arial"/>
        <family val="2"/>
      </rPr>
      <t>(ver catálogo)</t>
    </r>
  </si>
  <si>
    <t>Principal</t>
  </si>
  <si>
    <t>Secundaria(s)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</si>
  <si>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</si>
  <si>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</si>
  <si>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</si>
  <si>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</si>
  <si>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</si>
  <si>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</si>
  <si>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</si>
  <si>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</si>
  <si>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</si>
  <si>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</si>
  <si>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</si>
  <si>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</si>
  <si>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</si>
  <si>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</si>
  <si>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</si>
  <si>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</si>
  <si>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</si>
  <si>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</si>
  <si>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</si>
  <si>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</si>
  <si>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</si>
  <si>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</si>
  <si>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</si>
  <si>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</si>
  <si>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</si>
  <si>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</si>
  <si>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</si>
  <si>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</si>
  <si>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</si>
  <si>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</si>
  <si>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</si>
  <si>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</si>
  <si>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</si>
  <si>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</si>
  <si>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</si>
  <si>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</si>
  <si>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</si>
  <si>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</si>
  <si>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</si>
  <si>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</si>
  <si>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</si>
  <si>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</si>
  <si>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</si>
  <si>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</si>
  <si>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</si>
  <si>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</si>
  <si>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</si>
  <si>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</si>
  <si>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</si>
  <si>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</si>
  <si>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</si>
  <si>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</si>
  <si>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</si>
  <si>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</si>
  <si>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</si>
  <si>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</si>
  <si>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</si>
  <si>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</si>
  <si>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</si>
  <si>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</si>
  <si>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</si>
  <si>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</si>
  <si>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</si>
  <si>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</si>
  <si>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</si>
  <si>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</si>
  <si>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</si>
  <si>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</si>
  <si>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</si>
  <si>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</si>
  <si>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</si>
  <si>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</si>
  <si>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</si>
  <si>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</si>
  <si>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</si>
  <si>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</si>
  <si>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</si>
  <si>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</si>
  <si>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</si>
  <si>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</si>
  <si>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</si>
  <si>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</si>
  <si>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</si>
  <si>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</si>
  <si>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</si>
  <si>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</si>
  <si>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</si>
  <si>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</si>
  <si>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</si>
  <si>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</si>
  <si>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</si>
  <si>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</si>
  <si>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</si>
  <si>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</si>
  <si>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</si>
  <si>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</si>
  <si>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</si>
  <si>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</si>
  <si>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</si>
  <si>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</si>
  <si>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</si>
  <si>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</si>
  <si>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</si>
  <si>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</si>
  <si>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</si>
  <si>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</si>
  <si>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</si>
  <si>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</si>
  <si>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</si>
  <si>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</si>
  <si>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</si>
  <si>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</si>
  <si>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</si>
  <si>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</si>
  <si>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</si>
  <si>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</si>
  <si>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</si>
  <si>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</si>
  <si>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</si>
  <si>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</si>
  <si>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Desarrollo social</t>
  </si>
  <si>
    <t>Protección civil</t>
  </si>
  <si>
    <t>Igualdad de género y/o derechos de las mujeres</t>
  </si>
  <si>
    <t>Trabajo</t>
  </si>
  <si>
    <t>Cultura física y/o deporte</t>
  </si>
  <si>
    <t>Turismo</t>
  </si>
  <si>
    <t>Salud</t>
  </si>
  <si>
    <t>Medio ambiente y ecología</t>
  </si>
  <si>
    <t>I.2 Recursos humanos</t>
  </si>
  <si>
    <t>I.2.1 Perfil de los titulares de las instituciones</t>
  </si>
  <si>
    <t>2.-</t>
  </si>
  <si>
    <t>Los datos del numeral "0" deben corresponder a los del gobernador(a) o jefe(a) de gobierno de la entidad federativa.</t>
  </si>
  <si>
    <t>Indique, por cada una de las instituciones de la Administración Pública de su entidad federativa, los datos de su titular al cierre del año 2020, utilizando para tal efecto los catálogos que se presentan en la parte inferior de la siguiente tabla.</t>
  </si>
  <si>
    <t>Para el caso de la edad, debe considerar los años cumplidos al 31 de diciembre de 2020.</t>
  </si>
  <si>
    <t>Para el caso de la antigüedad en el servicio público, debe considerar los años en el mismo al 31 de diciembre de 2020, aunque estos no hayan sido continuos y/o en la misma plaza. En caso de que determinado titular nunca haya trabajado en el servicio público, debe anotar "NA" (No aplica) en la columna "Antigüedad en el servicio público".</t>
  </si>
  <si>
    <t>Institución con el mismo titular</t>
  </si>
  <si>
    <r>
      <t xml:space="preserve">Sexo
</t>
    </r>
    <r>
      <rPr>
        <i/>
        <sz val="8"/>
        <color theme="1"/>
        <rFont val="Arial"/>
        <family val="2"/>
      </rPr>
      <t>(ver catálogo)</t>
    </r>
  </si>
  <si>
    <r>
      <t xml:space="preserve">Edad
</t>
    </r>
    <r>
      <rPr>
        <i/>
        <sz val="8"/>
        <color theme="1"/>
        <rFont val="Arial"/>
        <family val="2"/>
      </rPr>
      <t>(años)</t>
    </r>
  </si>
  <si>
    <t>Último grado de estudios</t>
  </si>
  <si>
    <r>
      <t xml:space="preserve">Empleo anterior
</t>
    </r>
    <r>
      <rPr>
        <i/>
        <sz val="8"/>
        <color theme="1"/>
        <rFont val="Arial"/>
        <family val="2"/>
      </rPr>
      <t>(ver catálogo)</t>
    </r>
  </si>
  <si>
    <r>
      <t xml:space="preserve">Forma de designación
</t>
    </r>
    <r>
      <rPr>
        <i/>
        <sz val="8"/>
        <color theme="1"/>
        <rFont val="Arial"/>
        <family val="2"/>
      </rPr>
      <t>(ver catálogo)</t>
    </r>
  </si>
  <si>
    <t>0.</t>
  </si>
  <si>
    <t>Gobernador(a) o Jefe(a) de Gobierno</t>
  </si>
  <si>
    <t>Catálogo de sexo</t>
  </si>
  <si>
    <t>Hombre</t>
  </si>
  <si>
    <t>Mujer</t>
  </si>
  <si>
    <t>No se sabe</t>
  </si>
  <si>
    <t>Catálogo de nivel de escolaridad</t>
  </si>
  <si>
    <t>Ninguno</t>
  </si>
  <si>
    <t>Secundaria</t>
  </si>
  <si>
    <t>Preparatoria</t>
  </si>
  <si>
    <t>Carrera técnica o carrera comercial</t>
  </si>
  <si>
    <t>Licenciatura</t>
  </si>
  <si>
    <t>Maestría</t>
  </si>
  <si>
    <t>Doctorado</t>
  </si>
  <si>
    <t>Catálogo de empleo anterior</t>
  </si>
  <si>
    <t>Gobierno federal</t>
  </si>
  <si>
    <t>Gobierno estatal</t>
  </si>
  <si>
    <t>Gobierno municipal</t>
  </si>
  <si>
    <t xml:space="preserve">Negocio propio </t>
  </si>
  <si>
    <t>Empleado sector privado</t>
  </si>
  <si>
    <t>Cargo de elección popular</t>
  </si>
  <si>
    <t>Cargo en partido político</t>
  </si>
  <si>
    <r>
      <t xml:space="preserve">Sector social </t>
    </r>
    <r>
      <rPr>
        <i/>
        <sz val="8"/>
        <rFont val="Arial"/>
        <family val="2"/>
      </rPr>
      <t>(Organizaciones de la sociedad civil)</t>
    </r>
  </si>
  <si>
    <r>
      <t xml:space="preserve">Academia </t>
    </r>
    <r>
      <rPr>
        <i/>
        <sz val="8"/>
        <rFont val="Arial"/>
        <family val="2"/>
      </rPr>
      <t>(Profesor / investigador de tiempo completo)</t>
    </r>
  </si>
  <si>
    <t>Es primer trabajo</t>
  </si>
  <si>
    <t>Otro</t>
  </si>
  <si>
    <t>Catálogo de estatus del nivel de escolaridad</t>
  </si>
  <si>
    <t>Cursando</t>
  </si>
  <si>
    <t>Inconcluso</t>
  </si>
  <si>
    <t>Concluido</t>
  </si>
  <si>
    <t xml:space="preserve">Titulado </t>
  </si>
  <si>
    <t>Catálogo de forma de designación</t>
  </si>
  <si>
    <t>Gobernador(a) o Jefe(a) de Gobierno de la Ciudad de México</t>
  </si>
  <si>
    <t>Gobernador(a) o Jefe(a) de Gobierno de la Ciudad de México, con aprobación del Congreso Estatal</t>
  </si>
  <si>
    <t>Congreso Estatal</t>
  </si>
  <si>
    <t>Congreso Estatal, a propuesta de alguna instancia del Poder Ejecutivo Estatal</t>
  </si>
  <si>
    <t>Otra forma de designación</t>
  </si>
  <si>
    <t>I.2.2 Características del personal</t>
  </si>
  <si>
    <t>Instrucciones generales para las preguntas del apartado:</t>
  </si>
  <si>
    <t>1.- Debe considerar la totalidad del personal que laboraba en las instituciones de la Administración Pública de su entidad federativa, de todos los tipos de régimen de contratación (confianza, base y/o sindicalizado, eventual, honorarios o cualquier otro tipo).</t>
  </si>
  <si>
    <t>3.-</t>
  </si>
  <si>
    <t>En caso de tener algún comentario u observación al dato registrado en la respuesta de la presente pregunta, o los datos que derivan de la misma, favor de anotarlo en el siguiente espacio. De lo contrario, déjelo en blanco.</t>
  </si>
  <si>
    <t>4.-</t>
  </si>
  <si>
    <t>Total</t>
  </si>
  <si>
    <t>Hombres</t>
  </si>
  <si>
    <t>Mujeres</t>
  </si>
  <si>
    <t>Confianza</t>
  </si>
  <si>
    <t>Base o sindicalizado</t>
  </si>
  <si>
    <t>Eventual</t>
  </si>
  <si>
    <t>Honorarios</t>
  </si>
  <si>
    <t>S</t>
  </si>
  <si>
    <t>5.-</t>
  </si>
  <si>
    <t>Institución de Seguridad Social de la entidad federativa u homóloga</t>
  </si>
  <si>
    <t>Sin seguridad social</t>
  </si>
  <si>
    <t>6.-</t>
  </si>
  <si>
    <t>7.-</t>
  </si>
  <si>
    <t>8.-</t>
  </si>
  <si>
    <t>Preescolar o primaria</t>
  </si>
  <si>
    <t>9.-</t>
  </si>
  <si>
    <t>10.-</t>
  </si>
  <si>
    <t>Seleccione con una "X" un solo código.</t>
  </si>
  <si>
    <t>1. Sí</t>
  </si>
  <si>
    <t>11.-</t>
  </si>
  <si>
    <t>12.-</t>
  </si>
  <si>
    <t>13.-</t>
  </si>
  <si>
    <t>I.2.3 Profesionalización del personal</t>
  </si>
  <si>
    <t>14.-</t>
  </si>
  <si>
    <t>15.-</t>
  </si>
  <si>
    <t>Reclutamiento, selección e inducción</t>
  </si>
  <si>
    <t>Diseño y selección de pruebas de ingreso</t>
  </si>
  <si>
    <t>Diseño curricular</t>
  </si>
  <si>
    <t>Actualización de perfiles de puesto</t>
  </si>
  <si>
    <t>Diseño y validación de competencias</t>
  </si>
  <si>
    <t>Concursos públicos y abiertos para la contratación</t>
  </si>
  <si>
    <t>Mecanismos de evaluación del desempeño</t>
  </si>
  <si>
    <t>Programas de capacitación</t>
  </si>
  <si>
    <t>Evaluación de impacto de la capacitación</t>
  </si>
  <si>
    <t>Programas de estímulos y recompensas</t>
  </si>
  <si>
    <t>Separación del servicio</t>
  </si>
  <si>
    <t>Otros</t>
  </si>
  <si>
    <t>I.3 Recursos presupuestales</t>
  </si>
  <si>
    <r>
      <t xml:space="preserve">2.- </t>
    </r>
    <r>
      <rPr>
        <b/>
        <i/>
        <sz val="8"/>
        <color theme="1"/>
        <rFont val="Arial"/>
        <family val="2"/>
      </rPr>
      <t xml:space="preserve">Presupuesto ejercido: </t>
    </r>
    <r>
      <rPr>
        <i/>
        <sz val="8"/>
        <color theme="1"/>
        <rFont val="Arial"/>
        <family val="2"/>
      </rPr>
      <t xml:space="preserve">se refiere al importe total erogado por las instituciones de la Administración Pública de la entidad federativa, el cual se encuentra respaldado por documentos comprobatorios presentados ante las dependencias o entidades autorizadas con cargo al presupuesto autorizado. </t>
    </r>
  </si>
  <si>
    <t>I.3.1 Ejercicio presupuestal</t>
  </si>
  <si>
    <t>16.-</t>
  </si>
  <si>
    <t>17.-</t>
  </si>
  <si>
    <t>18.-</t>
  </si>
  <si>
    <t>I.3.2 Racionalidad y austeridad presupuestal</t>
  </si>
  <si>
    <t>19.-</t>
  </si>
  <si>
    <t>20.-</t>
  </si>
  <si>
    <t>21.-</t>
  </si>
  <si>
    <t>I.4 Recursos materiales</t>
  </si>
  <si>
    <t>I.4.1 Bienes inmuebles</t>
  </si>
  <si>
    <t>1.-  No debe considerar aquellos bienes inmuebles que correspondan a reservas territoriales, vialidades, áreas naturales protegidas, u otro de características similares, que no se encontraban asignados al ejercicio específico de las funciones de alguna de las instituciones que conformaban a la Administración Pública de su entidad federativa.</t>
  </si>
  <si>
    <t>Glosario del apartado:</t>
  </si>
  <si>
    <r>
      <t xml:space="preserve">1.- </t>
    </r>
    <r>
      <rPr>
        <b/>
        <i/>
        <sz val="8"/>
        <color theme="1"/>
        <rFont val="Arial"/>
        <family val="2"/>
      </rPr>
      <t>Activación física:</t>
    </r>
    <r>
      <rPr>
        <i/>
        <sz val="8"/>
        <color theme="1"/>
        <rFont val="Arial"/>
        <family val="2"/>
      </rPr>
      <t xml:space="preserve"> se refiere al ejercicio o movimiento del cuerpo humano que se realiza para mejora de la aptitud y de la salud física y mental de las personas.</t>
    </r>
  </si>
  <si>
    <r>
      <t xml:space="preserve">2.- </t>
    </r>
    <r>
      <rPr>
        <b/>
        <i/>
        <sz val="8"/>
        <color theme="1"/>
        <rFont val="Arial"/>
        <family val="2"/>
      </rPr>
      <t>Deporte:</t>
    </r>
    <r>
      <rPr>
        <i/>
        <sz val="8"/>
        <color theme="1"/>
        <rFont val="Arial"/>
        <family val="2"/>
      </rPr>
      <t xml:space="preserve"> se refiere a la actividad física organizada y reglamentada que tiene por finalidad preservar y mejorar la salud física y mental, el desarrollo social, ético e intelectual de las personas, con el logro de resultados en competiciones.</t>
    </r>
  </si>
  <si>
    <r>
      <t xml:space="preserve">3.- </t>
    </r>
    <r>
      <rPr>
        <b/>
        <i/>
        <sz val="8"/>
        <color theme="1"/>
        <rFont val="Arial"/>
        <family val="2"/>
      </rPr>
      <t>Deporte de alto rendimiento:</t>
    </r>
    <r>
      <rPr>
        <i/>
        <sz val="8"/>
        <color theme="1"/>
        <rFont val="Arial"/>
        <family val="2"/>
      </rPr>
      <t xml:space="preserve"> se refiere al deporte que se practica con altas exigencias técnicas y científicas de preparación y entrenamiento, que permite al deportista la participación en preselecciones y selecciones nacionales que representan al país en competiciones y pruebas oficiales de carácter internacional.</t>
    </r>
  </si>
  <si>
    <r>
      <t xml:space="preserve">4.- </t>
    </r>
    <r>
      <rPr>
        <b/>
        <i/>
        <sz val="8"/>
        <color theme="1"/>
        <rFont val="Arial"/>
        <family val="2"/>
      </rPr>
      <t>Deporte de rendimiento:</t>
    </r>
    <r>
      <rPr>
        <i/>
        <sz val="8"/>
        <color theme="1"/>
        <rFont val="Arial"/>
        <family val="2"/>
      </rPr>
      <t xml:space="preserve"> se refiere al deporte que promueve, fomenta y estimula el que todas las personas puedan mejorar su nivel de calidad deportiva como aficionados, pudiendo integrarse al deporte de alto rendimiento o, en su caso, sujetarse adecuadamente a una relación laboral por la práctica del deporte.</t>
    </r>
  </si>
  <si>
    <r>
      <t xml:space="preserve">5.- </t>
    </r>
    <r>
      <rPr>
        <b/>
        <i/>
        <sz val="8"/>
        <color theme="1"/>
        <rFont val="Arial"/>
        <family val="2"/>
      </rPr>
      <t>Deporte social:</t>
    </r>
    <r>
      <rPr>
        <i/>
        <sz val="8"/>
        <color theme="1"/>
        <rFont val="Arial"/>
        <family val="2"/>
      </rPr>
      <t xml:space="preserve"> se refiere al deporte que promueve, fomenta y estimula el que todas las personas sin distinción de género, edad, discapacidad, condición social, religión, opiniones, preferencias o estado civil, tengan igualdad de participación en actividades deportivas con finalidades recreativas, educativas y de salud o rehabilitación.</t>
    </r>
  </si>
  <si>
    <r>
      <t xml:space="preserve">6.- </t>
    </r>
    <r>
      <rPr>
        <b/>
        <i/>
        <sz val="8"/>
        <color theme="1"/>
        <rFont val="Arial"/>
        <family val="2"/>
      </rPr>
      <t xml:space="preserve">Evento deportivo: </t>
    </r>
    <r>
      <rPr>
        <i/>
        <sz val="8"/>
        <color theme="1"/>
        <rFont val="Arial"/>
        <family val="2"/>
      </rPr>
      <t>se refiere a cualquier encuentro entre deportistas afiliados a las asociaciones o sociedades deportivas que se realice conforme a las normas establecidas por estas y por los organismos rectores del deporte.</t>
    </r>
  </si>
  <si>
    <r>
      <t xml:space="preserve">7.- </t>
    </r>
    <r>
      <rPr>
        <b/>
        <i/>
        <sz val="8"/>
        <color theme="1"/>
        <rFont val="Arial"/>
        <family val="2"/>
      </rPr>
      <t xml:space="preserve">Evento deportivo con fines de espectáculo: </t>
    </r>
    <r>
      <rPr>
        <i/>
        <sz val="8"/>
        <color theme="1"/>
        <rFont val="Arial"/>
        <family val="2"/>
      </rPr>
      <t>se refiere a cualquier evento deportivo en el que se condicione el acceso de los aficionados o espectadores al pago de una tarifa para presenciarlo.</t>
    </r>
  </si>
  <si>
    <r>
      <t xml:space="preserve">9.- </t>
    </r>
    <r>
      <rPr>
        <b/>
        <i/>
        <sz val="8"/>
        <color theme="1"/>
        <rFont val="Arial"/>
        <family val="2"/>
      </rPr>
      <t xml:space="preserve">Recreación física: </t>
    </r>
    <r>
      <rPr>
        <i/>
        <sz val="8"/>
        <color theme="1"/>
        <rFont val="Arial"/>
        <family val="2"/>
      </rPr>
      <t>se refiere a la actividad física con fines lúdicos que permiten la utilización positiva del tiempo libre.</t>
    </r>
  </si>
  <si>
    <t>22.-</t>
  </si>
  <si>
    <t>Bienes inmuebles, según tipo de posesión</t>
  </si>
  <si>
    <t>Propios</t>
  </si>
  <si>
    <t>Rentados</t>
  </si>
  <si>
    <t>Otro tipo de posesión</t>
  </si>
  <si>
    <t>23.-</t>
  </si>
  <si>
    <t>24.-</t>
  </si>
  <si>
    <t>25.-</t>
  </si>
  <si>
    <t>26.-</t>
  </si>
  <si>
    <t>27.-</t>
  </si>
  <si>
    <t>Para el "Total de bienes inmuebles que tuvieron como uso principal el apoyo a funciones salud" debe considerar los bienes inmuebles de las instituciones de la Administración Pública de su entidad federativa que tuvieron como uso principal el apoyo a dichas funciones, hayan pertenecido o no a instituciones cuya función principal reportada en la pregunta 1 fue "Salud".</t>
  </si>
  <si>
    <t>1.1 Bienes inmuebles usados como clínicas</t>
  </si>
  <si>
    <t>1.2 Bienes inmuebles usados como centros de salud</t>
  </si>
  <si>
    <t>1.3 Bienes inmuebles usados como hospitales</t>
  </si>
  <si>
    <t>1.4 Bienes inmuebles usados para otro tipo de apoyo a funciones de salud</t>
  </si>
  <si>
    <t>2.1 Bienes inmuebles usados como clínicas</t>
  </si>
  <si>
    <t>2.2 Bienes inmuebles usados como centros de salud</t>
  </si>
  <si>
    <t>2.3 Bienes inmuebles usados como hospitales</t>
  </si>
  <si>
    <t>2.4 Bienes inmuebles usados para otro tipo de apoyo a funciones de salud</t>
  </si>
  <si>
    <t>28.-</t>
  </si>
  <si>
    <t>29.-</t>
  </si>
  <si>
    <t>1.1 Bienes inmuebles destinados a la realización de actividades físicas y/o activación física</t>
  </si>
  <si>
    <r>
      <t xml:space="preserve">1. Bienes inmuebles registrados por instituciones con función principal "Cultura física y/o deporte" </t>
    </r>
    <r>
      <rPr>
        <i/>
        <sz val="8"/>
        <color theme="1"/>
        <rFont val="Arial"/>
        <family val="2"/>
      </rPr>
      <t>(1.1 + 1.2 + 1.3 + 1.4 + 1.5 + 1.6 + 1.7)</t>
    </r>
  </si>
  <si>
    <t>1.3 Bienes inmuebles destinados a la realización de deporte y/o deporte social</t>
  </si>
  <si>
    <t>1.2 Bienes inmuebles destinados a la realización de recreación física</t>
  </si>
  <si>
    <t>1.4 Bienes inmuebles destinados a la realización de deporte de rendimiento y/o deporte de alto rendimiento</t>
  </si>
  <si>
    <t>1.5 Bienes inmuebles destinados a la realización de eventos deportivos, eventos deportivos masivos y/o eventos deportivos con fines de espectáculo</t>
  </si>
  <si>
    <r>
      <t xml:space="preserve">2. Bienes inmuebles registrados por instituciones con otro tipo de función principal </t>
    </r>
    <r>
      <rPr>
        <i/>
        <sz val="8"/>
        <color theme="1"/>
        <rFont val="Arial"/>
        <family val="2"/>
      </rPr>
      <t>(2.1 + 2.2 + 2.3 + 2.4 + 2.5 + 2.6 + 2.7)</t>
    </r>
  </si>
  <si>
    <t>2.1 Bienes inmuebles destinados a la realización de actividades físicas y/o activación física</t>
  </si>
  <si>
    <t>2.2 Bienes inmuebles destinados a la realización de recreación física</t>
  </si>
  <si>
    <t>2.3 Bienes inmuebles destinados a la realización de deporte y/o deporte social</t>
  </si>
  <si>
    <t>2.4 Bienes inmuebles destinados a la realización de deporte de rendimiento y/o deporte de alto rendimiento</t>
  </si>
  <si>
    <t>2.5 Bienes inmuebles destinados a la realización de eventos deportivos, eventos deportivos masivos y/o eventos deportivos con fines de espectáculo</t>
  </si>
  <si>
    <t>I.4.2 Parque vehicular</t>
  </si>
  <si>
    <t>30.-</t>
  </si>
  <si>
    <t>Vehículos en funcionamiento, según tipo</t>
  </si>
  <si>
    <t>Automóviles</t>
  </si>
  <si>
    <t>Camiones y camionetas</t>
  </si>
  <si>
    <t>Motocicletas</t>
  </si>
  <si>
    <t>31.-</t>
  </si>
  <si>
    <t>I.4.3 Líneas y aparatos telefónicos</t>
  </si>
  <si>
    <t>32.-</t>
  </si>
  <si>
    <t>Líneas telefónicas en funcionamiento, según tipo</t>
  </si>
  <si>
    <t>Aparatos telefónicos en funcionamiento, según tipo</t>
  </si>
  <si>
    <t>Fijas</t>
  </si>
  <si>
    <t xml:space="preserve">Móviles </t>
  </si>
  <si>
    <t>Fijos</t>
  </si>
  <si>
    <t>33.-</t>
  </si>
  <si>
    <t>I.4.4 Equipo informático</t>
  </si>
  <si>
    <t>34.-</t>
  </si>
  <si>
    <t>Computadoras, según tipo</t>
  </si>
  <si>
    <t>Impresoras, según tipo</t>
  </si>
  <si>
    <t>Multifuncionales</t>
  </si>
  <si>
    <t>Servidores</t>
  </si>
  <si>
    <t>Tabletas electrónicas</t>
  </si>
  <si>
    <r>
      <t xml:space="preserve">Personales
</t>
    </r>
    <r>
      <rPr>
        <i/>
        <sz val="8"/>
        <color theme="1"/>
        <rFont val="Arial"/>
        <family val="2"/>
      </rPr>
      <t>(de escritorio)</t>
    </r>
  </si>
  <si>
    <t>Portátiles</t>
  </si>
  <si>
    <t xml:space="preserve">Para uso personal </t>
  </si>
  <si>
    <t xml:space="preserve">Para uso compartido </t>
  </si>
  <si>
    <t>35.-</t>
  </si>
  <si>
    <t>4.1 Registrados por instituciones con función principal "Educación básica"</t>
  </si>
  <si>
    <t>No debe considerar los vehículos que se encontraban fuera de servicio, o bien, no habían sido asignados para su uso u operación al cierre del año 2020.</t>
  </si>
  <si>
    <t>No debe considerar el equipo informático que se encontraba fuera de servicio, o bien, no había sido asignado para su uso u operación al cierre del año 2020.</t>
  </si>
  <si>
    <t>CNGE 2021</t>
  </si>
  <si>
    <t>Se refiere a las siglas con las que se identifica al Censo Nacional de Gobiernos Estatales 2021.</t>
  </si>
  <si>
    <t>Participantes</t>
  </si>
  <si>
    <t>El Subsistema Nacional de Información de Gobierno, Seguridad Pública e Impartición de Justicia (SNIGSPIJ) fue creado mediante acuerdo de la Junta de Gobierno del INEGI el 8 de diciembre de 2008, quedando establecido como el cuarto Subsistema Nacional de Información según los artículos 17 y 28 bis de la ley del SNIEG.</t>
  </si>
  <si>
    <t>En el marco de dicho Subsistema, específicamente de los trabajos del Comité Técnico Especializado de Información de Gobierno, desde el año 2009 se iniciaron las actividades de revisión y generación de lo que sería el primer instrumento de captación en la materia de gobierno, en donde participaron los representantes de las principales instituciones y organizaciones que convergen en dicha materia.</t>
  </si>
  <si>
    <t>Es importante destacar que durante la última década se han realizado numerosas e importantes reformas constitucionales, entre las que destacan aquellas en materia de seguridad pública y combate a la corrupción. Como resultado, el Estado Mexicano ha transitado por un periodo de evolución, crecimiento y diversificación institucional, multiplicando con ello sus obligaciones, responsabilidades y facultades. Desde el punto de vista estadístico, los nuevos arreglos institucionales y compromisos establecidos por ley generan nuevas necesidades de información, lo que incide en la necesidad de realizar ajustes en materias y conceptos previamente establecidos.</t>
  </si>
  <si>
    <t>Este proceso de segmentación, y su consecuente adecuación conceptual y metodológica, implicó retirar la determinación de Información de Interés Nacional al CNGSPSPE, con la finalidad de tener mayor margen para realizar los ajustes necesarios que resulten en programas estadísticos de mayor utilidad, pertinencia y relevancia para el análisis y toma de decisiones en las materias propias del SNIGSPIJ; ello a través de ajustes conceptuales, así como de la implementación de esquemas automatizados de carga de datos.</t>
  </si>
  <si>
    <t>El CNGE 2021 se conforma por los siguientes módulos:</t>
  </si>
  <si>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</si>
  <si>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</si>
  <si>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CENSO NACIONAL DE GOBIERNOS
ESTATALES 2021</t>
  </si>
  <si>
    <t>Sección I. Estructura organizacional y recursos</t>
  </si>
  <si>
    <t>Agricultura y desarrollo rural</t>
  </si>
  <si>
    <t>Gobierno y política interior</t>
  </si>
  <si>
    <t>Arte, cultura y otras manifestaciones sociales</t>
  </si>
  <si>
    <t>Asuntos financieros y hacendarios</t>
  </si>
  <si>
    <t>Justicia</t>
  </si>
  <si>
    <t>Asuntos indígenas</t>
  </si>
  <si>
    <t>Asuntos jurídicos</t>
  </si>
  <si>
    <t>Ciencia, tecnología e innovación</t>
  </si>
  <si>
    <t>Protección y seguridad social</t>
  </si>
  <si>
    <t>Combustibles y energía</t>
  </si>
  <si>
    <t>Comunicaciones y transportes</t>
  </si>
  <si>
    <t>Seguridad pública o seguridad ciudadana</t>
  </si>
  <si>
    <t>Desarrollo agrario, territorial, urbano y vivienda</t>
  </si>
  <si>
    <t>Servicios públicos</t>
  </si>
  <si>
    <t>Servicios registrales, administrativos y patrimoniales</t>
  </si>
  <si>
    <t>Despacho del ejecutivo</t>
  </si>
  <si>
    <t>Economía</t>
  </si>
  <si>
    <t>Educación</t>
  </si>
  <si>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</si>
  <si>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</si>
  <si>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t>No aplica</t>
  </si>
  <si>
    <t>Vacante</t>
  </si>
  <si>
    <t>Para el caso del último grado de estudios, en caso de que registre el código "2", "3" o "4" en la columna "Nivel de escolaridad", no puede hacer uso del código "4" en la columna "Estatus".</t>
  </si>
  <si>
    <t>En caso de que al cierre del año 2020 no se hubiera realizado el nombramiento de determinado titular, o se encontrara vacante, debe anotar el código "8" en la celda correspondiente a "Sexo"; con lo cual se bloqueará automáticamente el resto de la fila.</t>
  </si>
  <si>
    <t xml:space="preserve">Representación sindical </t>
  </si>
  <si>
    <r>
      <t xml:space="preserve">3.- </t>
    </r>
    <r>
      <rPr>
        <b/>
        <i/>
        <sz val="8"/>
        <rFont val="Arial"/>
        <family val="2"/>
      </rPr>
      <t>Función ejercida:</t>
    </r>
    <r>
      <rPr>
        <i/>
        <sz val="8"/>
        <rFont val="Arial"/>
        <family val="2"/>
      </rPr>
      <t xml:space="preserve"> se refiere a las funciones genéricas desarrolladas por las instituciones que integran a las administraciones públicas en el ámbito federal, estatal y municipal; funciones que se constituyen a partir de los objetivos que fundamentan su creación. Para efectos de este censo se consideran 29 funciones, mismas que se detallan en el glosario del presente cuestionario. </t>
    </r>
  </si>
  <si>
    <t>Función ejercida</t>
  </si>
  <si>
    <r>
      <t xml:space="preserve">Agricultura y desarrollo rural: </t>
    </r>
    <r>
      <rPr>
        <sz val="9"/>
        <rFont val="Arial"/>
        <family val="2"/>
      </rPr>
      <t xml:space="preserve">se refiere a aquellas instituciones que tienen como objetivo promover las actividades agropecuarias, así como la silvicultura, acuacultura, pesca, caza, agroindustria e hidroagricultura. </t>
    </r>
  </si>
  <si>
    <r>
      <t xml:space="preserve">Arte, cultura y otras manifestaciones sociales: </t>
    </r>
    <r>
      <rPr>
        <sz val="9"/>
        <color theme="1"/>
        <rFont val="Arial"/>
        <family val="2"/>
      </rPr>
      <t>se refiere a aquellas instituciones que tienen como objetivo promover actividades culturales y artísticas entre la población, así como actividades relacionadas con la radio, televisión y editoriales; además de las relacionadas a los asuntos religiosos y otras manifestaciones de la sociedad.</t>
    </r>
  </si>
  <si>
    <r>
      <t xml:space="preserve">Asuntos financieros y hacendarios: </t>
    </r>
    <r>
      <rPr>
        <sz val="9"/>
        <rFont val="Arial"/>
        <family val="2"/>
      </rPr>
      <t>se refiere a aquellas instituciones que tienen como objetivo administrar la hacienda pública, la contabilidad de los ingresos y egresos, así como de la integración de los proyectos presupuestarios establecidos en los ordenamientos legales aplicables.</t>
    </r>
  </si>
  <si>
    <r>
      <t xml:space="preserve">Asuntos indígenas: </t>
    </r>
    <r>
      <rPr>
        <sz val="9"/>
        <rFont val="Arial"/>
        <family val="2"/>
      </rPr>
      <t>se refiere a aquellas instituciones que tienen como objetivo coadyuvar al desarrollo de los pueblos indígenas y mejorar las condiciones de vida de los mismos, de acuerdo con los ordenamientos legales aplicables.</t>
    </r>
  </si>
  <si>
    <r>
      <t xml:space="preserve">Asuntos jurídicos: </t>
    </r>
    <r>
      <rPr>
        <sz val="9"/>
        <rFont val="Arial"/>
        <family val="2"/>
      </rPr>
      <t>se refiere a aquellas instituciones encargadas de la orientación, asistencia, publicación oficial y coordinación de los asuntos jurídicos competencia del Ejecutivo federal, estatal o municipal, según corresponda; dando certeza jurídica a todos los actos de gobierno y corroborando que los mismos se encuentren sustentados en los ordenamientos legales aplicables.</t>
    </r>
  </si>
  <si>
    <r>
      <t xml:space="preserve">Ciencia, tecnología e innovación: </t>
    </r>
    <r>
      <rPr>
        <sz val="9"/>
        <rFont val="Arial"/>
        <family val="2"/>
      </rPr>
      <t>se refiere a aquellas instituciones que tienen como objetivo promover la innovación, la investigación científica, el desarrollo tecnológico, así como los servicios científicos y tecnológicos en general.</t>
    </r>
  </si>
  <si>
    <r>
      <t xml:space="preserve">Combustibles y energía: </t>
    </r>
    <r>
      <rPr>
        <sz val="9"/>
        <rFont val="Arial"/>
        <family val="2"/>
      </rPr>
      <t>se refiere a aquellas instituciones que tienen como objetivo implementar acciones encaminadas a la explotación, transmisión, distribución, comercialización y/o suministro de hidrocarburos (petróleo y gas natural), combustibles nucleares, electricidad, energía no eléctrica, carbón y otros combustibles.</t>
    </r>
  </si>
  <si>
    <r>
      <t>Comunicaciones y transportes:</t>
    </r>
    <r>
      <rPr>
        <sz val="9"/>
        <color theme="1"/>
        <rFont val="Arial"/>
        <family val="2"/>
      </rPr>
      <t xml:space="preserve"> se refiere a aquellas instituciones que tienen como objetivo satisfacer las necesidades de comunicación; así como planear y conducir el desarrollo integral de los servicios de transporte por carretera, por agua y puertos, por ferrocarril, por vía aérea y demás vías de comunicación relacionadas. Dentro de esta categoría debe considerar aquellas instituciones encargadas de la construcción de obras públicas en estos temas.</t>
    </r>
  </si>
  <si>
    <r>
      <t xml:space="preserve">Cultura física y/o deporte: </t>
    </r>
    <r>
      <rPr>
        <sz val="9"/>
        <rFont val="Arial"/>
        <family val="2"/>
      </rPr>
      <t>se refiere a aquellas instituciones que tienen como objetivo promover las actividades deportivas, así como en el cuidado y la preservación de espacios de esparcimiento, deporte y recreación.</t>
    </r>
  </si>
  <si>
    <r>
      <t xml:space="preserve">Desarrollo agrario, territorial, urbano y vivienda: </t>
    </r>
    <r>
      <rPr>
        <sz val="9"/>
        <rFont val="Arial"/>
        <family val="2"/>
      </rPr>
      <t>se refiere a aquellas instituciones que tienen como objetivo dar cumplimiento a las disposiciones legales en materia de ordenamiento agrario, territorial, urbanización, desarrollo comunitario, desarrollo regional y vivienda.</t>
    </r>
  </si>
  <si>
    <r>
      <t xml:space="preserve">Desarrollo social: </t>
    </r>
    <r>
      <rPr>
        <sz val="9"/>
        <color theme="1"/>
        <rFont val="Arial"/>
        <family val="2"/>
      </rPr>
      <t xml:space="preserve">se refiere a aquellas instituciones que tienen como objetivo fortalecer el bienestar, el desarrollo, la inclusión y la cohesión social mediante la instrumentación, coordinación, supervisión y seguimiento de las políticas en materia de combate efectivo a la pobreza; atención específica de las necesidades de los sectores sociales más desprotegidos; así como la atención a los derechos de la niñez, de la juventud, de los adultos mayores y de las personas con discapacidad, entre otras. Dentro de esta categoría deben excluirse aquellas instituciones destinadas exclusivamente a las funciones de asuntos indígenas, economía, educación, salud, trabajo, y protección y seguridad social. </t>
    </r>
  </si>
  <si>
    <r>
      <t xml:space="preserve">Despacho del ejecutivo: </t>
    </r>
    <r>
      <rPr>
        <sz val="9"/>
        <color theme="1"/>
        <rFont val="Arial"/>
        <family val="2"/>
      </rPr>
      <t>se refiere a aquellas instituciones que tienen como objetivo apoyar directamente al titular del Poder Ejecutivo en su tareas y en el seguimiento permanente de las políticas públicas. En esta categoría debe considerarse a las instituciones que realizan únicamente estas funciones (como es la Oficina de la Presidencia de la República o las oficinas del despacho del ejecutivo de las entidades federativas y de los municipios o demarcaciones territoriales), por lo que no debe considerar en esta categoría al resto de las dependencias o entidades que tengan a su cargo asuntos en materias específicas y que, en consecuencia, deben ser consideradas en alguna otra de las funciones descritas en este catálogo.</t>
    </r>
  </si>
  <si>
    <r>
      <t xml:space="preserve">Economía: </t>
    </r>
    <r>
      <rPr>
        <sz val="9"/>
        <rFont val="Arial"/>
        <family val="2"/>
      </rPr>
      <t>se refiere a aquellas instituciones que tienen como objetivo emprender y fomentar acciones en materia de minería, manufactura, industria, comercio, distribución, almacenamiento y depósito, así como de los asuntos económicos generales que sean competencia de la Administración Pública.</t>
    </r>
  </si>
  <si>
    <r>
      <t xml:space="preserve">Educación: </t>
    </r>
    <r>
      <rPr>
        <sz val="9"/>
        <rFont val="Arial"/>
        <family val="2"/>
      </rPr>
      <t>se refiere a aquellas instituciones encargadas de la planeación, promoción, implementación y/o evaluación de la enseñanza de los conocimientos relativos a la educación básica, media superior, superior y posgrado.</t>
    </r>
  </si>
  <si>
    <r>
      <t xml:space="preserve">Función pública: </t>
    </r>
    <r>
      <rPr>
        <sz val="9"/>
        <color theme="1"/>
        <rFont val="Arial"/>
        <family val="2"/>
      </rPr>
      <t>se refiere a aquellas instituciones que tienen como objetivo organizar y coordinar el sistema de control interno y la evaluación gubernamental de la Administración Pública; así como vigilar el cumplimiento y brindar asesoría a las dependencias y entidades en lo que respecta a las disposiciones en materia de planeación, recursos humanos, evaluación, transparencia, rendición de cuentas, archivos, mejora regulatoria, entre otras de naturaleza similar.</t>
    </r>
  </si>
  <si>
    <r>
      <t xml:space="preserve">Gobierno y política interior: </t>
    </r>
    <r>
      <rPr>
        <sz val="9"/>
        <color theme="1"/>
        <rFont val="Arial"/>
        <family val="2"/>
      </rPr>
      <t xml:space="preserve">se refiere a aquellas instituciones que tienen como objetivo formular y conducir la política interior que competa al Poder Ejecutivo y no se atribuya expresamente a otra dependencia o entidad; promover la participación ciudadana; fomentar el desarrollo político con los otros ámbitos de organización gubernamental, poderes y organismos constitucionales autónomos en aras de promover el fortalecimiento de las instituciones y la gobernabilidad democrática; promover la preservación y cuidado del patrimonio público; así como demás funciones en materia de población y territorio. </t>
    </r>
  </si>
  <si>
    <r>
      <t xml:space="preserve">Igualdad de género y/o derechos de las mujeres: </t>
    </r>
    <r>
      <rPr>
        <sz val="9"/>
        <rFont val="Arial"/>
        <family val="2"/>
      </rPr>
      <t>se refiere a aquellas instituciones encargadas de la promoción y fomento de la igualdad entre hombres y mujeres, así como de garantizar el respeto de los derechos de las mujeres y su participación en la vida política, cultural, económica y social del país.</t>
    </r>
  </si>
  <si>
    <r>
      <t xml:space="preserve">Justicia: </t>
    </r>
    <r>
      <rPr>
        <sz val="9"/>
        <rFont val="Arial"/>
        <family val="2"/>
      </rPr>
      <t>se refiere a aquellas instituciones que tienen como objetivo diseñar, fomentar e implementar acciones encaminadas a la procuración e impartición de justicia en los respectivos ámbitos de competencia de organización gubernamental.</t>
    </r>
  </si>
  <si>
    <r>
      <t xml:space="preserve">Medio ambiente y ecología: </t>
    </r>
    <r>
      <rPr>
        <sz val="9"/>
        <rFont val="Arial"/>
        <family val="2"/>
      </rPr>
      <t>se refiere a aquellas instituciones que tienen como objetivo impulsar la preservación, conservación y restauración del equilibrio ecológico, la reducción de la contaminación y la protección al medio ambiente y a los recursos naturales (incluida la diversidad biológica y el paisaje).</t>
    </r>
  </si>
  <si>
    <r>
      <t xml:space="preserve">Protección civil: </t>
    </r>
    <r>
      <rPr>
        <sz val="9"/>
        <rFont val="Arial"/>
        <family val="2"/>
      </rPr>
      <t xml:space="preserve">se refiere a aquellas instituciones que tienen como objetivo coordinar, vigilar y evaluar el sistema en materia de protección civil y en lo relativo a la prevención y auxilio de zonas afectadas en caso de desastre, situaciones de emergencia o calamidad pública que afecten a la población. </t>
    </r>
  </si>
  <si>
    <r>
      <t>Protección y seguridad social:</t>
    </r>
    <r>
      <rPr>
        <sz val="9"/>
        <rFont val="Arial"/>
        <family val="2"/>
      </rPr>
      <t xml:space="preserve"> se refiere a aquellas instituciones que tienen como objetivo reducir el riesgo y la vulnerabilidad de tipo social y económico de los individuos en temas relacionados con el acceso a la asistencia médica; a la seguridad del ingreso (en particular en caso de vejez); a las prestaciones por desempleo, enfermedad, invalidez, accidentes del trabajo, maternidad; así como el acceso a la vivienda.</t>
    </r>
  </si>
  <si>
    <r>
      <t xml:space="preserve">Seguridad pública o seguridad ciudadana: </t>
    </r>
    <r>
      <rPr>
        <sz val="9"/>
        <rFont val="Arial"/>
        <family val="2"/>
      </rPr>
      <t>se refiere a aquellas instituciones que tienen como objetivo resguardar la paz, la tranquilidad y el orden público, incluyendo el diseño y definición de políticas, programas y acciones a ejecutar en los campos de prevención del delito y de siniestros en materia de vialidad y tránsito.</t>
    </r>
  </si>
  <si>
    <r>
      <t xml:space="preserve">Servicios públicos: </t>
    </r>
    <r>
      <rPr>
        <sz val="9"/>
        <rFont val="Arial"/>
        <family val="2"/>
      </rPr>
      <t>se refiere a aquellas instituciones que tienen como objetivo satisfacer las necesidades de los habitantes mediante la prestación de servicios, tales como: agua potable, drenaje, alcantarillado, tratamiento y disposición de sus aguas residuales; alumbrado público; limpia, recolección, traslado, tratamiento y disposición final de residuos; mercados y centrales de abasto; panteones; rastro; calles, parques y jardines y su equipamiento.</t>
    </r>
  </si>
  <si>
    <r>
      <rPr>
        <b/>
        <sz val="9"/>
        <color theme="1"/>
        <rFont val="Arial"/>
        <family val="2"/>
      </rPr>
      <t>Servicios registrales, administrativos y patrimoniales:</t>
    </r>
    <r>
      <rPr>
        <sz val="9"/>
        <color theme="1"/>
        <rFont val="Arial"/>
        <family val="2"/>
      </rPr>
      <t xml:space="preserve"> se refiere a aquellas instituciones que tienen como objetivo implementar acciones encaminadas a la prestación de servicios relacionados con el registro civil, certificación e inspección de bienes inmuebles y actos de comercio, modernización y actualización de catastro, asesoría y seguimiento jurídico a los ciudadanos, servicios archivísticos de la Administración Pública y supervisión de la función notarial, entre otros.</t>
    </r>
  </si>
  <si>
    <r>
      <t>Trabajo</t>
    </r>
    <r>
      <rPr>
        <b/>
        <sz val="9"/>
        <color theme="1"/>
        <rFont val="Arial"/>
        <family val="2"/>
      </rPr>
      <t>:</t>
    </r>
    <r>
      <rPr>
        <b/>
        <sz val="9"/>
        <rFont val="Arial"/>
        <family val="2"/>
      </rPr>
      <t xml:space="preserve"> </t>
    </r>
    <r>
      <rPr>
        <sz val="9"/>
        <rFont val="Arial"/>
        <family val="2"/>
      </rPr>
      <t>se refiere a aquellas instituciones que tienen como objetivo el cumplimiento de las disposiciones administrativas, jurídicas y constitucionales en materia laboral.</t>
    </r>
  </si>
  <si>
    <r>
      <t xml:space="preserve">Turismo: </t>
    </r>
    <r>
      <rPr>
        <sz val="9"/>
        <rFont val="Arial"/>
        <family val="2"/>
      </rPr>
      <t>se refiere a aquellas instituciones que tienen como objetivo diseñar e implementar acciones encaminadas a la difusión y promoción de los atractivos turísticos del país, entidad federativa o municipio, según corresponda.</t>
    </r>
  </si>
  <si>
    <t>Para cada institución, en caso de que no haya contado con elementos, mecanismos y/o esquemas de profesionalización para su personal, o no cuente con información para determinarlo, indíquelo en la columna correspondiente conforme al catálogo respectivo y deje el resto de la fila en blanco.</t>
  </si>
  <si>
    <r>
      <t xml:space="preserve">¿Contaba con elementos, mecanismos  y/o esquemas de profesionalización para su personal?
</t>
    </r>
    <r>
      <rPr>
        <i/>
        <sz val="8"/>
        <color theme="1"/>
        <rFont val="Arial"/>
        <family val="2"/>
      </rPr>
      <t>(1. Sí / 2. No / 9. No se sabe)</t>
    </r>
  </si>
  <si>
    <t>Nombre de la disposición normativa donde se encuentran regulados</t>
  </si>
  <si>
    <t>Indique, por cada una de las instituciones de la Administración Pública de su entidad federativa, si al cierre del año 2020 contaba con elementos, mecanismos y/o esquemas de profesionalización para su personal. En caso afirmativo, especifique el nombre de la disposición normativa donde se encuentren regulados o, en su defecto, la no regulación de los mismos.</t>
  </si>
  <si>
    <r>
      <t xml:space="preserve">1.- </t>
    </r>
    <r>
      <rPr>
        <b/>
        <i/>
        <sz val="8"/>
        <color theme="1"/>
        <rFont val="Arial"/>
        <family val="2"/>
      </rPr>
      <t xml:space="preserve">Actualización de perfiles de puesto: </t>
    </r>
    <r>
      <rPr>
        <i/>
        <sz val="8"/>
        <color theme="1"/>
        <rFont val="Arial"/>
        <family val="2"/>
      </rPr>
      <t>se refiere a la actualización permanente de la información necesaria para la definición de los perfiles y afinidad de los puestos; por lo que dicha información permitirá identificar al servidor público como candidato para ocupar vacantes de distinto perfil.</t>
    </r>
  </si>
  <si>
    <r>
      <t xml:space="preserve">2.- </t>
    </r>
    <r>
      <rPr>
        <b/>
        <i/>
        <sz val="8"/>
        <color theme="1"/>
        <rFont val="Arial"/>
        <family val="2"/>
      </rPr>
      <t xml:space="preserve">Concursos públicos y abiertos para la contratación: </t>
    </r>
    <r>
      <rPr>
        <i/>
        <sz val="8"/>
        <color theme="1"/>
        <rFont val="Arial"/>
        <family val="2"/>
      </rPr>
      <t>se refiere al mecanismo publicado a través de medios electrónicos establecidos por la institución, el cual tiene por objetivo reclutar a aquellas personas que cumplen con los requerimientos establecidos para determinado perfil.</t>
    </r>
  </si>
  <si>
    <r>
      <t xml:space="preserve">3.- </t>
    </r>
    <r>
      <rPr>
        <b/>
        <i/>
        <sz val="8"/>
        <color theme="1"/>
        <rFont val="Arial"/>
        <family val="2"/>
      </rPr>
      <t xml:space="preserve">Diseño curricular: </t>
    </r>
    <r>
      <rPr>
        <i/>
        <sz val="8"/>
        <color theme="1"/>
        <rFont val="Arial"/>
        <family val="2"/>
      </rPr>
      <t>se refiere a los mecanismos que permiten establecer criterios, competencias, objetivos y contenidos curriculares para ser utilizados como una herramienta de análisis estructural, aplicados a la sección de candidatos a ocupar determinadas vacantes.</t>
    </r>
  </si>
  <si>
    <r>
      <t xml:space="preserve">5.- </t>
    </r>
    <r>
      <rPr>
        <b/>
        <i/>
        <sz val="8"/>
        <color theme="1"/>
        <rFont val="Arial"/>
        <family val="2"/>
      </rPr>
      <t xml:space="preserve">Diseño y validación de competencias: </t>
    </r>
    <r>
      <rPr>
        <i/>
        <sz val="8"/>
        <color theme="1"/>
        <rFont val="Arial"/>
        <family val="2"/>
      </rPr>
      <t>se refiere a la valoración de capacidades de los aspirantes a ingresar o de los servidores públicos de carrera, con base en los conocimientos, habilidades y experiencia que posee para ocupar determinado puesto.</t>
    </r>
  </si>
  <si>
    <r>
      <t xml:space="preserve">6.- </t>
    </r>
    <r>
      <rPr>
        <b/>
        <i/>
        <sz val="8"/>
        <color theme="1"/>
        <rFont val="Arial"/>
        <family val="2"/>
      </rPr>
      <t>Evaluación de impacto de la capacitación:</t>
    </r>
    <r>
      <rPr>
        <i/>
        <sz val="8"/>
        <color theme="1"/>
        <rFont val="Arial"/>
        <family val="2"/>
      </rPr>
      <t xml:space="preserve"> se refiere a la evaluación de resultados de los programas de capacitación que se impartieron, con base en las valoraciones del desempeño de los servidores públicos que participaron, buscando el desarrollo de la capacitación en la proporción que se identifiquen deficiencias.</t>
    </r>
  </si>
  <si>
    <r>
      <t xml:space="preserve">7.- </t>
    </r>
    <r>
      <rPr>
        <b/>
        <i/>
        <sz val="8"/>
        <color theme="1"/>
        <rFont val="Arial"/>
        <family val="2"/>
      </rPr>
      <t>Mecanismos de evaluación del desempeño:</t>
    </r>
    <r>
      <rPr>
        <i/>
        <sz val="8"/>
        <color theme="1"/>
        <rFont val="Arial"/>
        <family val="2"/>
      </rPr>
      <t xml:space="preserve"> se refiere a aquellos procesos, métodos y mecanismos de medición, cualitativos y cuantitativos, para el cumplimiento de las funciones y metas individuales y colectivas de los servidores públicos de carrera, en función de sus capacidades y del perfil determinado para el puesto que ocupan.</t>
    </r>
  </si>
  <si>
    <r>
      <t xml:space="preserve">8.- </t>
    </r>
    <r>
      <rPr>
        <b/>
        <i/>
        <sz val="8"/>
        <color theme="1"/>
        <rFont val="Arial"/>
        <family val="2"/>
      </rPr>
      <t>Profesionalización del personal:</t>
    </r>
    <r>
      <rPr>
        <i/>
        <sz val="8"/>
        <color theme="1"/>
        <rFont val="Arial"/>
        <family val="2"/>
      </rPr>
      <t xml:space="preserve"> se refiere al conjunto de procedimientos homologados y estructurados que facilitan la consolidación de la formación inicial, actualización, especialización y, en términos generales, el desarrollo profesional de los servidores públicos adscritos a determinada institución.</t>
    </r>
  </si>
  <si>
    <r>
      <t xml:space="preserve">9.- </t>
    </r>
    <r>
      <rPr>
        <b/>
        <i/>
        <sz val="8"/>
        <color theme="1"/>
        <rFont val="Arial"/>
        <family val="2"/>
      </rPr>
      <t>Programas de capacitación:</t>
    </r>
    <r>
      <rPr>
        <i/>
        <sz val="8"/>
        <color theme="1"/>
        <rFont val="Arial"/>
        <family val="2"/>
      </rPr>
      <t xml:space="preserve"> se refiere a aquellas acciones de capacitación y/o actualización impartidas a los servidores públicos de carrera por medio de instituciones educativas, de investigación científica o tecnológica, así como por expertos en la materia. Dichas acciones deberán ser consistentes, aplicar el uso de técnicas y metodologías adecuadas y no deberán representar menos de cuarenta horas efectivas anuales.</t>
    </r>
  </si>
  <si>
    <r>
      <t xml:space="preserve">10.- </t>
    </r>
    <r>
      <rPr>
        <b/>
        <i/>
        <sz val="8"/>
        <color theme="1"/>
        <rFont val="Arial"/>
        <family val="2"/>
      </rPr>
      <t>Programas de estímulos y recompensas:</t>
    </r>
    <r>
      <rPr>
        <i/>
        <sz val="8"/>
        <color theme="1"/>
        <rFont val="Arial"/>
        <family val="2"/>
      </rPr>
      <t xml:space="preserve"> se refiere al otorgamiento de reconocimientos e incentivos, así como a la cantidad neta que se entrega al servidor público de carrera de manera extraordinaria con motivo de la productividad, eficacia y eficiencia.</t>
    </r>
  </si>
  <si>
    <r>
      <t xml:space="preserve">11.- </t>
    </r>
    <r>
      <rPr>
        <b/>
        <i/>
        <sz val="8"/>
        <color theme="1"/>
        <rFont val="Arial"/>
        <family val="2"/>
      </rPr>
      <t>Reclutamiento, selección e inducción:</t>
    </r>
    <r>
      <rPr>
        <i/>
        <sz val="8"/>
        <color theme="1"/>
        <rFont val="Arial"/>
        <family val="2"/>
      </rPr>
      <t xml:space="preserve"> se refiere a las acciones que, con motivo de la existencia de una vacante o la creación de una nueva, se inician los procedimientos de reclutamiento de aspirantes a ocupar dichos puestos; posteriormente, la selección de estos mediante la revisión curricular, exámenes de conocimientos, habilidades y aptitudes, así como de entrevistas; y finalmente, una vez que se ha seleccionado al personal que cumple con las características necesarias para el perfil del puesto, se le brinda la orientación e inducción necesaria para su inclusión dentro de la institución.</t>
    </r>
  </si>
  <si>
    <r>
      <t xml:space="preserve">12.- </t>
    </r>
    <r>
      <rPr>
        <b/>
        <i/>
        <sz val="8"/>
        <color theme="1"/>
        <rFont val="Arial"/>
        <family val="2"/>
      </rPr>
      <t>Separación del servicio:</t>
    </r>
    <r>
      <rPr>
        <i/>
        <sz val="8"/>
        <color theme="1"/>
        <rFont val="Arial"/>
        <family val="2"/>
      </rPr>
      <t xml:space="preserve"> se refiere al proceso para determinar que el nombramiento de un servidor público de carrera deja de surtir efectos, sin responsabilidad para la institución y, si se procede a autorizar a un servidor público de carrera titular para que deje de desempeñar las funciones de su puesto de manera temporal, así como lo relativo a la suspensión de los efectos del nombramiento respectivo.</t>
    </r>
  </si>
  <si>
    <r>
      <t xml:space="preserve">13.- </t>
    </r>
    <r>
      <rPr>
        <b/>
        <i/>
        <sz val="8"/>
        <color theme="1"/>
        <rFont val="Arial"/>
        <family val="2"/>
      </rPr>
      <t>Servicio civil de carrera:</t>
    </r>
    <r>
      <rPr>
        <i/>
        <sz val="8"/>
        <color theme="1"/>
        <rFont val="Arial"/>
        <family val="2"/>
      </rPr>
      <t xml:space="preserve"> se refiere a un conjunto de acciones sistemáticas mediante las cuales los servidores públicos pueden ingresar, permanecer y desarrollarse profesionalmente dentro de la institución, proporcionando a su vez niveles altos de eficiencia y eficacia que redunden en el cumplimiento óptimo de los objetivos institucionales.</t>
    </r>
  </si>
  <si>
    <t>Se refiere a la actualización permanente de la información necesaria para la definición de los perfiles y afinidad de los puestos; por lo que dicha información permitirá identificar al servidor público como candidato para ocupar vacantes de distinto perfil.</t>
  </si>
  <si>
    <t>Se refiere al mecanismo publicado a través de medios electrónicos establecidos por la institución, el cual tiene por objetivo reclutar a aquellas personas que cumplen con los requerimientos establecidos para determinado perfil.</t>
  </si>
  <si>
    <t>Se refiere a los mecanismos que permiten establecer criterios, competencias, objetivos y contenidos curriculares para ser utilizados como una herramienta de análisis estructural, aplicados a la sección de candidatos a ocupar determinadas vacantes.</t>
  </si>
  <si>
    <t>Se refiere a la valoración de capacidades de los aspirantes a ingresar o de los servidores públicos de carrera, con base en los conocimientos, habilidades y experiencia que posee para ocupar determinado puesto.</t>
  </si>
  <si>
    <t>Se refiere a la evaluación de resultados de los programas de capacitación que se impartieron, con base en las valoraciones del desempeño de los servidores públicos que participaron, buscando el desarrollo de la capacitación en la proporción que se identifiquen deficiencias.</t>
  </si>
  <si>
    <t xml:space="preserve">Evaluación de impacto de la capacitación </t>
  </si>
  <si>
    <t>Se refiere a aquellos procesos, métodos y mecanismos de medición, cualitativos y cuantitativos, para el cumplimiento de las funciones y metas individuales y colectivas de los servidores públicos de carrera, en función de sus capacidades y del perfil determinado para el puesto que ocupan.</t>
  </si>
  <si>
    <t xml:space="preserve">Mecanismos de evaluación del desempeño </t>
  </si>
  <si>
    <t>Se refiere al conjunto de procedimientos homologados y estructurados que facilitan la consolidación de la formación inicial, actualización, especialización y, en términos generales, el desarrollo profesional de los servidores públicos adscritos a determinada institución.</t>
  </si>
  <si>
    <t>Profesionalización del personal</t>
  </si>
  <si>
    <t>Se refiere a aquellas acciones de capacitación y/o actualización impartidas a los servidores públicos de carrera por medio de instituciones educativas, de investigación científica o tecnológica, así como por expertos en la materia. Dichas acciones deberán ser consistentes, aplicar el uso de técnicas y metodologías adecuadas y no deberán representar menos de cuarenta horas efectivas anuales.</t>
  </si>
  <si>
    <t>Se refiere al otorgamiento de reconocimientos e incentivos, así como a la cantidad neta que se entrega al servidor público de carrera de manera extraordinaria con motivo de la productividad, eficacia y eficiencia.</t>
  </si>
  <si>
    <t>Se refiere a las acciones que, con motivo de la existencia de una vacante o la creación de una nueva, se inician los procedimientos de reclutamiento de aspirantes a ocupar dichos puestos; posteriormente, la selección de estos mediante la revisión curricular, exámenes de conocimientos, habilidades y aptitudes, así como de entrevistas; y finalmente, una vez que se ha seleccionado al personal que cumple con las características necesarias para el perfil del puesto, se le brinda la orientación e inducción necesaria para su inclusión dentro de la institución.</t>
  </si>
  <si>
    <t>Se refiere al proceso para determinar que el nombramiento de un servidor público de carrera deja de surtir efectos, sin responsabilidad para la institución y, si se procede a autorizar a un servidor público de carrera titular para que deje de desempeñar las funciones de su puesto de manera temporal, así como lo relativo a la suspensión de los efectos del nombramiento respectivo.</t>
  </si>
  <si>
    <t>Se refiere a un conjunto de acciones sistemáticas mediante las cuales los servidores públicos pueden ingresar, permanecer y desarrollarse profesionalmente dentro de la institución, proporcionando a su vez niveles altos de eficiencia y eficacia que redunden en el cumplimiento óptimo de los objetivos institucionales.</t>
  </si>
  <si>
    <t>Servicio civil de carrera</t>
  </si>
  <si>
    <t>Para la respuesta de esta pregunta debe considerar la existencia de una unidad administrativa o área coordinadora que tenga procedimientos de profesionalización y no solo mecanismos de gestión del personal.</t>
  </si>
  <si>
    <t>Para cada institución, en caso de que no haya contado con alguna unidad administrativa o área coordinadora de los esfuerzos en materia de profesionalización del personal, o no cuente con información para determinarlo, indíquelo en la columna correspondiente conforme al catálogo respectivo y deje el resto de la fila en blanco.</t>
  </si>
  <si>
    <t>Nombre de la unidad administrativa o área coordinadora en materia de profesionalización del personal</t>
  </si>
  <si>
    <t>Indique, por cada una de las instituciones de la Administración Pública de su entidad federativa, si al cierre del año 2020 contaba con alguna unidad administrativa o área que coordinara los esfuerzos en materia de profesionalización del personal. En caso afirmativo, anote el nombre de la misma.</t>
  </si>
  <si>
    <t>Instrucción general para las preguntas del apartado:</t>
  </si>
  <si>
    <r>
      <t xml:space="preserve">¿Cuenta con alguna unidad de género y/o enlace de género?
</t>
    </r>
    <r>
      <rPr>
        <i/>
        <sz val="8"/>
        <rFont val="Arial"/>
        <family val="2"/>
      </rPr>
      <t>(1. Sí / 2. No / 9. No se sabe)</t>
    </r>
  </si>
  <si>
    <t>Se refiere al titular o servidor público de determinada institución de la Administración Pública de su entidad federativa designado para proveer la información de la presente sección y que tiene el carácter de figura responsable de validar y oficializar la misma y, cuando menos, se encuentra en el segundo o tercer nivel jerárquico de la misma.</t>
  </si>
  <si>
    <t>Se refiere al servidor público que, por las funciones que tiene asignadas dentro de determinada institución de la Administración Pública de su entidad federativa, es el principal productor y/o integrador de la información correspondiente a la presente sección y, cuando menos, se encuentra en el segundo o tercer nivel jerárquico de la misma.</t>
  </si>
  <si>
    <t>Se refiere al servidor público que, por las funciones que tiene asignadas dentro de determinada institución de la Administración Pública de su entidad federativa, es el segundo principal productor y/o integrador de la información correspondiente a la presente sección y, cuando menos, se encuentra en el segundo o tercer nivel jerárquico de la misma.</t>
  </si>
  <si>
    <t>I.2.4  Capacitación del personal</t>
  </si>
  <si>
    <t>Presupuesto ejercido, según capítulo del Clasificador por Objeto del Gasto</t>
  </si>
  <si>
    <t>Anote, por cada una de las instituciones de la Administración Pública de su entidad federativa, la cantidad del presupuesto ejercido durante el año 2020, según capítulo del Clasificador por Objeto del Gasto.</t>
  </si>
  <si>
    <r>
      <rPr>
        <i/>
        <sz val="8"/>
        <rFont val="Arial"/>
        <family val="2"/>
      </rPr>
      <t xml:space="preserve">1.- </t>
    </r>
    <r>
      <rPr>
        <b/>
        <i/>
        <sz val="8"/>
        <rFont val="Arial"/>
        <family val="2"/>
      </rPr>
      <t>Medidas para el uso eficiente, transparente y eficaz de los recursos públicos y/o acciones de disciplina presupuestaria para el ejercicio del gasto público:</t>
    </r>
    <r>
      <rPr>
        <i/>
        <sz val="8"/>
        <rFont val="Arial"/>
        <family val="2"/>
      </rPr>
      <t xml:space="preserve"> se refiere a aquellos mecanismos con los que cuenta la Administración Pública de la entidad federativa para registrar de manera ordenada las acciones que llevará a cabo con el principal objetivo de racionalizar el gasto destinado a las actividades administrativas y de apoyo de la misma, las cuales normalmente cuentan con un mecanismo de seguimiento y monitoreo periódico y continuo durante un ejercicio presupuestal para evaluar los resultados de su implementación.</t>
    </r>
  </si>
  <si>
    <t>Se refiere a aquellos mecanismos con los que cuenta la Administración Pública de la entidad federativa para registrar de manera ordenada las acciones que llevará a cabo con el principal objetivo de racionalizar el gasto destinado a las actividades administrativas y de apoyo de la misma, las cuales normalmente cuentan con un mecanismo de seguimiento y monitoreo periódico y continuo durante un ejercicio presupuestal para evaluar los resultados de su implementación.</t>
  </si>
  <si>
    <t>Medidas para el uso eficiente, transparente y eficaz de los recursos públicos y/o acciones de disciplina presupuestaria para el ejercicio del gasto público</t>
  </si>
  <si>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</si>
  <si>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Participantes. </t>
    </r>
    <r>
      <rPr>
        <sz val="9"/>
        <rFont val="Arial"/>
        <family val="2"/>
      </rPr>
      <t xml:space="preserve">Presenta un espacio destinado a la identificación de los servidores públicos que participaron en el llenado de cada módulo y/o sección, según corresponda. </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</si>
  <si>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</si>
  <si>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</si>
  <si>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rFont val="Arial"/>
        <family val="2"/>
      </rPr>
      <t xml:space="preserve"> Participantes.</t>
    </r>
  </si>
  <si>
    <r>
      <t xml:space="preserve">De esta forma, se presenta el </t>
    </r>
    <r>
      <rPr>
        <i/>
        <sz val="9"/>
        <rFont val="Arial"/>
        <family val="2"/>
      </rPr>
      <t>Censo Nacional de Gobiernos Estatales (CNGE) 2021</t>
    </r>
    <r>
      <rPr>
        <sz val="9"/>
        <rFont val="Arial"/>
        <family val="2"/>
      </rPr>
      <t xml:space="preserve">, como el duodécimo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 </t>
    </r>
  </si>
  <si>
    <r>
      <rPr>
        <b/>
        <sz val="9"/>
        <rFont val="Arial"/>
        <family val="2"/>
      </rPr>
      <t xml:space="preserve">Módulo 1. </t>
    </r>
    <r>
      <rPr>
        <sz val="9"/>
        <rFont val="Arial"/>
        <family val="2"/>
      </rPr>
      <t xml:space="preserve">Administración Pública de la entidad federativa
</t>
    </r>
    <r>
      <rPr>
        <b/>
        <sz val="9"/>
        <rFont val="Arial"/>
        <family val="2"/>
      </rPr>
      <t>Módulo 2.</t>
    </r>
    <r>
      <rPr>
        <sz val="9"/>
        <rFont val="Arial"/>
        <family val="2"/>
      </rPr>
      <t xml:space="preserve"> Medio ambiente
</t>
    </r>
    <r>
      <rPr>
        <b/>
        <sz val="9"/>
        <rFont val="Arial"/>
        <family val="2"/>
      </rPr>
      <t xml:space="preserve">Módulo 3. </t>
    </r>
    <r>
      <rPr>
        <sz val="9"/>
        <rFont val="Arial"/>
        <family val="2"/>
      </rPr>
      <t xml:space="preserve">Justicia cívica </t>
    </r>
  </si>
  <si>
    <r>
      <t xml:space="preserve">Como resultado, se logró el acuerdo para generar información estadística en la materia de gobierno con una visión integral, implementando así en 2010 el primer instrumento de captación en el ámbito estatal denominado </t>
    </r>
    <r>
      <rPr>
        <i/>
        <sz val="9"/>
        <color theme="1"/>
        <rFont val="Arial"/>
        <family val="2"/>
      </rPr>
      <t>Encuesta Nacional de Gobierno 2010 – Poder Ejecutivo Estatal (ENGPEE 10)</t>
    </r>
    <r>
      <rPr>
        <sz val="9"/>
        <color theme="1"/>
        <rFont val="Arial"/>
        <family val="2"/>
      </rPr>
      <t>, con lo cual se inició una serie histórica de información que permite diseñar, monitorear y evaluar las políticas públicas en esta materia.</t>
    </r>
  </si>
  <si>
    <r>
      <t xml:space="preserve">Posteriormente, en 2011 se realizó el segundo levantamiento de este programa estadístico, bajo la denominación de </t>
    </r>
    <r>
      <rPr>
        <i/>
        <sz val="9"/>
        <color theme="1"/>
        <rFont val="Arial"/>
        <family val="2"/>
      </rPr>
      <t>Censo Nacional de Gobierno 2011. Poder Ejecutivo Estatal (CNG 2011 PEE)</t>
    </r>
    <r>
      <rPr>
        <sz val="9"/>
        <color theme="1"/>
        <rFont val="Arial"/>
        <family val="2"/>
      </rPr>
      <t xml:space="preserve">. El 20 de diciembre de ese mismo año se publicó en el Diario Oficial de la Federación el acuerdo por el cual la Junta de Gobierno del INEGI determinó como información de interés nacional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color theme="1"/>
        <rFont val="Arial"/>
        <family val="2"/>
      </rPr>
      <t>Censo Nacional de Gobierno, Seguridad Pública y Sistema Penitenciario Estatales</t>
    </r>
    <r>
      <rPr>
        <sz val="9"/>
        <color theme="1"/>
        <rFont val="Arial"/>
        <family val="2"/>
      </rPr>
      <t>.</t>
    </r>
  </si>
  <si>
    <t xml:space="preserve">2.- Los catálogos utilizados en el presente cuestionario corresponden a denominaciones estándar, de tal forma que si el nombre de alguna clasificación no coincide exactamente con la utilizada en su institución, debe registrar los datos en aquella que sea homóloga. </t>
  </si>
  <si>
    <r>
      <t xml:space="preserve">Tipo de institución
</t>
    </r>
    <r>
      <rPr>
        <i/>
        <sz val="8"/>
        <rFont val="Arial"/>
        <family val="2"/>
      </rPr>
      <t>(ver catálogo)</t>
    </r>
  </si>
  <si>
    <r>
      <t xml:space="preserve">Clasificación administrativa         </t>
    </r>
    <r>
      <rPr>
        <i/>
        <sz val="8"/>
        <rFont val="Arial"/>
        <family val="2"/>
      </rPr>
      <t>(ver catálogo)</t>
    </r>
  </si>
  <si>
    <t>Para cada institución, en caso de que seleccione el código "1" en la columna "Clasificación administrativa", en la columna "Tipo de institución" únicamente puede seleccionar los códigos "1", "2", "3", "4" o "5", según corresponda.</t>
  </si>
  <si>
    <r>
      <t xml:space="preserve">Total de instituciones  </t>
    </r>
    <r>
      <rPr>
        <b/>
        <i/>
        <sz val="8"/>
        <color theme="1"/>
        <rFont val="Arial"/>
        <family val="2"/>
      </rPr>
      <t>(1. + 2.)</t>
    </r>
  </si>
  <si>
    <t>2.1 Organismos descentralizados</t>
  </si>
  <si>
    <t>2.2 Empresas de participación estatal mayoritaria</t>
  </si>
  <si>
    <t>2.3 Fideicomisos públicos</t>
  </si>
  <si>
    <t>1.2 Secretarías</t>
  </si>
  <si>
    <t>1.3 Consejería Jurídica del Ejecutivo Estatal</t>
  </si>
  <si>
    <t>1.4 Órganos administrativos desconcentrados</t>
  </si>
  <si>
    <r>
      <t>1.  Instituciones de la Administración Pública Estatal Centralizada</t>
    </r>
    <r>
      <rPr>
        <i/>
        <sz val="8"/>
        <color theme="1"/>
        <rFont val="Arial"/>
        <family val="2"/>
      </rPr>
      <t xml:space="preserve"> (1.1 + 1.2 + 1.3 + 1.4 + 1.5)</t>
    </r>
  </si>
  <si>
    <r>
      <rPr>
        <sz val="9"/>
        <rFont val="Arial"/>
        <family val="2"/>
      </rPr>
      <t>Otra función:</t>
    </r>
    <r>
      <rPr>
        <sz val="8"/>
        <rFont val="Arial"/>
        <family val="2"/>
      </rPr>
      <t xml:space="preserve">
</t>
    </r>
    <r>
      <rPr>
        <i/>
        <sz val="8"/>
        <rFont val="Arial"/>
        <family val="2"/>
      </rPr>
      <t>(especifique)</t>
    </r>
  </si>
  <si>
    <t>3.- Únicamente debe considerar la información de las instituciones de la Administración Pública de la entidad federativa listadas en la pregunta 1.</t>
  </si>
  <si>
    <t>La lista de instituciones que se despliega corresponde a las que reportó como respuesta en la pregunta 1.</t>
  </si>
  <si>
    <t>Para el caso del último grado de estudios, seleccione en la primera columna el último nivel de escolaridad cursado de acuerdo con las opciones del catálogo. En la columna "Estatus" debe indicar la opción que corresponda de acuerdo con el tipo de conclusión de dicho nivel al 31 de diciembre de 2020.</t>
  </si>
  <si>
    <t>Personal adscrito a las instituciones de la Administración Pública de la entidad federativa, según sexo</t>
  </si>
  <si>
    <t>Administración Pública Estatal Paraestatal</t>
  </si>
  <si>
    <t>Administración Pública Estatal Centralizada</t>
  </si>
  <si>
    <t>Consejería Jurídica del Ejecutivo Estatal</t>
  </si>
  <si>
    <t>Otro tipo de institución de la Administración Pública Estatal Centralizada</t>
  </si>
  <si>
    <t>Otra institución de seguridad social</t>
  </si>
  <si>
    <t>Señale, por cada una de las instituciones de la Administración Pública de su entidad federativa, los elementos, mecanismos y/o esquemas de profesionalización considerados en la pregunta anterior.</t>
  </si>
  <si>
    <t>Elementos, mecanismos y/o esquemas de profesionalización</t>
  </si>
  <si>
    <t xml:space="preserve">Servicio civil de carrera </t>
  </si>
  <si>
    <r>
      <t xml:space="preserve">¿Contaba con alguna unidad administrativa o área coordinadora de los esfuerzos en materia de profesionalización?
</t>
    </r>
    <r>
      <rPr>
        <i/>
        <sz val="8"/>
        <color theme="1"/>
        <rFont val="Arial"/>
        <family val="2"/>
      </rPr>
      <t>(1. Sí / 2. No / 9. No se sabe)</t>
    </r>
  </si>
  <si>
    <t xml:space="preserve">Nombre de las instituciones </t>
  </si>
  <si>
    <t>Acciones formativas impartidas</t>
  </si>
  <si>
    <r>
      <t xml:space="preserve">¿Se impartieron acciones formativas al personal?
</t>
    </r>
    <r>
      <rPr>
        <i/>
        <sz val="8"/>
        <color theme="1"/>
        <rFont val="Arial"/>
        <family val="2"/>
      </rPr>
      <t>(1. Sí / 2. No / 9. No se sabe)</t>
    </r>
  </si>
  <si>
    <t>Acciones formativas impartidas y concluidas</t>
  </si>
  <si>
    <t>En la columna "Acciones formativas impartidas" debe considerar las acciones formativas impartidas del 1 de enero al 31 de diciembre de 2020 al personal adscrito a las instituciones de la Administración Pública de su entidad federativa, independientemente de que hayan concluido durante el referido año. Debe considerar tanto las acciones impartidas por la propia institución como las realizadas por organizaciones externas.</t>
  </si>
  <si>
    <t>1.- Las cifras deben anotarse en pesos mexicanos (no debe agregar la frase “miles o millones de pesos”).</t>
  </si>
  <si>
    <t>2.- Únicamente desagregue dos decimales para las cifras registradas en las preguntas correspondientes.</t>
  </si>
  <si>
    <r>
      <t xml:space="preserve">3.- </t>
    </r>
    <r>
      <rPr>
        <b/>
        <i/>
        <sz val="8"/>
        <color theme="1"/>
        <rFont val="Arial"/>
        <family val="2"/>
      </rPr>
      <t xml:space="preserve">Proyecto de presupuesto: </t>
    </r>
    <r>
      <rPr>
        <i/>
        <sz val="8"/>
        <color theme="1"/>
        <rFont val="Arial"/>
        <family val="2"/>
      </rPr>
      <t>se refiere a la estimación de recursos que el Poder Ejecutivo Estatal pone a consideración del Congreso de la entidad federativa para cada dependencia o entidad de la Administración Pública, así como aquellos consignados por los órganos autónomos, para el cumplimiento de sus responsabilidades conforme al marco institucional.</t>
    </r>
  </si>
  <si>
    <t>Anote, por cada una de las instituciones de la Administración Pública de su entidad federativa, el proyecto de presupuesto, así como el presupuesto aprobado y ejercido durante el año 2020.</t>
  </si>
  <si>
    <t>Proyecto de
presupuesto</t>
  </si>
  <si>
    <t>Presupuesto
aprobado</t>
  </si>
  <si>
    <t>Presupuesto
ejercido</t>
  </si>
  <si>
    <t>Capítulo 1000. Servicios personales</t>
  </si>
  <si>
    <t>Capítulo 2000. Materiales y suministros</t>
  </si>
  <si>
    <t>Capítulo 3000. Servicios generales</t>
  </si>
  <si>
    <t>Capítulo 4000. Transferencias, asignaciones, subsidios y otras ayudas</t>
  </si>
  <si>
    <t>Capítulo 5000. Bienes muebles, inmuebles e intangibles</t>
  </si>
  <si>
    <t>Capítulo 6000. Inversión pública</t>
  </si>
  <si>
    <t>Capítulo 7000. Inversiones financieras y otras provisiones</t>
  </si>
  <si>
    <t>Capítulo 8000. Participaciones y aportaciones</t>
  </si>
  <si>
    <t>Capítulo 9000. Deuda pública</t>
  </si>
  <si>
    <t>Cantidad de ahorro respecto del presupuesto ejercido, según capítulo del Clasificador por Objeto del Gasto</t>
  </si>
  <si>
    <r>
      <t xml:space="preserve">Nivel de escolaridad </t>
    </r>
    <r>
      <rPr>
        <i/>
        <sz val="8"/>
        <color theme="1"/>
        <rFont val="Arial"/>
        <family val="2"/>
      </rPr>
      <t>(ver catálogo)</t>
    </r>
  </si>
  <si>
    <r>
      <t xml:space="preserve">Estatus </t>
    </r>
    <r>
      <rPr>
        <i/>
        <sz val="8"/>
        <color theme="1"/>
        <rFont val="Arial"/>
        <family val="2"/>
      </rPr>
      <t>(ver catálogo)</t>
    </r>
  </si>
  <si>
    <r>
      <t xml:space="preserve">Antigüedad en el servicio público
</t>
    </r>
    <r>
      <rPr>
        <i/>
        <sz val="8"/>
        <color theme="1"/>
        <rFont val="Arial"/>
        <family val="2"/>
      </rPr>
      <t>(años)</t>
    </r>
  </si>
  <si>
    <r>
      <t xml:space="preserve">Antigüedad en el cargo 
</t>
    </r>
    <r>
      <rPr>
        <i/>
        <sz val="8"/>
        <color theme="1"/>
        <rFont val="Arial"/>
        <family val="2"/>
      </rPr>
      <t>(años)</t>
    </r>
  </si>
  <si>
    <r>
      <t xml:space="preserve">Pertenencia a pueblo indígena 
</t>
    </r>
    <r>
      <rPr>
        <i/>
        <sz val="8"/>
        <color theme="1"/>
        <rFont val="Arial"/>
        <family val="2"/>
      </rPr>
      <t>(ver catálogo)</t>
    </r>
  </si>
  <si>
    <t>Catálogo de pueblo indígena</t>
  </si>
  <si>
    <t>Chinanteco</t>
  </si>
  <si>
    <t>Ch'ol</t>
  </si>
  <si>
    <t>Cora</t>
  </si>
  <si>
    <t>Huasteco</t>
  </si>
  <si>
    <t>Huichol</t>
  </si>
  <si>
    <t>Maya</t>
  </si>
  <si>
    <t>Mayo</t>
  </si>
  <si>
    <t>Mazahua</t>
  </si>
  <si>
    <t>Mazateco</t>
  </si>
  <si>
    <t>Mixe</t>
  </si>
  <si>
    <t>Mixteco</t>
  </si>
  <si>
    <t>Náhuatl</t>
  </si>
  <si>
    <t>Otomí</t>
  </si>
  <si>
    <t>Tarahumara</t>
  </si>
  <si>
    <t>Tepehuano</t>
  </si>
  <si>
    <t>Tlapaneco</t>
  </si>
  <si>
    <t>Totonaco</t>
  </si>
  <si>
    <t>Tseltal</t>
  </si>
  <si>
    <t>Tsotsil</t>
  </si>
  <si>
    <t>Yaqui</t>
  </si>
  <si>
    <t>Zapoteco</t>
  </si>
  <si>
    <t>Zoque</t>
  </si>
  <si>
    <t>Dificultad o impedimento para caminar, subir o bajar escalones usando sus piernas</t>
  </si>
  <si>
    <t>Dificultad o impedimento para ver, aun usando lentes</t>
  </si>
  <si>
    <t>Dificultad o impedimento para mover o usar sus brazos o manos</t>
  </si>
  <si>
    <t>Dificultad o impedimento para aprender, recordar o concentrarse por alguna condición intelectual, por ejemplo síndrome de Down</t>
  </si>
  <si>
    <t>Dificultad o impedimento para oír, aun usando aparato auditivo</t>
  </si>
  <si>
    <t>Dificultad o impedimento para hablar o comunicarse (entender o ser entendido(a) por otros)</t>
  </si>
  <si>
    <t>Dificultad o impedimento para bañarse, vestirse o comer</t>
  </si>
  <si>
    <t>Dificultad o impedimento para realizar sus actividades diarias por alguna condicional emocional o mental, por ejemplo esquizofrenia o depresión</t>
  </si>
  <si>
    <t>Otra</t>
  </si>
  <si>
    <t xml:space="preserve">Ninguna </t>
  </si>
  <si>
    <t>Catálogo de condición de discapacidad</t>
  </si>
  <si>
    <t>Tarasco/Purépecha</t>
  </si>
  <si>
    <t>Anote, por cada una de las instituciones de la Administración Pública de su entidad federativa, la cantidad de bienes inmuebles con los que contaba al cierre del año 2020, según tipo de posesión.</t>
  </si>
  <si>
    <t xml:space="preserve">A partir de la información que reportó como respuesta en la pregunta anterior, señale si se contabilizaron bienes inmuebles cuyo uso principal haya sido el apoyo a funciones educativas. </t>
  </si>
  <si>
    <t>Para el "Total de bienes inmuebles que tuvieron como uso principal el apoyo a funciones educativas" debe considerar los bienes inmuebles de las instituciones de la Administración Pública de su entidad federativa que tuvieron como uso principal el apoyo a dichas funciones, hayan pertenecido o no a instituciones cuya función principal reportada en la pregunta 1 fue "Educación".</t>
  </si>
  <si>
    <r>
      <t>Total de bienes inmuebles que tuvieron como uso principal el apoyo a funciones educativas (</t>
    </r>
    <r>
      <rPr>
        <b/>
        <i/>
        <sz val="8"/>
        <color theme="1"/>
        <rFont val="Arial"/>
        <family val="2"/>
      </rPr>
      <t>1. + 2.)</t>
    </r>
  </si>
  <si>
    <t>Anote, por cada una de las instituciones de la Administración Pública de su entidad federativa, la cantidad de líneas telefónicas y aparatos telefónicos en funcionamiento con los que contaba al cierre del año 2020, según tipo.</t>
  </si>
  <si>
    <t xml:space="preserve">Anote, por cada una de las instituciones de la Administración Pública de su entidad federativa, la cantidad de vehículos en funcionamiento con los que contaba al cierre del año 2020, según tipo. </t>
  </si>
  <si>
    <r>
      <t xml:space="preserve">¿Implementó medidas para el uso eficiente, transparente y eficaz de los recursos públicos y/o acciones de disciplina presupuestaria para el ejercicio del gasto público?
</t>
    </r>
    <r>
      <rPr>
        <i/>
        <sz val="8"/>
        <color theme="1"/>
        <rFont val="Arial"/>
        <family val="2"/>
      </rPr>
      <t>(1. Sí / 2. No / 9. No se sabe)</t>
    </r>
  </si>
  <si>
    <t>Indique, por cada una de las instituciones de la Administración Pública de su entidad federativa, si durante el año 2020 implementó medidas para el uso eficiente, transparente y eficaz de los recursos públicos y/o acciones de disciplina presupuestaria para el ejercicio del gasto público. En caso afirmativo, anote la cantidad de ahorro respecto del presupuesto ejercido durante el referido año, derivado de la aplicación de dichas medidas y/o acciones, según capítulo del Clasificador por Objeto del Gasto.</t>
  </si>
  <si>
    <t>1.- Únicamente debe considerar aquellas acciones formativas que hayan realizado o consideren realizar alguna evaluación para su acreditación, por lo que no debe considerar aquellas de carácter informativo o de naturaleza similar.</t>
  </si>
  <si>
    <r>
      <t xml:space="preserve">1.- </t>
    </r>
    <r>
      <rPr>
        <b/>
        <i/>
        <sz val="8"/>
        <color theme="1"/>
        <rFont val="Arial"/>
        <family val="2"/>
      </rPr>
      <t xml:space="preserve">Acciones formativas: </t>
    </r>
    <r>
      <rPr>
        <i/>
        <sz val="8"/>
        <color theme="1"/>
        <rFont val="Arial"/>
        <family val="2"/>
      </rPr>
      <t>se refiere a las acciones orientadas, en este caso a los servidores públicos de la Administración Pública de la entidad federativa, a la adquisición de conocimientos y competencias personales e interpersonales para el ejercicio de la función pública, mismas que conllevan algún tipo de evaluación para su acreditación; como lo son: cursos, talleres, diplomados, maestrías, entre otros.</t>
    </r>
  </si>
  <si>
    <t>1.1 Bienes inmuebles usados como escuelas</t>
  </si>
  <si>
    <t>1.2 Bienes inmuebles usados para otro tipo de funciones educativas</t>
  </si>
  <si>
    <t>1.3 Bienes inmuebles usados de forma mixta</t>
  </si>
  <si>
    <r>
      <t xml:space="preserve">1. Bienes inmuebles registrados por instituciones con función principal "Educación" </t>
    </r>
    <r>
      <rPr>
        <i/>
        <sz val="8"/>
        <color theme="1"/>
        <rFont val="Arial"/>
        <family val="2"/>
      </rPr>
      <t>(1.1 + 1.2 + 1.3)</t>
    </r>
  </si>
  <si>
    <r>
      <t xml:space="preserve">2. Bienes inmuebles registrados por instituciones con otro tipo de función principal </t>
    </r>
    <r>
      <rPr>
        <i/>
        <sz val="8"/>
        <color theme="1"/>
        <rFont val="Arial"/>
        <family val="2"/>
      </rPr>
      <t>(2.1 + 2.2 + 2.3)</t>
    </r>
  </si>
  <si>
    <t>2.1 Bienes inmuebles usados como escuelas</t>
  </si>
  <si>
    <t>2.2 Bienes inmuebles usados para otro tipo de funciones educativas</t>
  </si>
  <si>
    <t>2.3 Bienes inmuebles usados de forma mixta</t>
  </si>
  <si>
    <r>
      <t xml:space="preserve">Total de bienes inmuebles que tuvieron como uso principal el apoyo a funciones de salud </t>
    </r>
    <r>
      <rPr>
        <b/>
        <i/>
        <sz val="8"/>
        <color theme="1"/>
        <rFont val="Arial"/>
        <family val="2"/>
      </rPr>
      <t>(1. + 2.)</t>
    </r>
  </si>
  <si>
    <t>1.5 Bienes inmuebles usados de forma mixta</t>
  </si>
  <si>
    <r>
      <t xml:space="preserve">1. Bienes inmuebles registrados por instituciones con función principal "Salud" </t>
    </r>
    <r>
      <rPr>
        <i/>
        <sz val="8"/>
        <color theme="1"/>
        <rFont val="Arial"/>
        <family val="2"/>
      </rPr>
      <t>(1.1 + 1.2 + 1.3 + 1.4 + 1.5)</t>
    </r>
  </si>
  <si>
    <r>
      <t xml:space="preserve">2. Bienes inmuebles registrados por instituciones con otro tipo de función principal </t>
    </r>
    <r>
      <rPr>
        <i/>
        <sz val="8"/>
        <color theme="1"/>
        <rFont val="Arial"/>
        <family val="2"/>
      </rPr>
      <t>(2.1 + 2.2 + 2.3 + 2.4 + 2.5)</t>
    </r>
  </si>
  <si>
    <t>2.5 Bienes inmuebles usados de forma mixta</t>
  </si>
  <si>
    <t>1.6 Bienes inmuebles destinados a otro tipo de actividades de activación física, cultura física y deporte</t>
  </si>
  <si>
    <t>1.7 Bienes inmuebles destinados indistintamente a las funciones establecidas con anterioridad</t>
  </si>
  <si>
    <t>2.6 Bienes inmuebles destinados a otro tipo de actividades de activación física, cultura física y deporte</t>
  </si>
  <si>
    <t>2.7 Bienes inmuebles destinados indistintamente a las funciones establecidas con anterioridad</t>
  </si>
  <si>
    <t>A partir de la información que reportó como respuesta en la pregunta anterior, señale si se contabilizaron computadoras, impresoras, multifuncionales, servidores y tabletas electrónicas asignadas a profesores y estudiantes exclusivamente para ser utilizadas con fines educativos y de enseñanza.</t>
  </si>
  <si>
    <r>
      <t xml:space="preserve">9. No se sabe </t>
    </r>
    <r>
      <rPr>
        <i/>
        <sz val="8"/>
        <color theme="1"/>
        <rFont val="Arial"/>
        <family val="2"/>
      </rPr>
      <t>(concluya la sección)</t>
    </r>
  </si>
  <si>
    <r>
      <t xml:space="preserve">2. No </t>
    </r>
    <r>
      <rPr>
        <i/>
        <sz val="8"/>
        <color theme="1"/>
        <rFont val="Arial"/>
        <family val="2"/>
      </rPr>
      <t>(concluya la sección)</t>
    </r>
  </si>
  <si>
    <t>1.1 Registradas por instituciones con función principal "Educación"</t>
  </si>
  <si>
    <t>1.2 Registradas por instituciones con otro tipo de función principal</t>
  </si>
  <si>
    <r>
      <t xml:space="preserve">2. Total de impresoras utilizadas exclusivamente con fines educativos y de enseñanza </t>
    </r>
    <r>
      <rPr>
        <b/>
        <i/>
        <sz val="8"/>
        <color theme="1"/>
        <rFont val="Arial"/>
        <family val="2"/>
      </rPr>
      <t>(2.1 + 2.2)</t>
    </r>
  </si>
  <si>
    <t>2.2 Registradas por instituciones con otro tipo de función principal</t>
  </si>
  <si>
    <t>2.1 Registradas por instituciones con función principal "Educación"</t>
  </si>
  <si>
    <r>
      <t xml:space="preserve">3. Total de multifuncionales utilizados exclusivamente con fines educativos y de enseñanza </t>
    </r>
    <r>
      <rPr>
        <b/>
        <i/>
        <sz val="8"/>
        <color theme="1"/>
        <rFont val="Arial"/>
        <family val="2"/>
      </rPr>
      <t>(3.1 + 3.2)</t>
    </r>
  </si>
  <si>
    <r>
      <t xml:space="preserve">1. Total de computadoras utilizadas exclusivamente con fines educativos y de enseñanza </t>
    </r>
    <r>
      <rPr>
        <b/>
        <i/>
        <sz val="8"/>
        <color theme="1"/>
        <rFont val="Arial"/>
        <family val="2"/>
      </rPr>
      <t>(1.1 + 1.2)</t>
    </r>
  </si>
  <si>
    <r>
      <t xml:space="preserve">4. Total de servidores utilizados exclusivamente con fines educativos y de enseñanza </t>
    </r>
    <r>
      <rPr>
        <b/>
        <i/>
        <sz val="8"/>
        <color theme="1"/>
        <rFont val="Arial"/>
        <family val="2"/>
      </rPr>
      <t>(4.1 + 4.2)</t>
    </r>
  </si>
  <si>
    <t>4.2 Registrados por instituciones con otro tipo de función principal</t>
  </si>
  <si>
    <r>
      <t xml:space="preserve">5. Total de tabletas electrónicas utilizadas exclusivamente con fines educativos y de enseñanza </t>
    </r>
    <r>
      <rPr>
        <b/>
        <i/>
        <sz val="8"/>
        <color theme="1"/>
        <rFont val="Arial"/>
        <family val="2"/>
      </rPr>
      <t>(5.1 + 5.2)</t>
    </r>
  </si>
  <si>
    <t>Otro tipo de institución de la Administración Pública Estatal Paraestatal</t>
  </si>
  <si>
    <r>
      <t xml:space="preserve">1.- </t>
    </r>
    <r>
      <rPr>
        <b/>
        <i/>
        <sz val="8"/>
        <color theme="1"/>
        <rFont val="Arial"/>
        <family val="2"/>
      </rPr>
      <t>Presupuesto aprobado:</t>
    </r>
    <r>
      <rPr>
        <i/>
        <sz val="8"/>
        <color theme="1"/>
        <rFont val="Arial"/>
        <family val="2"/>
      </rPr>
      <t xml:space="preserve"> se refiere al monto total de las erogaciones aprobadas, durante un ejercicio fiscal, a las instituciones de  la Administración Pública de su entidad federativa.</t>
    </r>
  </si>
  <si>
    <r>
      <t xml:space="preserve">El Instituto Nacional de Estadística y Geografía (INEGI) presenta la elaboración del </t>
    </r>
    <r>
      <rPr>
        <b/>
        <sz val="9"/>
        <color theme="1"/>
        <rFont val="Arial"/>
        <family val="2"/>
      </rPr>
      <t>Censo Nacional de Gobiernos Estatales (CNGE) 2021</t>
    </r>
    <r>
      <rPr>
        <sz val="9"/>
        <color theme="1"/>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</si>
  <si>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t>Censo Nacional de Gobiernos Estatales;
Censo Nacional de Seguridad Pública Estatal; y
Censo Nacional de Sistemas Penitenciarios Estatales.</t>
  </si>
  <si>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y/o anexos.</t>
  </si>
  <si>
    <r>
      <t xml:space="preserve">4.- </t>
    </r>
    <r>
      <rPr>
        <b/>
        <i/>
        <sz val="8"/>
        <rFont val="Arial"/>
        <family val="2"/>
      </rPr>
      <t>Instituciones:</t>
    </r>
    <r>
      <rPr>
        <i/>
        <sz val="8"/>
        <rFont val="Arial"/>
        <family val="2"/>
      </rPr>
      <t xml:space="preserve"> se refiere a aquellas organizaciones públicas que forman parte de la Administración Pública de la entidad federativa y, en consecuencia, se encuentran previstas en la respectiva ley orgánica; mismas que fueron creadas para el ejercicio de las atribuciones y despacho de los asuntos que corresponden al titular del Poder Ejecutivo Estatal.</t>
    </r>
  </si>
  <si>
    <t>4.- Únicamente debe considerar la información de las instituciones que formen parte de la estructura orgánica de la Administración Pública de su entidad federativa, de acuerdo con la ley orgánica correspondiente.</t>
  </si>
  <si>
    <t>Catálogo de clasificación administrativa</t>
  </si>
  <si>
    <t>Catálogo de tipo de institución</t>
  </si>
  <si>
    <t>Órgano administrativo desconcentrado</t>
  </si>
  <si>
    <t>Organismo descentralizado</t>
  </si>
  <si>
    <t>Empresa de participación estatal mayoritaria</t>
  </si>
  <si>
    <t>Fideicomiso público</t>
  </si>
  <si>
    <t>Secretaría</t>
  </si>
  <si>
    <t>Catálogo de función ejercida</t>
  </si>
  <si>
    <t>Función pública</t>
  </si>
  <si>
    <r>
      <t xml:space="preserve">Otra función </t>
    </r>
    <r>
      <rPr>
        <i/>
        <sz val="8"/>
        <color theme="1"/>
        <rFont val="Arial"/>
        <family val="2"/>
      </rPr>
      <t>(especifique)</t>
    </r>
  </si>
  <si>
    <t>Oficina del(a) Gobernador(a)</t>
  </si>
  <si>
    <t>Para cada institución, en caso de que seleccione el código "2" en la columna "Clasificación administrativa", en la columna "Tipo de institución" únicamente puede seleccionar los códigos "6", "7", "8" o "9", según corresponda.</t>
  </si>
  <si>
    <t xml:space="preserve">En caso de que en alguna columna del apartado "Función ejercida" señale el código 29, debe anotar el nombre de dicha(s) función(es) en el recuadro destinado para tal efecto que se encuentra al final de la tabla de respuesta. </t>
  </si>
  <si>
    <t>1.1 Oficina del(a) Gobernador(a)</t>
  </si>
  <si>
    <t>1.5 Otro tipo de instituciones de la Administración Pública Estatal Centralizada</t>
  </si>
  <si>
    <r>
      <t>2. Instituciones de la Administración Pública Estatal Paraestatal</t>
    </r>
    <r>
      <rPr>
        <i/>
        <sz val="8"/>
        <color theme="1"/>
        <rFont val="Arial"/>
        <family val="2"/>
      </rPr>
      <t xml:space="preserve"> (2.1 + 2.2 + 2.3 + 2.4)</t>
    </r>
  </si>
  <si>
    <t>2.4 Otro tipo de instituciones de la Administración Pública Estatal Paraestatal</t>
  </si>
  <si>
    <r>
      <t xml:space="preserve">Condición de discapacidad
</t>
    </r>
    <r>
      <rPr>
        <i/>
        <sz val="8"/>
        <color theme="1"/>
        <rFont val="Arial"/>
        <family val="2"/>
      </rPr>
      <t>(ver catálogo)</t>
    </r>
  </si>
  <si>
    <r>
      <t xml:space="preserve">1.- </t>
    </r>
    <r>
      <rPr>
        <b/>
        <i/>
        <sz val="8"/>
        <color theme="1"/>
        <rFont val="Arial"/>
        <family val="2"/>
      </rPr>
      <t xml:space="preserve">Administración Pública Estatal Centralizada: </t>
    </r>
    <r>
      <rPr>
        <i/>
        <sz val="8"/>
        <color theme="1"/>
        <rFont val="Arial"/>
        <family val="2"/>
      </rPr>
      <t xml:space="preserve">se refiere al conjunto de instituciones o dependencias de la Administración Pública de la entidad federativa que, de acuerdo con la ley orgánica respectiva, fueron creadas para el despacho de los negocios de orden administrativo encomendados al Poder Ejecutivo Estatal, tales como: la oficina del(a) Gobernador(a) u homóloga, las secretarías, la consejería jurídica u homóloga y las demás instituciones que la disposición normativa en la materia establezca. </t>
    </r>
  </si>
  <si>
    <r>
      <t xml:space="preserve">2.- </t>
    </r>
    <r>
      <rPr>
        <b/>
        <i/>
        <sz val="8"/>
        <rFont val="Arial"/>
        <family val="2"/>
      </rPr>
      <t>Administración Pública Estatal Paraestatal:</t>
    </r>
    <r>
      <rPr>
        <i/>
        <sz val="8"/>
        <rFont val="Arial"/>
        <family val="2"/>
      </rPr>
      <t xml:space="preserve"> se refiere a las instituciones o entidades de la Administración Pública de la entidad federativa que, de acuerdo con la ley orgánica respectiva, fueron creadas para auxiliar al Poder Ejecutivo Estatal, tales como: los organismos descentralizados, las empresas de participación estatal, los fideicomisos públicos y las demás instituciones que la disposición en la materia establezca.</t>
    </r>
  </si>
  <si>
    <t xml:space="preserve">Se refiere al conjunto de instituciones o dependencias de la Administración Pública de la entidad federativa que, de acuerdo con la ley orgánica respectiva, fueron creadas para el despacho de los negocios de orden administrativo encomendados al Poder Ejecutivo Estatal, tales como: la oficina del(a) Gobernador(a) u homóloga, las secretarías, la consejería jurídica u homóloga y las demás instituciones que la disposición normativa en la materia establezca. </t>
  </si>
  <si>
    <t>Se refiere a las instituciones o entidades de la Administración Pública de la entidad federativa que, de acuerdo con la ley orgánica respectiva, fueron creadas para auxiliar al Poder Ejecutivo Estatal, tales como: los organismos descentralizados, las empresas de participación estatal, los fideicomisos públicos y las demás instituciones que la disposición en la materia establezca.</t>
  </si>
  <si>
    <t>Se refiere a aquellas organizaciones públicas que forman parte de la Administración Pública de la entidad federativa y, en consecuencia, se encuentran previstas en la respectiva ley orgánica; mismas que fueron creadas para el ejercicio de las atribuciones y despacho de los asuntos que corresponden al titular del Poder Ejecutivo Estatal.</t>
  </si>
  <si>
    <t>Acciones formativas</t>
  </si>
  <si>
    <t>Se refiere a las acciones orientadas, en este caso a los servidores públicos de la Administración Pública de la entidad federativa, a la adquisición de conocimientos y competencias personales e interpersonales para el ejercicio de la función pública, mismas que conllevan algún tipo de evaluación para su acreditación; como lo son: cursos, talleres, diplomados, maestrías, entre otros.</t>
  </si>
  <si>
    <t>Proyecto de presupuesto</t>
  </si>
  <si>
    <t>Se refiere a la estimación de recursos que el Poder Ejecutivo Estatal pone a consideración del Congreso de la entidad federativa para cada dependencia o entidad de la Administración Pública, así como aquellos consignados por los órganos autónomos, para el cumplimiento de sus responsabilidades conforme al marco institucional.</t>
  </si>
  <si>
    <t>Presupuesto aprobado</t>
  </si>
  <si>
    <t>Parque vehicular</t>
  </si>
  <si>
    <r>
      <t xml:space="preserve">1.- </t>
    </r>
    <r>
      <rPr>
        <b/>
        <i/>
        <sz val="8"/>
        <rFont val="Arial"/>
        <family val="2"/>
      </rPr>
      <t>Parque vehicular:</t>
    </r>
    <r>
      <rPr>
        <i/>
        <sz val="8"/>
        <rFont val="Arial"/>
        <family val="2"/>
      </rPr>
      <t xml:space="preserve"> se refiere a todos los vehículos o medios de transporte en funcionamiento con los que cuentan las instituciones de la Administración Pública de la entidad federativa para el ejercicio de sus funciones, comprendiendo automóviles, camiones, camionetas, motocicletas, y cualquier otro de características similares.</t>
    </r>
  </si>
  <si>
    <t>Se refiere a todos los vehículos o medios de transporte en funcionamiento con los que cuentan las instituciones de la Administración Pública de la entidad federativa para el ejercicio de sus funciones, comprendiendo automóviles, camiones, camionetas, motocicletas, y cualquier otro de características similares</t>
  </si>
  <si>
    <r>
      <rPr>
        <b/>
        <sz val="9"/>
        <color theme="1"/>
        <rFont val="Arial"/>
        <family val="2"/>
      </rPr>
      <t xml:space="preserve">Capítulo 1000. Servicios personales: </t>
    </r>
    <r>
      <rPr>
        <sz val="9"/>
        <color theme="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</si>
  <si>
    <r>
      <rPr>
        <b/>
        <sz val="9"/>
        <color theme="1"/>
        <rFont val="Arial"/>
        <family val="2"/>
      </rPr>
      <t>Capítulo 2000. Materiales y suministros:</t>
    </r>
    <r>
      <rPr>
        <sz val="9"/>
        <color theme="1"/>
        <rFont val="Arial"/>
        <family val="2"/>
      </rPr>
      <t xml:space="preserve"> agrupa las asignaciones destinadas a la adquisición de toda clase de insumos y suministros requeridos para la prestación de bienes, servicios y para el desempeño de las actividades administrativas.</t>
    </r>
  </si>
  <si>
    <r>
      <rPr>
        <b/>
        <sz val="9"/>
        <color theme="1"/>
        <rFont val="Arial"/>
        <family val="2"/>
      </rPr>
      <t>Capítulo 4000. Transferencias, asignaciones, subsidios y otras ayudas:</t>
    </r>
    <r>
      <rPr>
        <sz val="9"/>
        <color theme="1"/>
        <rFont val="Arial"/>
        <family val="2"/>
      </rPr>
      <t xml:space="preserve"> se refiere a las asignaciones destinadas en forma directa o indirecta a los sectores público, privado, externo, organismos y empresas paraestatales y apoyos como parte de su política económica y social, de acuerdo con las estrategias y prioridades de desarrollo para el sostenimiento y desempeño de sus actividades.</t>
    </r>
  </si>
  <si>
    <r>
      <rPr>
        <b/>
        <sz val="9"/>
        <color theme="1"/>
        <rFont val="Arial"/>
        <family val="2"/>
      </rPr>
      <t xml:space="preserve">Capítulo 5000. Bienes muebles, inmuebles e intangibles: </t>
    </r>
    <r>
      <rPr>
        <sz val="9"/>
        <color theme="1"/>
        <rFont val="Arial"/>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</si>
  <si>
    <r>
      <rPr>
        <b/>
        <sz val="9"/>
        <color theme="1"/>
        <rFont val="Arial"/>
        <family val="2"/>
      </rPr>
      <t>Capítulo 6000. Inversión pública:</t>
    </r>
    <r>
      <rPr>
        <sz val="9"/>
        <color theme="1"/>
        <rFont val="Arial"/>
        <family val="2"/>
      </rPr>
      <t xml:space="preserve"> se refiere a las asignaciones destinadas a obras por contrato y proyectos productivos y acciones de fomento. Incluye los gastos en estudios de pre-inversión y preparación del proyecto.</t>
    </r>
  </si>
  <si>
    <r>
      <rPr>
        <b/>
        <sz val="9"/>
        <color theme="1"/>
        <rFont val="Arial"/>
        <family val="2"/>
      </rPr>
      <t>Capítulo 7000. Inversiones financieras y otras provisiones:</t>
    </r>
    <r>
      <rPr>
        <sz val="9"/>
        <color theme="1"/>
        <rFont val="Arial"/>
        <family val="2"/>
      </rPr>
      <t xml:space="preserve"> se refiere a las erogaciones que se realizan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</si>
  <si>
    <r>
      <rPr>
        <b/>
        <sz val="9"/>
        <color theme="1"/>
        <rFont val="Arial"/>
        <family val="2"/>
      </rPr>
      <t xml:space="preserve">Capítulo 9000. Deuda pública: </t>
    </r>
    <r>
      <rPr>
        <sz val="9"/>
        <color theme="1"/>
        <rFont val="Arial"/>
        <family val="2"/>
      </rPr>
      <t>se refiere a las 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</si>
  <si>
    <t>En la columna "Acciones formativas impartidas y concluidas" debe considerar las acciones formativas impartidas del 1 de enero al 31 de diciembre de 2020 al personal adscrito a las instituciones de la Administración Pública de su entidad federativa, y que además hayan concluido durante el referido año. Debe considerar tanto las acciones impartidas por la propia institución como las realizadas por organizaciones externas.</t>
  </si>
  <si>
    <t xml:space="preserve">En caso de que un servidor público haya concluido más de una acción formativa impartida y concluida entre el 1 de enero y el 31 de diciembre de 2020, debe ser considerado una sola vez en el registro de esta pregunta. </t>
  </si>
  <si>
    <t>No debe considerar los aparatos telefónicos que se encontraban fuera de servicio, o bien, no habían sido asignados para su uso u operación al cierre del año 2020.</t>
  </si>
  <si>
    <t>No debe considerar aparatos que tenían como único uso la radiocomunicación, o bien, números y aparatos que únicamente tienen función para enviar y recibir mensajes, u otro de características similares.</t>
  </si>
  <si>
    <t>Debe considerar al personal adscrito a las instituciones de la Administración Pública de su entidad federativa que haya concluido determinada acción formativa impartida y concluida entre el 1 de enero y el 31 de diciembre de 2020, independientemente de que, por cuestiones de temporalidad, cuente con el certificado, constancia, calificación aprobatoria o cualquier documento que lo acredite.</t>
  </si>
  <si>
    <t xml:space="preserve">Presupuesto ejercido destinado a inversión específica para actividades de administración de archivos y gestión documental </t>
  </si>
  <si>
    <t>Para cada institución, la cantidad registrada en la columna "Total" debe ser igual o menor a la cantidad reportada como respuesta en la columna "Presupuesto ejercido" de la pregunta anterior.</t>
  </si>
  <si>
    <r>
      <t xml:space="preserve">Conforme a lo dispuesto por el </t>
    </r>
    <r>
      <rPr>
        <b/>
        <sz val="9"/>
        <color theme="0"/>
        <rFont val="Arial"/>
        <family val="2"/>
      </rPr>
      <t>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</si>
  <si>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t>Para el caso del último grado de estudios, en caso de que registre el código "1" en la columna "Nivel de escolaridad", debe anotar el código "8" en la columna "Estatus".</t>
  </si>
  <si>
    <r>
      <t xml:space="preserve">4.- </t>
    </r>
    <r>
      <rPr>
        <b/>
        <i/>
        <sz val="8"/>
        <color theme="1"/>
        <rFont val="Arial"/>
        <family val="2"/>
      </rPr>
      <t xml:space="preserve">Diseño y selección de pruebas de ingreso: </t>
    </r>
    <r>
      <rPr>
        <i/>
        <sz val="8"/>
        <color theme="1"/>
        <rFont val="Arial"/>
        <family val="2"/>
      </rPr>
      <t>se refiere a los mecanismos destinados a atraer a los mejores candidatos para ocupar los puestos, a través de la exposición de los méritos de estos durante su trayectoria profesional, en un entorno donde permee la igualdad de oportunidades y la imparcialidad, así como la realización de evaluaciones objetivas y transparentes.</t>
    </r>
  </si>
  <si>
    <t>Se refiere a los mecanismos destinados a atraer a los mejores candidatos para ocupar los puestos, a través de la exposición de los méritos de estos durante su trayectoria profesional, en un entorno donde permee la igualdad de oportunidades y la imparcialidad, así como la realización de evaluaciones objetivas y transparentes.</t>
  </si>
  <si>
    <t>Para cada institución, en caso de que haya contado con elementos, mecanismos y/o esquemas de profesionalización para su personal, pero estos no se encuentren regulados en alguna disposición normativa, en la columna "Nombre de la disposición normativa donde se encuentran regulados" anote "NA" (No aplica).</t>
  </si>
  <si>
    <t>En caso de que al personal adscrito a determinada institución no se le hayan impartido acciones formativas, o no cuente con información para determinarlo, indíquelo en la columna correspondiente conforme al catálogo respectivo y deje el resto de la fila en blanco.</t>
  </si>
  <si>
    <t>Anote, por cada una de las instituciones de la Administración Pública de su entidad federativa, la cantidad de presupuesto ejercido destinado a inversión específica para actividades de administración de archivos y gestión documental.</t>
  </si>
  <si>
    <t>Perfil de los titulares de las instituciones de la Administración Pública de la entidad federativa</t>
  </si>
  <si>
    <t>Para el caso de la antigüedad en el cargo, debe considerar los años continuos en el mismo al 31 de diciembre de 2020.</t>
  </si>
  <si>
    <t>Entidad:</t>
  </si>
  <si>
    <t>Clave:</t>
  </si>
  <si>
    <r>
      <t xml:space="preserve">Desde entonces, se continuaron anualmente las labores de levantamiento del programa. A la fecha se encuentra publicado el </t>
    </r>
    <r>
      <rPr>
        <i/>
        <sz val="9"/>
        <color theme="1"/>
        <rFont val="Arial"/>
        <family val="2"/>
      </rPr>
      <t>Censo Nacional de Gobierno, Seguridad Pública y Sistema Penitenciario Estatales (CNGSPSPE) 2020</t>
    </r>
    <r>
      <rPr>
        <sz val="9"/>
        <color theme="1"/>
        <rFont val="Arial"/>
        <family val="2"/>
      </rPr>
      <t>, cuyos resultados pueden ser consultados en la página de internet del Instituto: https://www.inegi.org.mx/programas/cngspspe/2020/</t>
    </r>
  </si>
  <si>
    <t>Adicionalmente, el CNGE 2021 preserva el apartado de recolección de información sobre temas catastrales, territoriales y ambientales realizado en colaboración con la Dirección General de Geografía y Medio Ambiente, adicionando para esta edición temas registrales.</t>
  </si>
  <si>
    <r>
      <t xml:space="preserve">Una </t>
    </r>
    <r>
      <rPr>
        <b/>
        <sz val="9"/>
        <rFont val="Arial"/>
        <family val="2"/>
      </rPr>
      <t>primera versión completa de la información</t>
    </r>
    <r>
      <rPr>
        <sz val="9"/>
        <rFont val="Arial"/>
        <family val="2"/>
      </rPr>
      <t xml:space="preserve">, considerada como </t>
    </r>
    <r>
      <rPr>
        <b/>
        <sz val="9"/>
        <rFont val="Arial"/>
        <family val="2"/>
      </rPr>
      <t>preliminar</t>
    </r>
    <r>
      <rPr>
        <sz val="9"/>
        <rFont val="Arial"/>
        <family val="2"/>
      </rPr>
      <t>, tendrá un proceso de revisión y validación por parte del personal del INEGI en la Coordinación Estatal, con base en los criterios establecidos, y una vez concluida, el cuestionario será devuelto al servidor público adscrito a la institución de la Administración Pública Estatal que lo haya entregado, a efecto de notificarle los resultados de la revisión y los ajustes o aclaraciones de información que, en su caso, deberán atenderse, o bien en caso de no presentar observaciones será remitido a las Oficinas Centrales del INEGI para una verificación y revisión central.</t>
    </r>
  </si>
  <si>
    <r>
      <t xml:space="preserve">En caso de que la revisión central arroje observaciones o solicitud de aclaración de información, el cuestionario será devuelto a la Coordinación Estatal para la atención o justificación de los mismos. En caso de que de la revisión central no haya observaciones, se procederá con la </t>
    </r>
    <r>
      <rPr>
        <b/>
        <sz val="9"/>
        <rFont val="Arial"/>
        <family val="2"/>
      </rPr>
      <t>liberación del cuestionario como versión definitiva</t>
    </r>
    <r>
      <rPr>
        <sz val="9"/>
        <rFont val="Arial"/>
        <family val="2"/>
      </rPr>
      <t>, para que se proceda con su impresión y gestionar la formalización de la información, mediante la firma y sello del instrumento físico por el informante básico y complementarios.</t>
    </r>
  </si>
  <si>
    <t>En este sentido, una vez completado el llenado de este instrumento, deberá enviarse la versión preliminar, a la dirección electrónica de la o el Jefe (a) de Departamento de Estadísticas de Gobierno (JDEG) de la Coordinación Estatal del INEGI: xxxxxxxxx@inegi.org.mx</t>
  </si>
  <si>
    <t>A efecto de llevar a cabo la revisión y validación del cuestionario, en la siguiente tabla se detallan los periodos establecidos, dentro de los cuales se realizarán las actividades en cada entidad federativa:</t>
  </si>
  <si>
    <t xml:space="preserve">Fecha </t>
  </si>
  <si>
    <t>Actividad</t>
  </si>
  <si>
    <t>XX de al XX de</t>
  </si>
  <si>
    <t>Integración de información por la institución. 
 Entrega a la CE del INEGI para revisión.</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</si>
  <si>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</si>
  <si>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</si>
  <si>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r>
      <t xml:space="preserve">La versión definitiva del cuestionario en su versión electrónica deberá ser la misma que se entregue en versión física, de conformidad con las instrucciones correspondientes, en la dirección electrónica siguiente: </t>
    </r>
    <r>
      <rPr>
        <b/>
        <sz val="9"/>
        <color theme="1"/>
        <rFont val="Arial"/>
        <family val="2"/>
      </rPr>
      <t>xxxxxxxxx@inegi.org.mx</t>
    </r>
  </si>
  <si>
    <t xml:space="preserve">La versión impresa, con las firmas correspondientes, deberá entregarse en la Coordinación Estatal del INEGI, con los siguientes datos: 
</t>
  </si>
  <si>
    <t>Destinatario:</t>
  </si>
  <si>
    <t xml:space="preserve">Dirección: </t>
  </si>
  <si>
    <t>Extensión:</t>
  </si>
  <si>
    <t>INFORMANTE BÁSICO</t>
  </si>
  <si>
    <t>FECHA DE FIRMA</t>
  </si>
  <si>
    <t>(Titular o servidor público de la institución designado para proveer la información de la presente sección y que tiene el carácter de figura responsable de validar y oficializar la información y, cuando menos, se encuentra en el segundo o tercer nivel jerárquico de la misma)</t>
  </si>
  <si>
    <t>Firma y VoBo. a la información contenida en el presente cuestionario</t>
  </si>
  <si>
    <t>/</t>
  </si>
  <si>
    <t>Grado académico:</t>
  </si>
  <si>
    <t>día</t>
  </si>
  <si>
    <t>mes</t>
  </si>
  <si>
    <t>año</t>
  </si>
  <si>
    <t>Nombre (s):</t>
  </si>
  <si>
    <t>Primer apellido:</t>
  </si>
  <si>
    <t>Segundo apellido:</t>
  </si>
  <si>
    <t>Institución u órgano:</t>
  </si>
  <si>
    <t>INFORMANTE COMPLEMENTARIO 1</t>
  </si>
  <si>
    <t>(Servidor público que, por las funciones que tiene asignadas dentro de la institución, es el principal productor y/o integrador de la información correspondiente a la presente sección y, cuando menos, se encuentra en el segundo o tercer nivel jerárquico de la misma. Nota: en caso de no requerir al "Informante Complementario 1" deje las siguientes celdas en blanco)</t>
  </si>
  <si>
    <t>INFORMANTE COMPLEMENTARIO 2</t>
  </si>
  <si>
    <t>(Servidor público que, por las funciones que tiene asignadas dentro de la institución, es el segundo principal productor y/o integrador de la información correspondiente a la presente sección y, cuando menos, se encuentra en el segundo o tercer nivel jerárquico de la misma. Nota: en caso de no requerir al "Informante Complementario 2" deje las siguientes celdas en blanco)</t>
  </si>
  <si>
    <t>Servidores (a) públicos que participaron en el llenado de la sección</t>
  </si>
  <si>
    <t xml:space="preserve">No. </t>
  </si>
  <si>
    <t>Nombre (s)</t>
  </si>
  <si>
    <t>Primer apellido</t>
  </si>
  <si>
    <t>Segundo apellido</t>
  </si>
  <si>
    <t xml:space="preserve">Último grado académico </t>
  </si>
  <si>
    <t xml:space="preserve">Unidad administrativa de adscripción </t>
  </si>
  <si>
    <t xml:space="preserve">Cargo o puesto </t>
  </si>
  <si>
    <t>Correo electrónico</t>
  </si>
  <si>
    <t>Sección y preguntas en las que participó</t>
  </si>
  <si>
    <t xml:space="preserve">Sección  </t>
  </si>
  <si>
    <t>Pregunta (s)</t>
  </si>
  <si>
    <t xml:space="preserve">(Favor de escribir sus datos completos, sin abreviaturas y con acentos) </t>
  </si>
  <si>
    <t>(Escribir solo el último grado, no la carrera)</t>
  </si>
  <si>
    <t>(Incluir el nombre completo de la unidad o área, tal como aparece en su estructura orgánica)</t>
  </si>
  <si>
    <t>(Incluir el nombre del cargo o puesto completo)</t>
  </si>
  <si>
    <t>(Registrar preferentemente el correo institucional de la persona que participó, evitando cuentas genéricas o personales)</t>
  </si>
  <si>
    <t>(Usar la siguiente nomenclatura: S.1, S.2,…S.n, separando por comas cada sección)</t>
  </si>
  <si>
    <t>(Usar la siguiente nomenclatura: P.1, 2, 3….n, separando por comas cada número de pregunta)</t>
  </si>
  <si>
    <t xml:space="preserve">Ej. </t>
  </si>
  <si>
    <t xml:space="preserve">María Alejandra </t>
  </si>
  <si>
    <t xml:space="preserve">Morales </t>
  </si>
  <si>
    <t xml:space="preserve">Sánchez </t>
  </si>
  <si>
    <t xml:space="preserve">Licenciada </t>
  </si>
  <si>
    <t>Dirección General de Administración</t>
  </si>
  <si>
    <t>Directora de recursos financieros</t>
  </si>
  <si>
    <t>moralesm@entidadfed.gob.mx</t>
  </si>
  <si>
    <t>S.1, S.3</t>
  </si>
  <si>
    <t>P.4, 5, 6, 7, 8, 25, 26, 27</t>
  </si>
  <si>
    <t xml:space="preserve">Sección I. Estructura organizacional y recursos
Sección II. Ejercicio de funciones específicas
Sección III. Trámites y servicios
Sección IV. Protección civil
Sección V. Catastro
Sección VI. Transparencia, acceso a la información pública y protección de datos personales
Sección VII. Control interno y anticorrupción
Sección VIII. Participación ciudadana
Sección IX. Marco regulatorio
Sección X. Asociación interinstitucional
Sección XI. Defensoría pública o defensoría de oficio
Sección XII. Contrataciones públicas
Sección XIII. Planeación y gestión territorial
Sección XIV. Registro público de la propiedad
Sección XV. Administración de archivos y gestión documental </t>
  </si>
  <si>
    <r>
      <t xml:space="preserve">Ingresos brutos mensuales
</t>
    </r>
    <r>
      <rPr>
        <i/>
        <sz val="8"/>
        <color theme="1"/>
        <rFont val="Arial"/>
        <family val="2"/>
      </rPr>
      <t>(pesos)</t>
    </r>
  </si>
  <si>
    <t>Drones</t>
  </si>
  <si>
    <t>Personal adscrito a las instituciones de la Administración Pública de la entidad federativa, según régimen de contratación y sexo</t>
  </si>
  <si>
    <t>Bicicletas</t>
  </si>
  <si>
    <t xml:space="preserve">Helicópteros </t>
  </si>
  <si>
    <t>Otro tipo de vehículos</t>
  </si>
  <si>
    <r>
      <t xml:space="preserve">Movimiento de Regeneración Nacional </t>
    </r>
    <r>
      <rPr>
        <i/>
        <sz val="8"/>
        <rFont val="Arial"/>
        <family val="2"/>
      </rPr>
      <t>(MORENA)</t>
    </r>
  </si>
  <si>
    <r>
      <t xml:space="preserve">Partido Acción Nacional </t>
    </r>
    <r>
      <rPr>
        <i/>
        <sz val="8"/>
        <rFont val="Arial"/>
        <family val="2"/>
      </rPr>
      <t>(PAN)</t>
    </r>
  </si>
  <si>
    <r>
      <t>Partido de la Revolución Democrática</t>
    </r>
    <r>
      <rPr>
        <i/>
        <sz val="8"/>
        <rFont val="Arial"/>
        <family val="2"/>
      </rPr>
      <t xml:space="preserve"> (PRD)</t>
    </r>
  </si>
  <si>
    <r>
      <t>Partido del Trabajo</t>
    </r>
    <r>
      <rPr>
        <i/>
        <sz val="8"/>
        <rFont val="Arial"/>
        <family val="2"/>
      </rPr>
      <t xml:space="preserve"> (PT)</t>
    </r>
  </si>
  <si>
    <r>
      <t>Partido Encuentro Social</t>
    </r>
    <r>
      <rPr>
        <i/>
        <sz val="8"/>
        <rFont val="Arial"/>
        <family val="2"/>
      </rPr>
      <t xml:space="preserve"> (PES)</t>
    </r>
  </si>
  <si>
    <r>
      <t xml:space="preserve">Partido Movimiento Ciudadano </t>
    </r>
    <r>
      <rPr>
        <i/>
        <sz val="8"/>
        <rFont val="Arial"/>
        <family val="2"/>
      </rPr>
      <t>(MC)</t>
    </r>
  </si>
  <si>
    <r>
      <t xml:space="preserve">Partido Nueva Alianza </t>
    </r>
    <r>
      <rPr>
        <i/>
        <sz val="8"/>
        <rFont val="Arial"/>
        <family val="2"/>
      </rPr>
      <t>(PANAL)</t>
    </r>
  </si>
  <si>
    <r>
      <t xml:space="preserve">Partido Revolucionario Institucional </t>
    </r>
    <r>
      <rPr>
        <i/>
        <sz val="8"/>
        <rFont val="Arial"/>
        <family val="2"/>
      </rPr>
      <t>(PRI)</t>
    </r>
  </si>
  <si>
    <r>
      <t xml:space="preserve">Partido Verde Ecologista de México </t>
    </r>
    <r>
      <rPr>
        <i/>
        <sz val="8"/>
        <rFont val="Arial"/>
        <family val="2"/>
      </rPr>
      <t>(PVEM)</t>
    </r>
  </si>
  <si>
    <r>
      <t xml:space="preserve">Otro partido político:
</t>
    </r>
    <r>
      <rPr>
        <i/>
        <sz val="8"/>
        <color theme="1"/>
        <rFont val="Arial"/>
        <family val="2"/>
      </rPr>
      <t>(especifique)</t>
    </r>
  </si>
  <si>
    <t>Catálogo de afiliación partidista</t>
  </si>
  <si>
    <r>
      <t xml:space="preserve">Otro partido político </t>
    </r>
    <r>
      <rPr>
        <i/>
        <sz val="8"/>
        <rFont val="Arial"/>
        <family val="2"/>
      </rPr>
      <t>(especifique</t>
    </r>
    <r>
      <rPr>
        <sz val="8"/>
        <rFont val="Arial"/>
        <family val="2"/>
      </rPr>
      <t>)</t>
    </r>
  </si>
  <si>
    <t xml:space="preserve">Elección popular </t>
  </si>
  <si>
    <t>Para el numeral 0, seleccione el código "1" en la columna "Forma de designación".</t>
  </si>
  <si>
    <t>La columna "Afiliación partidista" únicamente se encuentra habilitada para el numeral "0". En esta se debe seleccionar el código del partido político al cual se encuentra afiliado el gobernador(a) o jefe(a) de gobierno de la entidad federativa.</t>
  </si>
  <si>
    <t>Sin partido político</t>
  </si>
  <si>
    <t>En caso de que seleccione el código "11" en la columna "Afiliación partidista", anote el nombre de dicho partido político en el recuadro destinado para tal efecto que se encuentra al final de la tabla de respuesta.</t>
  </si>
  <si>
    <t>Anote, por cada una de las instituciones de la Administración Pública de su entidad federativa, la cantidad de personal adscrito al cierre del año 2020, según su sexo.</t>
  </si>
  <si>
    <t>De acuerdo con el total de personal que reportó como respuesta en la pregunta anterior, anote, por cada una de las instituciones de la Administración Pública de su entidad federativa, la cantidad del mismo especificando su régimen de contratación y sexo.</t>
  </si>
  <si>
    <t>Instituto de Seguridad y Servicios Sociales de los Trabajadores del Estado (ISSSTE)</t>
  </si>
  <si>
    <t>Instituto Mexicano del Seguro Social (IMSS)</t>
  </si>
  <si>
    <r>
      <t xml:space="preserve">2. No </t>
    </r>
    <r>
      <rPr>
        <i/>
        <sz val="8"/>
        <color theme="1"/>
        <rFont val="Arial"/>
        <family val="2"/>
      </rPr>
      <t>(pase a la pregunta 29)</t>
    </r>
  </si>
  <si>
    <r>
      <t xml:space="preserve">9. No se sabe </t>
    </r>
    <r>
      <rPr>
        <i/>
        <sz val="8"/>
        <color theme="1"/>
        <rFont val="Arial"/>
        <family val="2"/>
      </rPr>
      <t>(pase a la pregunta 29)</t>
    </r>
  </si>
  <si>
    <t>Personal adscrito a las instituciones de la Administración Pública de la entidad federativa, según rango de edad y sexo</t>
  </si>
  <si>
    <t>De 18 a 24 años</t>
  </si>
  <si>
    <t>De 25 a 29 años</t>
  </si>
  <si>
    <t>De 30 a 34 años</t>
  </si>
  <si>
    <t>De 35 a 39 años</t>
  </si>
  <si>
    <t>De 40 a 44 años</t>
  </si>
  <si>
    <t>De 45 a 49 años</t>
  </si>
  <si>
    <t xml:space="preserve">De 50 a 54 años </t>
  </si>
  <si>
    <t>De 55 a 59 años</t>
  </si>
  <si>
    <t>De 60 años o más</t>
  </si>
  <si>
    <t>Personal adscrito a las instituciones de la Administración Pública de la entidad federativa, según institución de seguridad social y sexo</t>
  </si>
  <si>
    <t>(1 de 2)</t>
  </si>
  <si>
    <t>Sin paga</t>
  </si>
  <si>
    <t>De 1 a 5,000 pesos</t>
  </si>
  <si>
    <t>De 5,001 a 10,000 pesos</t>
  </si>
  <si>
    <t>De 10,001 a 15,000 pesos</t>
  </si>
  <si>
    <t>De 15,001 a 20,000 pesos</t>
  </si>
  <si>
    <t>(2 de 2)</t>
  </si>
  <si>
    <t>De 20,001 a 25,000 pesos</t>
  </si>
  <si>
    <t>De 25,001 a 30,000 pesos</t>
  </si>
  <si>
    <t>De 30,001 a 35,000 pesos</t>
  </si>
  <si>
    <t>De 35,001 a 40,000 pesos</t>
  </si>
  <si>
    <t>De 40,001 a 45,000 pesos</t>
  </si>
  <si>
    <t>De 45,001 a 50,000 pesos</t>
  </si>
  <si>
    <t>De 50,001 a 55,000 pesos</t>
  </si>
  <si>
    <t>De 55,001 a 60,000 pesos</t>
  </si>
  <si>
    <t>De 60,001 a 65,000 pesos</t>
  </si>
  <si>
    <t>De 65,001 a 70,000 pesos</t>
  </si>
  <si>
    <t>Más de 70,000 pesos</t>
  </si>
  <si>
    <t>Personal adscrito a las instituciones de la Administración Pública de la entidad federativa, según rango de ingresos y sexo</t>
  </si>
  <si>
    <t>Personal adscrito a las instituciones de la Administración Pública de la entidad federativa, según nivel de escolaridad y sexo</t>
  </si>
  <si>
    <t xml:space="preserve">Pertenece a algún pueblo indígena </t>
  </si>
  <si>
    <t>No pertenece a algún pueblo indígena</t>
  </si>
  <si>
    <t>No identificado</t>
  </si>
  <si>
    <t>De acuerdo con el total de personal que reportó como respuesta en el apartado “Pertenece a algún pueblo indígena” de la pregunta anterior, anote la cantidad del mismo especificando su pueblo indígena de pertenencia y sexo.</t>
  </si>
  <si>
    <t>Pueblo indígena de pertenencia</t>
  </si>
  <si>
    <t>Con discapacidad</t>
  </si>
  <si>
    <t xml:space="preserve">Sin discapacidad </t>
  </si>
  <si>
    <t>Tipo de discapacidad</t>
  </si>
  <si>
    <r>
      <t xml:space="preserve">Dificultad o impedimento para hablar o comunicarse </t>
    </r>
    <r>
      <rPr>
        <i/>
        <sz val="8"/>
        <rFont val="Arial"/>
        <family val="2"/>
      </rPr>
      <t>(entender o ser entendido(a) por otros)</t>
    </r>
  </si>
  <si>
    <t>Otro tipo de discapacidad</t>
  </si>
  <si>
    <t>Personal adscrito a las instituciones de la Administración Pública de la entidad federativa, según condición de pertenencia a algún pueblo indígena y sexo</t>
  </si>
  <si>
    <t>Personal adscrito a las instituciones de la Administración Pública de la entidad federativa que pertenece a algún pueblo indígena, según sexo</t>
  </si>
  <si>
    <t>Personal adscrito a las instituciones de la Administración Pública de la entidad federativa, según condición de discapacidad y sexo</t>
  </si>
  <si>
    <t>De acuerdo con el total de personal que reportó como respuesta en la pregunta 4, anote, por cada una de las instituciones de la Administración Pública de su entidad federativa, la cantidad del mismo especificando la institución de seguridad social en la que se encontraba registrado y sexo.</t>
  </si>
  <si>
    <t>De acuerdo con el total de personal que reportó como respuesta en la pregunta 4, anote, por cada una de las instituciones de la Administración Pública de su entidad federativa, la cantidad del mismo especificando su rango de edad y sexo.</t>
  </si>
  <si>
    <t>Debe considerar los años cumplidos al cierre del año 2020 del personal adscrito a las instituciones de la Administración Pública de su entidad federativa.</t>
  </si>
  <si>
    <t xml:space="preserve">De acuerdo con el total de personal que reportó como respuesta en la pregunta 4, anote, por cada una de las instituciones de la Administración Pública de su entidad federativa, la cantidad del mismo especificando su rango de ingresos y sexo. </t>
  </si>
  <si>
    <t>Debe considerar en pesos los ingresos brutos mensuales del personal adscrito a las instituciones de la Administración Pública de su entidad federativa.</t>
  </si>
  <si>
    <t xml:space="preserve">De acuerdo con el total de personal que reportó como respuesta en la pregunta 4, anote, por cada una de las instituciones de la Administración Pública de su entidad federativa, la cantidad del mismo especificando su nivel de escolaridad y sexo. </t>
  </si>
  <si>
    <t>Debe considerar el grado máximo de estudios del que hayan cursado todos los años al cierre del año 2020 el personal adscrito a las instituciones de la Administración Pública de su entidad federativa, independientemente de que se cuente con el título o certificado del mismo.</t>
  </si>
  <si>
    <t>De acuerdo con el total de personal que reportó como respuesta en la pregunta 4, anote, por cada una de las instituciones de la Administración Pública de su entidad federativa, la cantidad del mismo especificando su condición de pertenencia a algún pueblo indígena y sexo.</t>
  </si>
  <si>
    <t>De acuerdo con el total de personal que reportó como respuesta en la pregunta 4, anote, por cada una de las instituciones de la Administración Pública de su entidad federativa, la cantidad de las mismas especificando su condición de discapacidad y sexo.</t>
  </si>
  <si>
    <t>De acuerdo con el total de personal que reportó como respuesta en el apartado "Con discapacidad" de la pregunta anterior, anote la cantidad del mismo especificando su tipo de discapacidad y sexo</t>
  </si>
  <si>
    <t xml:space="preserve">La entrega de información deberá hacerse a través del Departamento de Estadísticas de Gobierno de la Coordinación Estatal del INEGI en su entidad federativa, quien se acercará a los equipos de trabajo designados por el titular y/o servidor público responsable para el llenado del cuestionario, con el objetivo de organizar los trabajos y recuperar la información requerida.  </t>
  </si>
  <si>
    <t>Anote el nombre de cada una de las instituciones que conformaban la estructura orgánica de la Administración Pública de su entidad federativa al cierre del año 2020. Por cada una de estas, señale su clasificación administrativa, el tipo de institución del que se trate, la función principal ejercida y, de ser el caso, la o las funciones secundarias desarrolladas; utilizando para tal efecto los catálogos que se presentan en la parte inferior de la siguiente tabla.</t>
  </si>
  <si>
    <t>Indique, por cada una de las instituciones de la Administración Pública de su entidad federativa, si al cierre del año 2020 contaba con alguna unidad de género y/o enlace de género.</t>
  </si>
  <si>
    <r>
      <t xml:space="preserve">1.-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2020.
</t>
    </r>
    <r>
      <rPr>
        <b/>
        <i/>
        <sz val="8"/>
        <color theme="1"/>
        <rFont val="Arial"/>
        <family val="2"/>
      </rPr>
      <t>Al cierre del año:</t>
    </r>
    <r>
      <rPr>
        <i/>
        <sz val="8"/>
        <color theme="1"/>
        <rFont val="Arial"/>
        <family val="2"/>
      </rPr>
      <t xml:space="preserve"> la información se refiere a lo existente al 31 de diciembre de 2020.</t>
    </r>
  </si>
  <si>
    <t>Personal adscrito a las instituciones de la Administración Pública de la entidad federativa que cuenta con alguna discapacidad, según sexo</t>
  </si>
  <si>
    <t>A partir de la información que reportó como respuesta para la(s) institución(es) de educación en la pregunta 4, señale si se contabilizó al personal que trabajaba en organismos descentralizados pagados con fondos federales. En caso afirmativo, anote la cantidad de este personal, según su sexo.</t>
  </si>
  <si>
    <t xml:space="preserve">Hombres </t>
  </si>
  <si>
    <r>
      <t xml:space="preserve">¿Se contabilizó al personal que trabajaba en organismos descentralizados pagados con fondos federales?
</t>
    </r>
    <r>
      <rPr>
        <i/>
        <sz val="8"/>
        <color theme="1"/>
        <rFont val="Arial"/>
        <family val="2"/>
      </rPr>
      <t>(1. Sí / 2. No / 9. No se sabe)</t>
    </r>
  </si>
  <si>
    <t>Personal pagado con fondos federales, según sexo</t>
  </si>
  <si>
    <t>La cantidad registrada en la columna "Total" debe ser igual o menor a la suma de las cantidades reportadas como respuesta para las instituciones de educación en la columna "Total" de la pregunta 4, así como corresponder a su desagregación por sexo.</t>
  </si>
  <si>
    <t>En caso de que no se haya contabilizado al personal que trabajaba en organismos descentralizados pagados con fondos federales, o no cuente con información para determinarlo, indíquelo en la columna correspondiente conforme al catálogo respectivo y deje el resto de la fila en blanco.</t>
  </si>
  <si>
    <t>A partir de la información que reportó como respuesta para la(s) institución(es) de salud en la pregunta 4, señale si se contabilizó al personal que trabajaba en organismos descentralizados pagados con fondos federales. En caso afirmativo, anote la cantidad de este personal, según su sexo.</t>
  </si>
  <si>
    <t>La cantidad registrada en la columna "Total" debe ser igual o menor a la suma de las cantidades reportadas como respuesta para las instituciones de salud en la columna "Total" de la pregunta 4, así como corresponder a su desagregación por sexo.</t>
  </si>
  <si>
    <t xml:space="preserve">1.- Para cada institución, en caso de que seleccione el código "2" o "9" en la columna "¿Contaba con elementos, mecanismos  y/o esquemas de profesionalización para su personal?" de la pregunta 16, no puede registrar información en las preguntas 17 y 18. </t>
  </si>
  <si>
    <t xml:space="preserve">La lista de instituciones que se despliega corresponde a las que reportó como respuesta en la pregunta 1. </t>
  </si>
  <si>
    <t>Para cada institución, seleccione con una "X" la o las opciones que correspondan.</t>
  </si>
  <si>
    <t>Indique, por cada una de las instituciones de la Administración Pública de su entidad federativa, si durante el año 2020 se impartieron acciones formativas al personal adscrito a la misma. En caso afirmativo, anote la cantidad de acciones formativas impartidas, así como la cantidad de servidores públicos capacitados, según su sexo.</t>
  </si>
  <si>
    <t>Servidores públicos capacitados adscritos a las instituciones de la Administración Pública de la entidad federativa, según sexo</t>
  </si>
  <si>
    <t>Para cada institución, la cantidad registrada debe ser igual o menor a la cantidad reportada como respuesta en la columna "Presupuesto ejercido" de la pregunta 20.</t>
  </si>
  <si>
    <t>Para cada institución, la cantidad registrada en la columna "Total" debe ser igual o menor a la cantidad reportada como respuesta en la columna "Total" de la pregunta 21, así como corresponder a su desagregación por capítulo del Clasificador por Objeto del Gasto.</t>
  </si>
  <si>
    <t>1.- Si los bienes inmuebles, vehículos, computadoras, impresoras, multifuncionales, servidores y tabletas electrónicas albergaban o fueron utilizados por más de una institución de la Administración Pública de la entidad federativa, debe registrarlos únicamente en la institución que los tenga bajo resguardo oficial o registrados en sus inventarios correspondientes.</t>
  </si>
  <si>
    <r>
      <t xml:space="preserve">9. No se sabe </t>
    </r>
    <r>
      <rPr>
        <i/>
        <sz val="8"/>
        <color theme="1"/>
        <rFont val="Arial"/>
        <family val="2"/>
      </rPr>
      <t>(pase a la pregunta 27)</t>
    </r>
  </si>
  <si>
    <r>
      <t xml:space="preserve">2. No </t>
    </r>
    <r>
      <rPr>
        <i/>
        <sz val="8"/>
        <color theme="1"/>
        <rFont val="Arial"/>
        <family val="2"/>
      </rPr>
      <t>(pase a la pregunta 27)</t>
    </r>
  </si>
  <si>
    <t xml:space="preserve">De acuerdo con el total de bienes inmuebles que reportó como respuesta en la pregunta 24, anote la cantidad de los mismos que tuvieron como uso principal el apoyo a funciones educativas. </t>
  </si>
  <si>
    <t>La cantidad registrada en el recuadro "Total de bienes inmuebles que tuvieron como uso principal el apoyo a funciones educativas" debe ser igual o menor a la suma de las cantidades reportadas como respuesta en la columna "Total" de la pregunta 24, así como corresponder a su desagregación por tipo de función principal de la institución de referencia.</t>
  </si>
  <si>
    <t xml:space="preserve">A partir de la información que reportó como respuesta en la pregunta 24, señale si se contabilizaron bienes inmuebles cuyo uso principal fue el apoyo a funciones de salud. </t>
  </si>
  <si>
    <t>De acuerdo con el total de bienes inmuebles que reportó como respuesta en la pregunta 24, anote la cantidad de los mismos que tuvieron como uso principal el apoyo a funciones de salud.</t>
  </si>
  <si>
    <t>La cantidad registrada en la opción "Total de bienes inmuebles que tuvieron como uso principal el apoyo a funciones de salud" debe ser igual o menor a la suma de las cantidades reportadas como respuesta en la columna "Total" de la pregunta 24, así como corresponder a su desagregación por tipo de función principal de la institución de referencia.</t>
  </si>
  <si>
    <t>A partir de la información que reportó como respuesta en la pregunta 24, señale si se contabilizaron bienes inmuebles cuyo uso principal fue la realización de activación física, cultura física y/o deporte.</t>
  </si>
  <si>
    <r>
      <t xml:space="preserve">2. No </t>
    </r>
    <r>
      <rPr>
        <i/>
        <sz val="8"/>
        <color theme="1"/>
        <rFont val="Arial"/>
        <family val="2"/>
      </rPr>
      <t>(pase a la pregunta 31)</t>
    </r>
  </si>
  <si>
    <r>
      <t xml:space="preserve">9. No se sabe </t>
    </r>
    <r>
      <rPr>
        <i/>
        <sz val="8"/>
        <color theme="1"/>
        <rFont val="Arial"/>
        <family val="2"/>
      </rPr>
      <t>(pase a la pregunta 31)</t>
    </r>
  </si>
  <si>
    <t>De acuerdo con el total de bienes inmuebles que reportó como respuesta en la pregunta 24, anote la cantidad de los mismos que tuvieron como uso principal la realización de activación física, cultura física y/o deporte.</t>
  </si>
  <si>
    <t>Para el "Total de bienes inmuebles que tuvieron como uso principal la realización de activación física, cultura física y/o deporte" debe considerar los bienes inmuebles de las instituciones de la Administración Pública de su entidad federativa que tuvieron como uso principal la realización de dichas actividades, hayan pertenecido o no a instituciones cuya función principal reportada en la pregunta 1 fue "Cultura física y/o deporte".</t>
  </si>
  <si>
    <t>La cantidad registrada en la opción "Total de bienes inmuebles que tuvieron como uso principal la realización de activación física, cultura física y deporte" debe ser igual o menor a la suma de las cantidades reportadas como respuesta en la columna "Total" de la pregunta 24, así como corresponder a su desagregación por tipo de función principal de la institución de referencia.</t>
  </si>
  <si>
    <r>
      <t>Total de bienes inmuebles que tuvieron como uso principal la realización de activación física, cultura física y/o deporte</t>
    </r>
    <r>
      <rPr>
        <b/>
        <i/>
        <sz val="8"/>
        <color theme="1"/>
        <rFont val="Arial"/>
        <family val="2"/>
      </rPr>
      <t xml:space="preserve"> (1. + 2.)</t>
    </r>
  </si>
  <si>
    <r>
      <t xml:space="preserve">1.- </t>
    </r>
    <r>
      <rPr>
        <b/>
        <i/>
        <sz val="8"/>
        <color theme="1"/>
        <rFont val="Arial"/>
        <family val="2"/>
      </rPr>
      <t>Multifuncional:</t>
    </r>
    <r>
      <rPr>
        <i/>
        <sz val="8"/>
        <color theme="1"/>
        <rFont val="Arial"/>
        <family val="2"/>
      </rPr>
      <t xml:space="preserve"> 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la capacidad de almacenar documentos en red.</t>
    </r>
  </si>
  <si>
    <r>
      <t xml:space="preserve">2.- </t>
    </r>
    <r>
      <rPr>
        <b/>
        <i/>
        <sz val="8"/>
        <color theme="1"/>
        <rFont val="Arial"/>
        <family val="2"/>
      </rPr>
      <t>Servicios de conexión remota:</t>
    </r>
    <r>
      <rPr>
        <i/>
        <sz val="8"/>
        <color theme="1"/>
        <rFont val="Arial"/>
        <family val="2"/>
      </rPr>
      <t xml:space="preserve"> se refiere a los servicios que posibilitan a los usuarios conectarse por red a otro ordenador como si se accediera desde el propio ordenador, permitiendo utilizar y/o extraer información y datos. Un ejemplo de estos servicios es la VPN, que permite conectar una o más computadoras a una red privada utilizando internet.</t>
    </r>
  </si>
  <si>
    <t>Anote, por cada una de las instituciones de la Administración Pública de su entidad federativa, la cantidad de computadoras e impresoras, según tipo, así como de multifuncionales, servidores y tabletas electrónicas con los que contaba al cierre del año 2020. Asimismo, indique si durante el referido año contó con servicios de conexión remota.</t>
  </si>
  <si>
    <r>
      <t xml:space="preserve">¿Contó con servicios de conexión remota?
</t>
    </r>
    <r>
      <rPr>
        <i/>
        <sz val="8"/>
        <color theme="1"/>
        <rFont val="Arial"/>
        <family val="2"/>
      </rPr>
      <t>(1. Sí / 2. No / 9. No se sabe)</t>
    </r>
  </si>
  <si>
    <t xml:space="preserve">De acuerdo con el total de computadoras, impresoras, multifuncionales, servidores y tabletas electrónicas que reportó como respuesta en la pregunta 33, anote la cantidad de las mismas que se asignaron exclusivamente para ser utilizadas con fines educativos y de enseñanza. </t>
  </si>
  <si>
    <t>El total de computadoras, impresoras, multifuncionales, servidores y tabletas electrónicas utilizadas con fines educativos y de enseñanza debe considerar aquellas que tuvieron como uso dichas funciones, hayan pertenecido o no a instituciones cuya función principal reportada en la pregunta 1 fue "Educación".</t>
  </si>
  <si>
    <t>La cantidad registrada en el recuadro "Total de computadoras utilizadas exclusivamente con fines educativos y de enseñanza" debe ser igual o menor a la suma de las cantidades reportadas como respuesta en la columna "Total" de "Computadoras" de la pregunta 33, así como corresponder a su desagregación por tipo de función principal de la institución de referencia.</t>
  </si>
  <si>
    <t>La cantidad registrada en el recuadro "Total de impresoras utilizadas exclusivamente con fines educativos y de enseñanza" debe ser igual o menor a la suma de las cantidades reportadas como respuesta en la columna "Total" de "Impresoras" de la pregunta 33, así como corresponder a su desagregación por tipo de función principal de la institución de referencia.</t>
  </si>
  <si>
    <t>La cantidad registrada en la opción "Total de servidores utilizados exclusivamente con fines educativos y de enseñanza" debe ser igual o menor a la suma de las cantidades reportadas como respuesta en la columna "Servidores" de la pregunta 33, así como corresponder a su desagregación por tipo de función principal de la institución de referencia.</t>
  </si>
  <si>
    <t>La cantidad registrada en la opción "Total de tabletas electrónicas utilizadas exclusivamente con fines educativos y de enseñanza" debe ser igual o menor a la suma de las cantidades reportadas como respuesta en la columna "Tabletas electrónicas" de la pregunta 33, así como corresponder a su desagregación por tipo de función principal de la institución de referencia.</t>
  </si>
  <si>
    <t>Preguntas 1 a 35</t>
  </si>
  <si>
    <t xml:space="preserve">Debe comenzar registrando aquellas instituciones correspondientes a la Administración Pública Estatal Centralizada, y posteriormente registrar las relacionadas con la Administración Pública Estatal Paraestatal. </t>
  </si>
  <si>
    <r>
      <t xml:space="preserve">Afiliación partidista
</t>
    </r>
    <r>
      <rPr>
        <i/>
        <sz val="8"/>
        <color theme="1"/>
        <rFont val="Arial"/>
        <family val="2"/>
      </rPr>
      <t>(ver catálogo)</t>
    </r>
  </si>
  <si>
    <t>5.- La información correspondiente a los órganos administrativos desconcentrados debe ser considerada y/o contabilizada, según corresponda, de manera independiente a la reportada en la Secretaría correspondiente.</t>
  </si>
  <si>
    <t>2.- Para cada institución, en las preguntas 5, 6, 7, 8, 9, 10 y 12 la cantidad registrada en la columna "Total" debe ser igual a la cantidad reportada como respuesta en la columna "Total" de la pregunta 4, así como corresponder a su desagregación por sexo.</t>
  </si>
  <si>
    <t>Instrucción general para las preguntas de la subsección:</t>
  </si>
  <si>
    <t>Servicios de conexión remota</t>
  </si>
  <si>
    <t>Se refiere a los servicios que posibilitan a los usuarios conectarse por red a otro ordenador como si se accediera desde el propio ordenador, permitiendo utilizar y/o extraer información y datos. Un ejemplo de estos servicios es la VPN, que permite conectar una o más computadoras a una red privada utilizando internet.</t>
  </si>
  <si>
    <t>Como resultado de lo anterior, a once años de la aplicación del primer levantamiento del CNGSPSPE se consideró pertinente el impulso de cambios y ajustes que permitieron separarlo en tres Censos Nacionales de Gobierno; cada uno orientado a las materias específicas de gobierno, seguridad pública y sistema penitenciario:</t>
  </si>
  <si>
    <r>
      <rPr>
        <b/>
        <sz val="9"/>
        <rFont val="Arial"/>
        <family val="2"/>
      </rPr>
      <t xml:space="preserve">Informantes. </t>
    </r>
    <r>
      <rPr>
        <sz val="9"/>
        <rFont val="Arial"/>
        <family val="2"/>
      </rPr>
      <t>En este apartado se recaba información sobre los servidores públicos designados por las Unidades del Estado como responsables de recopilar, integrar y entregar la información requerida en el cuestionario.</t>
    </r>
  </si>
  <si>
    <r>
      <t xml:space="preserve">Particularmente, en el </t>
    </r>
    <r>
      <rPr>
        <b/>
        <sz val="9"/>
        <rFont val="Arial"/>
        <family val="2"/>
      </rPr>
      <t xml:space="preserve">módulo 1 </t>
    </r>
    <r>
      <rPr>
        <sz val="9"/>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transparencia, planeación y gestión territorial, catastro, control interno, combate a la corrupción, contrataciones públicas, defensoría de oficio y archivos.</t>
    </r>
  </si>
  <si>
    <r>
      <t xml:space="preserve">En caso de </t>
    </r>
    <r>
      <rPr>
        <b/>
        <sz val="9"/>
        <color theme="1"/>
        <rFont val="Arial"/>
        <family val="2"/>
      </rPr>
      <t>dudas o comentarios</t>
    </r>
    <r>
      <rPr>
        <sz val="9"/>
        <color theme="1"/>
        <rFont val="Arial"/>
        <family val="2"/>
      </rPr>
      <t>, deberá hacerlos llegar al personal del Departamento de Estadísticas de Gobierno de la Coordinación Estatal del INEGI que ha sido designado para el seguimiento de este programa de información, quien tiene los siguientes datos de contacto:</t>
    </r>
  </si>
  <si>
    <t>6.- El listado de instituciones que reporte como respuesta en la pregunta 1 será el mismo que se solicite para la desagregación de información en las preguntas correspondientes a las secciones II, III, IV, VI, VII, IX y XV del módulo 1 de este censo.</t>
  </si>
  <si>
    <t xml:space="preserve">7.- La información que reporte como respuesta en las preguntas asociadas a las subsecciones de recursos humanos, recursos presupuestales y recursos materiales, debe corresponderse con la que se solicite en las secciones II, IV, VI, VII, XI y XV del módulo 1 de este censo, bajo los criterios que en estas se definan. </t>
  </si>
  <si>
    <t>Complemento. Personal fallecido por COVID-19 adscrito a las instituciones de la Administración Pública de la entidad federativa</t>
  </si>
  <si>
    <t>Personal fallecido por COVID-19 adscrito a las instituciones de la Administración Pública de la entidad federativa, según sexo</t>
  </si>
  <si>
    <t>Sección 1</t>
  </si>
  <si>
    <t xml:space="preserve">9.-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 </t>
  </si>
  <si>
    <t xml:space="preserve">10.- No deje celdas en blanco, salvo en los casos en que la instrucción así lo solicite. </t>
  </si>
  <si>
    <t>8.- En el Complemento debe anotar la cantidad de personal fallecido por COVID-19 durante el año 2020 adscrito a las instituciones de la Administración Pública de la entidad federativa, según su sexo.</t>
  </si>
  <si>
    <t>1.- La lista de instituciones que se despliega corresponde a las que reportó como respuesta en la pregunta 1.</t>
  </si>
  <si>
    <r>
      <t xml:space="preserve">Para ello, este módulo contiene </t>
    </r>
    <r>
      <rPr>
        <b/>
        <sz val="9"/>
        <color theme="1"/>
        <rFont val="Arial"/>
        <family val="2"/>
      </rPr>
      <t>449 preguntas</t>
    </r>
    <r>
      <rPr>
        <sz val="9"/>
        <color theme="1"/>
        <rFont val="Arial"/>
        <family val="2"/>
      </rPr>
      <t xml:space="preserve"> agrupadas en las siguientes secciones:</t>
    </r>
  </si>
  <si>
    <t>En caso de que determinada institución de la Administración Pública de su entidad federativa no haya implementado medidas para el uso eficiente, transparente y eficaz de los recursos públicos y/o acciones de disciplina presupuestaria para el ejercicio del gasto público, o no cuente con información para determinarlo, indíquelo en la columna correspondiente conforme al catálogo respectivo y deje el resto de la fila en blanco.</t>
  </si>
  <si>
    <r>
      <t xml:space="preserve">8.- </t>
    </r>
    <r>
      <rPr>
        <b/>
        <i/>
        <sz val="8"/>
        <color theme="1"/>
        <rFont val="Arial"/>
        <family val="2"/>
      </rPr>
      <t xml:space="preserve">Evento deportivo masivo: </t>
    </r>
    <r>
      <rPr>
        <i/>
        <sz val="8"/>
        <color theme="1"/>
        <rFont val="Arial"/>
        <family val="2"/>
      </rPr>
      <t>se refiere a cualquier evento deportivo abierto al público, sin importar el número de personas que se encuentren reunidas, que se realice en instalaciones deportivas, estadios, recintos o edificios deportivos, y que tenga una capacidad de aforo igual o superior al resultado de multiplicar por cien el número mínimo de competidores que, conforme al reglamento o normatividad de la disciplina que corresponda, deba estar activo dentro de un área de competencia; o bien, aquel que se realice en lugares abiertos, cuando el número de competidores sea igual o mayor a doscientos.</t>
    </r>
  </si>
  <si>
    <t>Se refiere a cualquier evento deportivo abierto al público, sin importar el número de personas que se encuentren reunidas, que se realice en instalaciones deportivas, estadios, recintos o edificios deportivos, y que tenga una capacidad de aforo igual o superior al resultado de multiplicar por cien el número mínimo de competidores que, conforme al reglamento o normatividad de la disciplina que corresponda, deba estar activo dentro de un área de competencia; o bien, aquel que se realice en lugares abiertos, cuando el número de competidores sea igual o mayor a doscientos.</t>
  </si>
  <si>
    <r>
      <t xml:space="preserve">Salud: </t>
    </r>
    <r>
      <rPr>
        <sz val="9"/>
        <rFont val="Arial"/>
        <family val="2"/>
      </rPr>
      <t>se refiere a aquellas instituciones que tienen como objetivo la planeación, diseño, implementación y/o evaluación de las acciones encaminadas a la prevención de enfermedades y promoción de la salud de la población; incluyendo la prestación de servicios de salud a la comunidad, la prestación de servicios de salud a la persona, la generación de recursos para la salud y la rectoría del sistema de salud.</t>
    </r>
  </si>
  <si>
    <t>La suma de las cantidades registradas en la columna "Total" debe ser igual a la suma de las cantidades reportadas como respuesta en las columnas "Hombres" y "Mujeres" del apartado “Pertenece a algún pueblo indígena” de la pregunta anterior, así como corresponder a su desagregación por sexo.</t>
  </si>
  <si>
    <t>La suma de las cantidades registradas en la columna "Total" debe ser igual o mayor a la suma de las cantidades reportadas como respuesta en las columnas "Hombres" y "Mujeres" del apartado "Con discapacidad" de la pregunta anterior, así como corresponder a su desagregación por sexo; toda vez que una persona puede contar con uno o más tipos de discapacidad.</t>
  </si>
  <si>
    <t>Reinserción social</t>
  </si>
  <si>
    <r>
      <t xml:space="preserve">Reinserción social: </t>
    </r>
    <r>
      <rPr>
        <sz val="9"/>
        <color theme="1"/>
        <rFont val="Arial"/>
        <family val="2"/>
      </rPr>
      <t>se refiere a aquellas instituciones que tienen como objetivo organizar y administrar los establecimientos destinados a la ejecución de sentencias y la aplicación de tratamientos para la reinserción de los individuos a la sociedad.</t>
    </r>
  </si>
  <si>
    <r>
      <rPr>
        <b/>
        <sz val="15"/>
        <color theme="1"/>
        <rFont val="Arial"/>
        <family val="2"/>
      </rPr>
      <t>Informantes:</t>
    </r>
    <r>
      <rPr>
        <b/>
        <sz val="9"/>
        <color theme="1"/>
        <rFont val="Arial"/>
        <family val="2"/>
      </rPr>
      <t xml:space="preserve">
</t>
    </r>
    <r>
      <rPr>
        <i/>
        <sz val="8"/>
        <color theme="1"/>
        <rFont val="Arial"/>
        <family val="2"/>
      </rPr>
      <t>(Responde: institución(es) encargada(s) o integradora(s) de la información sobre la estructura organizacional y los recursos humanos, presupuestales y materiales de la Administración Pública de la entidad federativa)</t>
    </r>
  </si>
  <si>
    <t>Se refiere a las funciones genéricas desarrolladas por las instituciones que integran a las administraciones públicas en el ámbito federal, estatal y municipal; funciones que se constituyen a partir de los objetivos que fundamentan su creación. Para efectos de este censo se consideran 29 funciones:</t>
  </si>
  <si>
    <t>Para el caso de los ingresos brutos mensuales, únicamente debe considerar aquellos percibidos por el desempeño de sus funciones como titular de determinada institución. Estos ingresos deben anotarse en pesos mexicanos (no debe agregar la frase “miles o millones de pesos”) y solo deben desagregar dos decimales.</t>
  </si>
  <si>
    <t>Para el numeral 0, deje en blanco la columna "Institución con el mismo titular".</t>
  </si>
  <si>
    <t>Para cada institución, en caso de que su titular no sea el mismo que el de otra institución, deje en blanco la columna "Institución con el mismo titular".</t>
  </si>
  <si>
    <t>Recuperación de cuestionario físico con información completa y definitiva, con firma y sello.</t>
  </si>
  <si>
    <t>Instrucción general:</t>
  </si>
  <si>
    <t>En caso de que por disposición normativa dos o más instituciones tengan el mismo titular, únicamente debe registrar la información del perfil de la persona titular en una de ellas. En el resto de instituciones relacionadas, en la columna "Institución con el mismo titular" anote el ID de la institución en la que reportó los datos del perfil de la persona titular y deje el resto de la fila en blanco.</t>
  </si>
  <si>
    <t>X</t>
  </si>
  <si>
    <t>""</t>
  </si>
  <si>
    <t>total</t>
  </si>
  <si>
    <t xml:space="preserve">NS </t>
  </si>
  <si>
    <t>comp</t>
  </si>
  <si>
    <t>SALTO DE RENGLONES</t>
  </si>
  <si>
    <t>Estudios</t>
  </si>
  <si>
    <t>Blancos</t>
  </si>
  <si>
    <t>Antigüedad</t>
  </si>
  <si>
    <t>Edad</t>
  </si>
  <si>
    <t>max</t>
  </si>
  <si>
    <t>min</t>
  </si>
  <si>
    <t>sum</t>
  </si>
  <si>
    <t>SUMA</t>
  </si>
  <si>
    <t>NS</t>
  </si>
  <si>
    <t>COMP</t>
  </si>
  <si>
    <t>HOMBRES</t>
  </si>
  <si>
    <t>MUJERES</t>
  </si>
  <si>
    <t>P4</t>
  </si>
  <si>
    <t>blancos</t>
  </si>
  <si>
    <t>P10</t>
  </si>
  <si>
    <t>P12</t>
  </si>
  <si>
    <t>consistencia</t>
  </si>
  <si>
    <t>P20</t>
  </si>
  <si>
    <t>P21</t>
  </si>
  <si>
    <t>ns</t>
  </si>
  <si>
    <t>suma</t>
  </si>
  <si>
    <t>Comp</t>
  </si>
  <si>
    <t>com</t>
  </si>
  <si>
    <t>p26</t>
  </si>
  <si>
    <t>p24</t>
  </si>
  <si>
    <t>Educacion</t>
  </si>
  <si>
    <t>P26</t>
  </si>
  <si>
    <t>p28</t>
  </si>
  <si>
    <t>p30</t>
  </si>
  <si>
    <t>deporte</t>
  </si>
  <si>
    <t>p35</t>
  </si>
  <si>
    <t>CONSECUTIVO</t>
  </si>
  <si>
    <t>DUPLICADO 1</t>
  </si>
  <si>
    <t>DUPLICADO 2</t>
  </si>
  <si>
    <t>DUPLICADO 3</t>
  </si>
  <si>
    <t>DUPLICADO 4</t>
  </si>
  <si>
    <t>DUPLICADO 5</t>
  </si>
  <si>
    <t>Sin cuadros anteriores vacios</t>
  </si>
  <si>
    <t>Ed_Bas</t>
  </si>
  <si>
    <t>Ed_Med</t>
  </si>
  <si>
    <t>Ed_Sup</t>
  </si>
  <si>
    <t>Ed_fis</t>
  </si>
  <si>
    <t>AP</t>
  </si>
  <si>
    <t>OTRO</t>
  </si>
  <si>
    <t>mujeres</t>
  </si>
  <si>
    <t>H</t>
  </si>
  <si>
    <t>M</t>
  </si>
  <si>
    <t>REL P4</t>
  </si>
  <si>
    <t>vehiculos</t>
  </si>
  <si>
    <t>pos</t>
  </si>
  <si>
    <t>ENTIDAD</t>
  </si>
  <si>
    <t>NUM</t>
  </si>
  <si>
    <t>Aguascalientes</t>
  </si>
  <si>
    <t>201</t>
  </si>
  <si>
    <t>Baja California</t>
  </si>
  <si>
    <t>202</t>
  </si>
  <si>
    <t>Baja California Sur</t>
  </si>
  <si>
    <t>203</t>
  </si>
  <si>
    <t>Campeche</t>
  </si>
  <si>
    <t>204</t>
  </si>
  <si>
    <t>Coahuila de Zaragoza</t>
  </si>
  <si>
    <t>205</t>
  </si>
  <si>
    <t>Colima</t>
  </si>
  <si>
    <t>206</t>
  </si>
  <si>
    <t>Chiapas</t>
  </si>
  <si>
    <t>207</t>
  </si>
  <si>
    <t>Chihuahua</t>
  </si>
  <si>
    <t>208</t>
  </si>
  <si>
    <t>Ciudad de México</t>
  </si>
  <si>
    <t>209</t>
  </si>
  <si>
    <t>Durango</t>
  </si>
  <si>
    <t>210</t>
  </si>
  <si>
    <t>Guanajuato</t>
  </si>
  <si>
    <t>211</t>
  </si>
  <si>
    <t>Guerrero</t>
  </si>
  <si>
    <t>212</t>
  </si>
  <si>
    <t>Hidalgo</t>
  </si>
  <si>
    <t>213</t>
  </si>
  <si>
    <t>Jalisco</t>
  </si>
  <si>
    <t>214</t>
  </si>
  <si>
    <t>México</t>
  </si>
  <si>
    <t>215</t>
  </si>
  <si>
    <t>Michoacán de Ocampo</t>
  </si>
  <si>
    <t>216</t>
  </si>
  <si>
    <t>Morelos</t>
  </si>
  <si>
    <t>217</t>
  </si>
  <si>
    <t>Nayarit</t>
  </si>
  <si>
    <t>218</t>
  </si>
  <si>
    <t>Nuevo León</t>
  </si>
  <si>
    <t>219</t>
  </si>
  <si>
    <t>Oaxaca</t>
  </si>
  <si>
    <t>220</t>
  </si>
  <si>
    <t>Puebla</t>
  </si>
  <si>
    <t>221</t>
  </si>
  <si>
    <t>Querétaro</t>
  </si>
  <si>
    <t>222</t>
  </si>
  <si>
    <t>Quintana Roo</t>
  </si>
  <si>
    <t>223</t>
  </si>
  <si>
    <t>San Luis Potosí</t>
  </si>
  <si>
    <t>224</t>
  </si>
  <si>
    <t>Sinaloa</t>
  </si>
  <si>
    <t>225</t>
  </si>
  <si>
    <t>Sonora</t>
  </si>
  <si>
    <t>226</t>
  </si>
  <si>
    <t>Tabasco</t>
  </si>
  <si>
    <t>227</t>
  </si>
  <si>
    <t>Tamaulipas</t>
  </si>
  <si>
    <t>228</t>
  </si>
  <si>
    <t>Tlaxcala</t>
  </si>
  <si>
    <t>229</t>
  </si>
  <si>
    <t>Veracruz de Ignacio de la Llave</t>
  </si>
  <si>
    <t>230</t>
  </si>
  <si>
    <t>Yucatán</t>
  </si>
  <si>
    <t>231</t>
  </si>
  <si>
    <t>Zacatecas</t>
  </si>
  <si>
    <t>232</t>
  </si>
  <si>
    <t>La cantidad registrada en el recuadro "Total de multifuncionales utilizados exclusivamente con fines educativos y de enseñanza" debe ser igual o menor a la suma de las cantidades reportadas como respuesta en la columna "Multifuncionales" de la pregunta 33, así como corresponder a su desagregación por tipo de función principal de la institución de referencia.</t>
  </si>
  <si>
    <t>3.1 Registrados por instituciones con función principal "Educación"</t>
  </si>
  <si>
    <t>3.2 Registrados por instituciones con otro tipo de función principal</t>
  </si>
  <si>
    <t>5.1 Registradas por instituciones con función principal "Educación básica"</t>
  </si>
  <si>
    <t>5.2 Registradas por instituciones con otro tipo de función principal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</si>
</sst>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Calibri"/>
      <family val="2"/>
      <scheme val="minor"/>
    </font>
    <font>
      <sz val="11"/>
      <color theme="1"/>
      <name val="Arial"/>
      <family val="2"/>
    </font>
    <font>
      <b/>
      <sz val="15"/>
      <color theme="1"/>
      <name val="Arial"/>
      <family val="2"/>
    </font>
    <font>
      <u/>
      <sz val="12"/>
      <color rgb="FF002060"/>
      <name val="Arial"/>
      <family val="2"/>
    </font>
    <font>
      <b/>
      <u/>
      <sz val="12"/>
      <color rgb="FF0070C0"/>
      <name val="Arial"/>
      <family val="2"/>
    </font>
    <font>
      <b/>
      <sz val="11"/>
      <color theme="0"/>
      <name val="Arial"/>
      <family val="2"/>
    </font>
    <font>
      <sz val="9"/>
      <color theme="0"/>
      <name val="Arial"/>
      <family val="2"/>
    </font>
    <font>
      <b/>
      <sz val="9"/>
      <color theme="0"/>
      <name val="Arial"/>
      <family val="2"/>
    </font>
    <font>
      <sz val="9"/>
      <color theme="1"/>
      <name val="Arial"/>
      <family val="2"/>
    </font>
    <font>
      <b/>
      <sz val="9"/>
      <color theme="1"/>
      <name val="Arial"/>
      <family val="2"/>
    </font>
    <font>
      <i/>
      <sz val="8"/>
      <color theme="1"/>
      <name val="Arial"/>
      <family val="2"/>
    </font>
    <font>
      <b/>
      <i/>
      <sz val="8"/>
      <color theme="1"/>
      <name val="Arial"/>
      <family val="2"/>
    </font>
    <font>
      <b/>
      <sz val="9"/>
      <color theme="0" tint="-4.9989318521683403E-2"/>
      <name val="Arial"/>
      <family val="2"/>
    </font>
    <font>
      <i/>
      <sz val="8"/>
      <name val="Arial"/>
      <family val="2"/>
    </font>
    <font>
      <sz val="9"/>
      <name val="Arial"/>
      <family val="2"/>
    </font>
    <font>
      <b/>
      <sz val="9"/>
      <name val="Arial"/>
      <family val="2"/>
    </font>
    <font>
      <sz val="8"/>
      <color theme="1"/>
      <name val="Arial"/>
      <family val="2"/>
    </font>
    <font>
      <b/>
      <sz val="11"/>
      <name val="Symbol"/>
      <family val="1"/>
      <charset val="2"/>
    </font>
    <font>
      <u/>
      <sz val="11"/>
      <color theme="1"/>
      <name val="Calibri"/>
      <family val="2"/>
      <scheme val="minor"/>
    </font>
    <font>
      <u/>
      <sz val="11"/>
      <color theme="10"/>
      <name val="Calibri"/>
      <family val="2"/>
      <scheme val="minor"/>
    </font>
    <font>
      <sz val="11"/>
      <name val="Arial"/>
      <family val="2"/>
    </font>
    <font>
      <b/>
      <i/>
      <sz val="8"/>
      <name val="Arial"/>
      <family val="2"/>
    </font>
    <font>
      <i/>
      <sz val="9"/>
      <name val="Arial"/>
      <family val="2"/>
    </font>
    <font>
      <b/>
      <u/>
      <sz val="12"/>
      <color theme="10"/>
      <name val="Arial"/>
      <family val="2"/>
    </font>
    <font>
      <sz val="11"/>
      <name val="Calibri"/>
      <family val="2"/>
      <scheme val="minor"/>
    </font>
    <font>
      <i/>
      <sz val="9"/>
      <color theme="1"/>
      <name val="Arial"/>
      <family val="2"/>
    </font>
    <font>
      <b/>
      <sz val="10"/>
      <name val="Arial"/>
      <family val="2"/>
    </font>
    <font>
      <sz val="8"/>
      <name val="Arial"/>
      <family val="2"/>
    </font>
    <font>
      <i/>
      <sz val="11"/>
      <color theme="1"/>
      <name val="Calibri"/>
      <family val="2"/>
      <scheme val="minor"/>
    </font>
    <font>
      <i/>
      <sz val="8"/>
      <color theme="1"/>
      <name val="Calibri"/>
      <family val="2"/>
      <scheme val="minor"/>
    </font>
    <font>
      <i/>
      <sz val="11"/>
      <color theme="1"/>
      <name val="Arial"/>
      <family val="2"/>
    </font>
    <font>
      <u/>
      <sz val="9"/>
      <color theme="10"/>
      <name val="Arial"/>
      <family val="2"/>
    </font>
    <font>
      <sz val="9"/>
      <color theme="1"/>
      <name val="Arial "/>
    </font>
    <font>
      <sz val="10"/>
      <color theme="1"/>
      <name val="Arial"/>
      <family val="2"/>
    </font>
    <font>
      <b/>
      <sz val="11"/>
      <color theme="1"/>
      <name val="Symbol"/>
      <family val="1"/>
      <charset val="2"/>
    </font>
    <font>
      <u/>
      <sz val="11"/>
      <color theme="1"/>
      <name val="Arial"/>
      <family val="2"/>
    </font>
    <font>
      <b/>
      <sz val="15"/>
      <name val="Arial"/>
      <family val="2"/>
    </font>
    <font>
      <b/>
      <u/>
      <sz val="9"/>
      <color theme="10"/>
      <name val="Arial"/>
      <family val="2"/>
    </font>
    <font>
      <sz val="8"/>
      <color theme="1"/>
      <name val="Calibri"/>
      <family val="2"/>
      <scheme val="minor"/>
    </font>
    <font>
      <sz val="8"/>
      <name val="Calibri"/>
      <family val="2"/>
      <scheme val="minor"/>
    </font>
    <font>
      <b/>
      <sz val="9"/>
      <color rgb="FFFF0000"/>
      <name val="Arial"/>
      <family val="2"/>
    </font>
    <font>
      <b/>
      <sz val="9"/>
      <color rgb="FF0070C0"/>
      <name val="Arial"/>
      <family val="2"/>
    </font>
    <font>
      <sz val="11"/>
      <color theme="0"/>
      <name val="Calibri"/>
      <family val="2"/>
      <scheme val="minor"/>
    </font>
    <font>
      <sz val="9"/>
      <color rgb="FF000000"/>
      <name val="Arial"/>
      <family val="2"/>
    </font>
    <font>
      <b/>
      <sz val="8"/>
      <color theme="1"/>
      <name val="Arial"/>
      <family val="2"/>
    </font>
  </fonts>
  <fills count="18">
    <fill>
      <patternFill patternType="none"/>
    </fill>
    <fill>
      <patternFill patternType="gray125"/>
    </fill>
    <fill>
      <patternFill patternType="solid">
        <fgColor rgb="FF6F7070"/>
        <bgColor indexed="64"/>
      </patternFill>
    </fill>
    <fill>
      <patternFill patternType="solid">
        <fgColor rgb="FF003057"/>
        <bgColor indexed="64"/>
      </patternFill>
    </fill>
    <fill>
      <patternFill patternType="solid">
        <fgColor rgb="FF0077C8"/>
        <bgColor indexed="64"/>
      </patternFill>
    </fill>
    <fill>
      <patternFill patternType="solid">
        <fgColor theme="0"/>
        <bgColor indexed="64"/>
      </patternFill>
    </fill>
    <fill>
      <patternFill patternType="solid">
        <fgColor theme="0" tint="-4.9989318521683403E-2"/>
        <bgColor indexed="64"/>
      </patternFill>
    </fill>
    <fill>
      <patternFill patternType="mediumGray">
        <fgColor theme="0" tint="-0.24994659260841701"/>
        <bgColor indexed="65"/>
      </patternFill>
    </fill>
    <fill>
      <patternFill patternType="solid">
        <fgColor rgb="FF1F4E78"/>
        <bgColor indexed="64"/>
      </patternFill>
    </fill>
    <fill>
      <patternFill patternType="solid">
        <fgColor theme="2" tint="-0.249977111117893"/>
        <bgColor indexed="64"/>
      </patternFill>
    </fill>
    <fill>
      <patternFill patternType="solid">
        <fgColor theme="9"/>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7" tint="-0.499984740745262"/>
        <bgColor indexed="64"/>
      </patternFill>
    </fill>
    <fill>
      <patternFill patternType="solid">
        <fgColor theme="2" tint="-0.499984740745262"/>
        <bgColor indexed="64"/>
      </patternFill>
    </fill>
    <fill>
      <patternFill patternType="solid">
        <fgColor theme="7" tint="0.79998168889431442"/>
        <bgColor indexed="64"/>
      </patternFill>
    </fill>
    <fill>
      <patternFill patternType="mediumGray">
        <fgColor rgb="FF000000"/>
      </patternFill>
    </fill>
  </fills>
  <borders count="132">
    <border>
      <left/>
      <right/>
      <top/>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theme="1"/>
      </right>
      <top/>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1"/>
      </left>
      <right/>
      <top style="thin">
        <color indexed="64"/>
      </top>
      <bottom/>
      <diagonal/>
    </border>
    <border>
      <left/>
      <right style="thin">
        <color indexed="64"/>
      </right>
      <top/>
      <bottom style="thin">
        <color indexed="64"/>
      </bottom>
      <diagonal/>
    </border>
    <border>
      <left style="thin">
        <color indexed="64"/>
      </left>
      <right/>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right/>
      <top style="thin">
        <color indexed="64"/>
      </top>
      <bottom style="thin">
        <color theme="1"/>
      </bottom>
      <diagonal/>
    </border>
    <border>
      <left/>
      <right/>
      <top style="medium">
        <color rgb="FFBFBFBF"/>
      </top>
      <bottom/>
      <diagonal/>
    </border>
    <border>
      <left/>
      <right style="thin">
        <color theme="1"/>
      </right>
      <top style="medium">
        <color rgb="FFBFBFBF"/>
      </top>
      <bottom/>
      <diagonal/>
    </border>
    <border>
      <left style="thin">
        <color indexed="64"/>
      </left>
      <right/>
      <top style="medium">
        <color rgb="FFBFBFBF"/>
      </top>
      <bottom/>
      <diagonal/>
    </border>
    <border>
      <left/>
      <right style="thin">
        <color indexed="64"/>
      </right>
      <top style="thin">
        <color theme="1"/>
      </top>
      <bottom/>
      <diagonal/>
    </border>
    <border>
      <left/>
      <right style="thin">
        <color indexed="64"/>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theme="1"/>
      </left>
      <right/>
      <top style="medium">
        <color rgb="FFBFBFBF"/>
      </top>
      <bottom/>
      <diagonal/>
    </border>
    <border>
      <left style="thin">
        <color theme="1"/>
      </left>
      <right/>
      <top style="medium">
        <color theme="1" tint="0.499984740745262"/>
      </top>
      <bottom/>
      <diagonal/>
    </border>
    <border>
      <left/>
      <right/>
      <top style="medium">
        <color theme="1" tint="0.499984740745262"/>
      </top>
      <bottom/>
      <diagonal/>
    </border>
    <border>
      <left/>
      <right style="thin">
        <color theme="1"/>
      </right>
      <top style="medium">
        <color theme="1" tint="0.499984740745262"/>
      </top>
      <bottom/>
      <diagonal/>
    </border>
    <border>
      <left style="medium">
        <color indexed="64"/>
      </left>
      <right/>
      <top/>
      <bottom/>
      <diagonal/>
    </border>
    <border>
      <left/>
      <right style="thin">
        <color indexed="64"/>
      </right>
      <top style="medium">
        <color rgb="FFBFBFBF"/>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1"/>
      </left>
      <right style="thin">
        <color indexed="64"/>
      </right>
      <top style="thin">
        <color indexed="64"/>
      </top>
      <bottom/>
      <diagonal/>
    </border>
    <border>
      <left style="thin">
        <color indexed="64"/>
      </left>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top style="thin">
        <color theme="1"/>
      </top>
      <bottom style="thin">
        <color indexed="64"/>
      </bottom>
      <diagonal/>
    </border>
    <border>
      <left style="thin">
        <color theme="1"/>
      </left>
      <right/>
      <top style="thin">
        <color theme="1"/>
      </top>
      <bottom style="thin">
        <color indexed="64"/>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indexed="64"/>
      </left>
      <right style="thin">
        <color indexed="64"/>
      </right>
      <top style="medium">
        <color rgb="FFBFBFBF"/>
      </top>
      <bottom/>
      <diagonal/>
    </border>
    <border>
      <left/>
      <right style="medium">
        <color rgb="FFBFBFBF"/>
      </right>
      <top/>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bottom style="thin">
        <color indexed="64"/>
      </bottom>
      <diagonal/>
    </border>
    <border>
      <left style="thin">
        <color indexed="64"/>
      </left>
      <right style="thin">
        <color indexed="64"/>
      </right>
      <top style="thin">
        <color theme="1"/>
      </top>
      <bottom style="thin">
        <color theme="1"/>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24994659260841701"/>
      </bottom>
      <diagonal/>
    </border>
    <border>
      <left/>
      <right/>
      <top style="medium">
        <color theme="0" tint="-0.34998626667073579"/>
      </top>
      <bottom style="medium">
        <color theme="0" tint="-0.24994659260841701"/>
      </bottom>
      <diagonal/>
    </border>
    <border>
      <left/>
      <right style="medium">
        <color theme="0" tint="-0.34998626667073579"/>
      </right>
      <top style="medium">
        <color theme="0" tint="-0.34998626667073579"/>
      </top>
      <bottom style="medium">
        <color theme="0" tint="-0.24994659260841701"/>
      </bottom>
      <diagonal/>
    </border>
    <border>
      <left style="medium">
        <color theme="0" tint="-0.34998626667073579"/>
      </left>
      <right/>
      <top style="medium">
        <color theme="0" tint="-0.24994659260841701"/>
      </top>
      <bottom/>
      <diagonal/>
    </border>
    <border>
      <left/>
      <right style="medium">
        <color theme="0" tint="-0.34998626667073579"/>
      </right>
      <top style="medium">
        <color theme="0" tint="-0.24994659260841701"/>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theme="0" tint="-0.34998626667073579"/>
      </right>
      <top/>
      <bottom style="thin">
        <color theme="0" tint="-4.9989318521683403E-2"/>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1"/>
      </right>
      <top style="thin">
        <color indexed="64"/>
      </top>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theme="1"/>
      </left>
      <right/>
      <top style="thin">
        <color indexed="64"/>
      </top>
      <bottom style="thin">
        <color indexed="64"/>
      </bottom>
      <diagonal/>
    </border>
    <border>
      <left style="thin">
        <color theme="1"/>
      </left>
      <right style="thin">
        <color theme="1"/>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top/>
      <bottom style="medium">
        <color rgb="FFBFBFBF"/>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theme="1"/>
      </top>
      <bottom style="thin">
        <color rgb="FF000000"/>
      </bottom>
      <diagonal/>
    </border>
    <border>
      <left/>
      <right style="thin">
        <color indexed="64"/>
      </right>
      <top style="thin">
        <color theme="1"/>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theme="1"/>
      </bottom>
      <diagonal/>
    </border>
    <border>
      <left/>
      <right style="thin">
        <color indexed="64"/>
      </right>
      <top style="thin">
        <color rgb="FF000000"/>
      </top>
      <bottom style="thin">
        <color theme="1"/>
      </bottom>
      <diagonal/>
    </border>
    <border>
      <left style="thin">
        <color theme="1"/>
      </left>
      <right/>
      <top style="thin">
        <color theme="1"/>
      </top>
      <bottom style="thin">
        <color rgb="FF000000"/>
      </bottom>
      <diagonal/>
    </border>
    <border>
      <left/>
      <right/>
      <top style="thin">
        <color theme="1"/>
      </top>
      <bottom style="thin">
        <color rgb="FF000000"/>
      </bottom>
      <diagonal/>
    </border>
    <border>
      <left/>
      <right style="thin">
        <color theme="1"/>
      </right>
      <top style="thin">
        <color theme="1"/>
      </top>
      <bottom style="thin">
        <color rgb="FF000000"/>
      </bottom>
      <diagonal/>
    </border>
    <border>
      <left style="thin">
        <color theme="1"/>
      </left>
      <right/>
      <top style="thin">
        <color rgb="FF000000"/>
      </top>
      <bottom style="thin">
        <color rgb="FF000000"/>
      </bottom>
      <diagonal/>
    </border>
    <border>
      <left/>
      <right style="thin">
        <color theme="1"/>
      </right>
      <top style="thin">
        <color rgb="FF000000"/>
      </top>
      <bottom style="thin">
        <color rgb="FF000000"/>
      </bottom>
      <diagonal/>
    </border>
    <border>
      <left style="thin">
        <color theme="1"/>
      </left>
      <right/>
      <top style="thin">
        <color rgb="FF000000"/>
      </top>
      <bottom style="thin">
        <color theme="1"/>
      </bottom>
      <diagonal/>
    </border>
    <border>
      <left/>
      <right/>
      <top style="thin">
        <color rgb="FF000000"/>
      </top>
      <bottom style="thin">
        <color theme="1"/>
      </bottom>
      <diagonal/>
    </border>
    <border>
      <left/>
      <right style="thin">
        <color theme="1"/>
      </right>
      <top style="thin">
        <color rgb="FF000000"/>
      </top>
      <bottom style="thin">
        <color theme="1"/>
      </bottom>
      <diagonal/>
    </border>
  </borders>
  <cellStyleXfs count="2">
    <xf numFmtId="0" fontId="0" fillId="0" borderId="0"/>
    <xf numFmtId="0" fontId="19" fillId="0" borderId="0" applyNumberFormat="0" applyFill="0" applyBorder="0" applyAlignment="0" applyProtection="0"/>
  </cellStyleXfs>
  <cellXfs count="789">
    <xf numFmtId="0" fontId="0" fillId="0" borderId="0" xfId="0"/>
    <xf numFmtId="0" fontId="1" fillId="0" borderId="0" xfId="0" applyFont="1"/>
    <xf numFmtId="0" fontId="1" fillId="0" borderId="0" xfId="0" applyFont="1" applyBorder="1"/>
    <xf numFmtId="0" fontId="9" fillId="0" borderId="0" xfId="0" applyFont="1" applyFill="1" applyAlignment="1">
      <alignment vertical="center"/>
    </xf>
    <xf numFmtId="49" fontId="14" fillId="0" borderId="18" xfId="0" applyNumberFormat="1" applyFont="1" applyFill="1" applyBorder="1" applyAlignment="1" applyProtection="1">
      <alignment horizontal="center" vertical="center" wrapText="1"/>
    </xf>
    <xf numFmtId="0" fontId="1" fillId="0" borderId="0" xfId="0" applyFont="1" applyFill="1"/>
    <xf numFmtId="0" fontId="18" fillId="0" borderId="0" xfId="0" applyFont="1"/>
    <xf numFmtId="0" fontId="0" fillId="0" borderId="0" xfId="0" applyFont="1"/>
    <xf numFmtId="0" fontId="0" fillId="0" borderId="0" xfId="0" applyFill="1"/>
    <xf numFmtId="0" fontId="6" fillId="2" borderId="61" xfId="0" applyFont="1" applyFill="1" applyBorder="1"/>
    <xf numFmtId="0" fontId="5" fillId="2" borderId="62" xfId="0" applyFont="1" applyFill="1" applyBorder="1"/>
    <xf numFmtId="0" fontId="6" fillId="2" borderId="62" xfId="0" applyFont="1" applyFill="1" applyBorder="1"/>
    <xf numFmtId="0" fontId="6" fillId="2" borderId="63" xfId="0" applyFont="1" applyFill="1" applyBorder="1"/>
    <xf numFmtId="0" fontId="8" fillId="2" borderId="61" xfId="0" applyFont="1" applyFill="1" applyBorder="1"/>
    <xf numFmtId="0" fontId="5" fillId="2" borderId="62" xfId="0" applyFont="1" applyFill="1" applyBorder="1" applyAlignment="1">
      <alignment vertical="center"/>
    </xf>
    <xf numFmtId="0" fontId="8" fillId="2" borderId="62" xfId="0" applyFont="1" applyFill="1" applyBorder="1"/>
    <xf numFmtId="0" fontId="8" fillId="2" borderId="63" xfId="0" applyFont="1" applyFill="1" applyBorder="1"/>
    <xf numFmtId="0" fontId="6" fillId="2" borderId="64" xfId="0" applyFont="1" applyFill="1" applyBorder="1"/>
    <xf numFmtId="0" fontId="6" fillId="2" borderId="66" xfId="0" applyFont="1" applyFill="1" applyBorder="1"/>
    <xf numFmtId="0" fontId="8" fillId="2" borderId="64" xfId="0" applyFont="1" applyFill="1" applyBorder="1"/>
    <xf numFmtId="0" fontId="8" fillId="2" borderId="66" xfId="0" applyFont="1" applyFill="1" applyBorder="1"/>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0" borderId="8" xfId="0" applyFont="1" applyBorder="1"/>
    <xf numFmtId="0" fontId="8" fillId="0" borderId="9" xfId="0" applyFont="1" applyBorder="1"/>
    <xf numFmtId="0" fontId="8" fillId="0" borderId="11" xfId="0" applyFont="1" applyBorder="1"/>
    <xf numFmtId="0" fontId="0" fillId="0" borderId="0" xfId="0"/>
    <xf numFmtId="0" fontId="17" fillId="0" borderId="0" xfId="0" applyFont="1" applyFill="1" applyBorder="1" applyAlignment="1" applyProtection="1">
      <alignment horizontal="right" vertical="center" wrapText="1"/>
    </xf>
    <xf numFmtId="0" fontId="8" fillId="0" borderId="0" xfId="0" applyFont="1" applyFill="1"/>
    <xf numFmtId="0" fontId="0" fillId="0" borderId="0" xfId="0" applyFill="1" applyAlignment="1">
      <alignment vertical="center"/>
    </xf>
    <xf numFmtId="0" fontId="0" fillId="0" borderId="0" xfId="0" applyFill="1" applyAlignment="1">
      <alignment horizontal="center" vertical="center"/>
    </xf>
    <xf numFmtId="0" fontId="14" fillId="0" borderId="0" xfId="0" applyFont="1" applyFill="1"/>
    <xf numFmtId="0" fontId="14" fillId="0" borderId="10" xfId="0" applyFont="1" applyFill="1" applyBorder="1"/>
    <xf numFmtId="0" fontId="24" fillId="0" borderId="0" xfId="0" applyFont="1" applyFill="1"/>
    <xf numFmtId="0" fontId="8" fillId="0" borderId="0" xfId="0" applyFont="1" applyFill="1" applyBorder="1"/>
    <xf numFmtId="0" fontId="8" fillId="0" borderId="0" xfId="0" applyFont="1" applyFill="1" applyBorder="1" applyAlignment="1">
      <alignment vertical="center" wrapText="1"/>
    </xf>
    <xf numFmtId="49" fontId="14" fillId="0" borderId="54" xfId="0" applyNumberFormat="1" applyFont="1" applyFill="1" applyBorder="1" applyAlignment="1" applyProtection="1">
      <alignment horizontal="center" vertical="center" wrapText="1"/>
    </xf>
    <xf numFmtId="0" fontId="15" fillId="0" borderId="0" xfId="0" applyFont="1" applyFill="1" applyAlignment="1">
      <alignment vertical="center" wrapText="1"/>
    </xf>
    <xf numFmtId="0" fontId="15" fillId="0" borderId="0" xfId="0" applyFont="1" applyFill="1" applyAlignment="1">
      <alignment horizontal="left" vertical="center"/>
    </xf>
    <xf numFmtId="0" fontId="0" fillId="0" borderId="0" xfId="0" applyFont="1" applyFill="1"/>
    <xf numFmtId="0" fontId="8" fillId="0" borderId="0" xfId="0" applyFont="1" applyBorder="1"/>
    <xf numFmtId="0" fontId="14" fillId="0" borderId="0" xfId="0" applyFont="1" applyFill="1" applyBorder="1"/>
    <xf numFmtId="0" fontId="8" fillId="0" borderId="4" xfId="0" applyFont="1" applyFill="1" applyBorder="1"/>
    <xf numFmtId="0" fontId="8" fillId="0" borderId="5" xfId="0" applyFont="1" applyFill="1" applyBorder="1"/>
    <xf numFmtId="0" fontId="8" fillId="0" borderId="6" xfId="0" applyFont="1" applyFill="1" applyBorder="1"/>
    <xf numFmtId="0" fontId="8" fillId="0" borderId="7" xfId="0" applyFont="1" applyFill="1" applyBorder="1"/>
    <xf numFmtId="0" fontId="8" fillId="0" borderId="8" xfId="0" applyFont="1" applyFill="1" applyBorder="1"/>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8" fillId="0" borderId="9" xfId="0" applyFont="1" applyFill="1" applyBorder="1"/>
    <xf numFmtId="0" fontId="8" fillId="0" borderId="10" xfId="0" applyFont="1" applyFill="1" applyBorder="1"/>
    <xf numFmtId="0" fontId="8" fillId="0" borderId="11" xfId="0" applyFont="1" applyFill="1" applyBorder="1"/>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8" fillId="0" borderId="2" xfId="0" applyFont="1" applyBorder="1"/>
    <xf numFmtId="0" fontId="29" fillId="5" borderId="80" xfId="0" applyFont="1" applyFill="1" applyBorder="1" applyAlignment="1">
      <alignment wrapText="1"/>
    </xf>
    <xf numFmtId="0" fontId="29" fillId="5" borderId="82" xfId="0" applyFont="1" applyFill="1" applyBorder="1" applyAlignment="1">
      <alignment wrapText="1"/>
    </xf>
    <xf numFmtId="0" fontId="0" fillId="0" borderId="88" xfId="0" applyBorder="1"/>
    <xf numFmtId="0" fontId="0" fillId="0" borderId="0" xfId="0" applyBorder="1"/>
    <xf numFmtId="0" fontId="0" fillId="0" borderId="89" xfId="0" applyBorder="1"/>
    <xf numFmtId="0" fontId="8" fillId="0" borderId="0" xfId="0" applyFont="1" applyBorder="1" applyAlignment="1"/>
    <xf numFmtId="0" fontId="8" fillId="0" borderId="14" xfId="0" applyFont="1" applyBorder="1" applyAlignment="1"/>
    <xf numFmtId="0" fontId="0" fillId="0" borderId="90" xfId="0" applyBorder="1"/>
    <xf numFmtId="0" fontId="0" fillId="0" borderId="91" xfId="0" applyBorder="1"/>
    <xf numFmtId="0" fontId="0" fillId="0" borderId="92" xfId="0" applyBorder="1"/>
    <xf numFmtId="0" fontId="0" fillId="5" borderId="0" xfId="0" applyFill="1"/>
    <xf numFmtId="49" fontId="25" fillId="7" borderId="100" xfId="0" applyNumberFormat="1" applyFont="1" applyFill="1" applyBorder="1" applyAlignment="1">
      <alignment horizontal="center" vertical="center" wrapText="1"/>
    </xf>
    <xf numFmtId="49" fontId="32" fillId="0" borderId="101" xfId="0" applyNumberFormat="1" applyFont="1" applyBorder="1" applyAlignment="1">
      <alignment horizontal="center" vertical="center"/>
    </xf>
    <xf numFmtId="49" fontId="32" fillId="0" borderId="102" xfId="0" applyNumberFormat="1" applyFont="1" applyBorder="1" applyAlignment="1">
      <alignment horizontal="center" vertical="center"/>
    </xf>
    <xf numFmtId="0" fontId="0" fillId="0" borderId="0" xfId="0" applyFill="1" applyBorder="1"/>
    <xf numFmtId="0" fontId="8" fillId="0" borderId="0" xfId="0" applyFont="1" applyFill="1" applyAlignment="1">
      <alignment horizontal="justify" vertical="center" wrapText="1"/>
    </xf>
    <xf numFmtId="0" fontId="15" fillId="0" borderId="0" xfId="0" applyFont="1" applyFill="1" applyAlignment="1">
      <alignment horizontal="justify" vertical="center" wrapText="1"/>
    </xf>
    <xf numFmtId="0" fontId="33" fillId="0" borderId="0" xfId="0" applyFont="1" applyFill="1"/>
    <xf numFmtId="0" fontId="8" fillId="0" borderId="0" xfId="0" applyFont="1" applyBorder="1" applyAlignment="1">
      <alignment vertical="center"/>
    </xf>
    <xf numFmtId="0" fontId="0" fillId="0" borderId="88" xfId="0" applyFill="1" applyBorder="1"/>
    <xf numFmtId="0" fontId="8" fillId="0" borderId="13" xfId="0" applyFont="1" applyFill="1" applyBorder="1" applyAlignment="1">
      <alignment horizontal="center"/>
    </xf>
    <xf numFmtId="0" fontId="0" fillId="0" borderId="89" xfId="0" applyFill="1" applyBorder="1"/>
    <xf numFmtId="0" fontId="0" fillId="0" borderId="89" xfId="0" applyFill="1" applyBorder="1" applyAlignment="1"/>
    <xf numFmtId="0" fontId="0" fillId="0" borderId="88" xfId="0" applyFill="1" applyBorder="1" applyAlignment="1"/>
    <xf numFmtId="0" fontId="0" fillId="0" borderId="90" xfId="0" applyFill="1" applyBorder="1"/>
    <xf numFmtId="0" fontId="0" fillId="0" borderId="91" xfId="0" applyFill="1" applyBorder="1"/>
    <xf numFmtId="0" fontId="0" fillId="0" borderId="92" xfId="0" applyFill="1" applyBorder="1" applyAlignment="1"/>
    <xf numFmtId="0" fontId="9" fillId="5" borderId="112" xfId="0" applyFont="1" applyFill="1" applyBorder="1" applyAlignment="1">
      <alignment vertical="center"/>
    </xf>
    <xf numFmtId="0" fontId="9" fillId="5" borderId="113" xfId="0" applyFont="1" applyFill="1" applyBorder="1" applyAlignment="1">
      <alignment vertical="center"/>
    </xf>
    <xf numFmtId="0" fontId="9" fillId="5" borderId="114" xfId="0" applyFont="1" applyFill="1" applyBorder="1" applyAlignment="1">
      <alignment vertical="center"/>
    </xf>
    <xf numFmtId="0" fontId="9" fillId="5" borderId="90" xfId="0" applyFont="1" applyFill="1" applyBorder="1" applyAlignment="1">
      <alignment vertical="center"/>
    </xf>
    <xf numFmtId="0" fontId="9" fillId="5" borderId="92" xfId="0" applyFont="1" applyFill="1" applyBorder="1" applyAlignment="1">
      <alignment vertical="center"/>
    </xf>
    <xf numFmtId="0" fontId="0" fillId="0" borderId="0" xfId="0" applyFont="1" applyFill="1" applyBorder="1" applyAlignment="1"/>
    <xf numFmtId="0" fontId="9" fillId="0" borderId="113" xfId="0" applyFont="1" applyFill="1" applyBorder="1" applyAlignment="1">
      <alignment vertical="center"/>
    </xf>
    <xf numFmtId="0" fontId="1" fillId="0" borderId="0" xfId="0" applyFont="1" applyFill="1" applyBorder="1"/>
    <xf numFmtId="0" fontId="25" fillId="0" borderId="0" xfId="0" applyFont="1" applyFill="1" applyAlignment="1">
      <alignment horizontal="left" vertical="center"/>
    </xf>
    <xf numFmtId="0" fontId="8" fillId="10" borderId="0" xfId="0" applyNumberFormat="1" applyFont="1" applyFill="1" applyAlignment="1" applyProtection="1">
      <alignment horizontal="center"/>
    </xf>
    <xf numFmtId="0" fontId="8" fillId="0" borderId="0" xfId="0" applyNumberFormat="1" applyFont="1" applyFill="1" applyAlignment="1" applyProtection="1">
      <alignment horizontal="center"/>
    </xf>
    <xf numFmtId="0" fontId="8" fillId="12" borderId="0" xfId="0" applyNumberFormat="1" applyFont="1" applyFill="1" applyAlignment="1" applyProtection="1">
      <alignment horizontal="center"/>
    </xf>
    <xf numFmtId="0" fontId="8" fillId="13" borderId="0" xfId="0" applyNumberFormat="1" applyFont="1" applyFill="1" applyAlignment="1" applyProtection="1">
      <alignment horizontal="center"/>
    </xf>
    <xf numFmtId="0" fontId="8" fillId="0" borderId="18" xfId="0" applyNumberFormat="1" applyFont="1" applyFill="1" applyBorder="1" applyAlignment="1" applyProtection="1">
      <alignment horizontal="center" vertical="center" textRotation="90" wrapText="1"/>
    </xf>
    <xf numFmtId="0" fontId="14" fillId="5" borderId="54" xfId="0"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center"/>
    </xf>
    <xf numFmtId="0" fontId="8" fillId="0" borderId="0" xfId="0" applyFont="1" applyBorder="1" applyProtection="1"/>
    <xf numFmtId="0" fontId="8" fillId="0" borderId="36" xfId="0" applyFont="1" applyBorder="1" applyProtection="1"/>
    <xf numFmtId="0" fontId="8" fillId="12" borderId="38" xfId="0" applyFont="1" applyFill="1" applyBorder="1" applyProtection="1"/>
    <xf numFmtId="0" fontId="8" fillId="12" borderId="36" xfId="0" applyFont="1" applyFill="1" applyBorder="1" applyProtection="1"/>
    <xf numFmtId="0" fontId="14" fillId="11" borderId="106" xfId="0" applyFont="1" applyFill="1" applyBorder="1" applyAlignment="1" applyProtection="1">
      <alignment horizontal="center" vertical="center" textRotation="90" wrapText="1"/>
    </xf>
    <xf numFmtId="0" fontId="14" fillId="0" borderId="106" xfId="0" applyFont="1" applyFill="1" applyBorder="1" applyAlignment="1" applyProtection="1">
      <alignment horizontal="center" vertical="center" textRotation="90" wrapText="1"/>
    </xf>
    <xf numFmtId="0" fontId="8" fillId="14" borderId="36" xfId="0" applyFont="1" applyFill="1" applyBorder="1" applyProtection="1"/>
    <xf numFmtId="0" fontId="9" fillId="0" borderId="18" xfId="0" applyFont="1" applyBorder="1" applyAlignment="1" applyProtection="1">
      <alignment horizontal="center" vertical="center" wrapText="1"/>
    </xf>
    <xf numFmtId="0" fontId="9" fillId="0" borderId="0" xfId="0" applyFont="1" applyFill="1" applyAlignment="1" applyProtection="1">
      <alignment horizontal="justify" vertical="top" wrapText="1"/>
    </xf>
    <xf numFmtId="0" fontId="9" fillId="0" borderId="18" xfId="0" applyFont="1" applyBorder="1" applyAlignment="1" applyProtection="1">
      <alignment horizontal="center" vertical="center" wrapText="1"/>
      <protection locked="0"/>
    </xf>
    <xf numFmtId="0" fontId="0" fillId="0" borderId="0" xfId="0" applyProtection="1"/>
    <xf numFmtId="0" fontId="0" fillId="9" borderId="0" xfId="0" applyFill="1" applyProtection="1"/>
    <xf numFmtId="0" fontId="25" fillId="0" borderId="0" xfId="0" applyFont="1" applyFill="1" applyAlignment="1" applyProtection="1">
      <alignment horizontal="left" vertical="center"/>
    </xf>
    <xf numFmtId="0" fontId="33" fillId="0" borderId="0" xfId="0" applyFont="1" applyFill="1" applyProtection="1"/>
    <xf numFmtId="0" fontId="1" fillId="0" borderId="0" xfId="0" applyFont="1" applyFill="1" applyProtection="1"/>
    <xf numFmtId="0" fontId="0" fillId="0" borderId="37" xfId="0" applyBorder="1" applyProtection="1"/>
    <xf numFmtId="0" fontId="0" fillId="0" borderId="21" xfId="0" applyBorder="1" applyProtection="1"/>
    <xf numFmtId="0" fontId="11" fillId="0" borderId="37" xfId="0" applyFont="1" applyBorder="1" applyAlignment="1" applyProtection="1">
      <alignment horizontal="left" vertical="center" wrapText="1"/>
    </xf>
    <xf numFmtId="0" fontId="11" fillId="0" borderId="37" xfId="0" applyFont="1" applyFill="1" applyBorder="1" applyAlignment="1" applyProtection="1">
      <alignment horizontal="left" vertical="center" wrapText="1"/>
    </xf>
    <xf numFmtId="0" fontId="21" fillId="0" borderId="37" xfId="0" applyFont="1" applyFill="1" applyBorder="1" applyAlignment="1" applyProtection="1">
      <alignment horizontal="left" vertical="center"/>
    </xf>
    <xf numFmtId="0" fontId="1" fillId="0" borderId="21" xfId="0" applyFont="1" applyFill="1" applyBorder="1" applyProtection="1"/>
    <xf numFmtId="0" fontId="9" fillId="0" borderId="0" xfId="0" applyFont="1" applyAlignment="1" applyProtection="1">
      <alignment horizontal="center" vertical="top"/>
    </xf>
    <xf numFmtId="0" fontId="9" fillId="0" borderId="0" xfId="0" applyFont="1" applyAlignment="1" applyProtection="1">
      <alignment horizontal="justify" vertical="top"/>
    </xf>
    <xf numFmtId="0" fontId="39" fillId="5" borderId="0" xfId="0" applyFont="1" applyFill="1" applyAlignment="1" applyProtection="1">
      <alignment horizontal="center" vertical="center"/>
    </xf>
    <xf numFmtId="0" fontId="38" fillId="0" borderId="0" xfId="0" applyFont="1" applyAlignment="1" applyProtection="1">
      <alignment horizontal="center" vertical="center"/>
    </xf>
    <xf numFmtId="49" fontId="8" fillId="0" borderId="24" xfId="0" applyNumberFormat="1" applyFont="1" applyBorder="1" applyAlignment="1" applyProtection="1">
      <alignment horizontal="center" vertical="center" wrapText="1"/>
    </xf>
    <xf numFmtId="49" fontId="8" fillId="0" borderId="34" xfId="0" applyNumberFormat="1" applyFont="1" applyBorder="1" applyAlignment="1" applyProtection="1">
      <alignment horizontal="center" vertical="center" wrapText="1"/>
    </xf>
    <xf numFmtId="49" fontId="8" fillId="0" borderId="24" xfId="0" applyNumberFormat="1" applyFont="1" applyBorder="1" applyAlignment="1" applyProtection="1">
      <alignment horizontal="center" vertical="top"/>
    </xf>
    <xf numFmtId="49" fontId="8" fillId="0" borderId="24" xfId="0" applyNumberFormat="1" applyFont="1" applyFill="1" applyBorder="1" applyAlignment="1" applyProtection="1">
      <alignment horizontal="center" vertical="top"/>
    </xf>
    <xf numFmtId="0" fontId="0" fillId="11" borderId="0" xfId="0" applyFill="1" applyProtection="1"/>
    <xf numFmtId="0" fontId="38" fillId="13" borderId="0" xfId="0" applyFont="1" applyFill="1" applyAlignment="1" applyProtection="1">
      <alignment horizontal="center" vertical="center"/>
    </xf>
    <xf numFmtId="0" fontId="0" fillId="0" borderId="0" xfId="0" applyFill="1" applyProtection="1"/>
    <xf numFmtId="0" fontId="9" fillId="0" borderId="0" xfId="0" applyFont="1" applyAlignment="1" applyProtection="1">
      <alignment horizontal="left" vertical="center"/>
    </xf>
    <xf numFmtId="0" fontId="0" fillId="0" borderId="0" xfId="0" applyFill="1" applyAlignment="1" applyProtection="1"/>
    <xf numFmtId="0" fontId="8" fillId="0" borderId="0" xfId="0" applyFont="1" applyAlignment="1" applyProtection="1">
      <alignment horizontal="center"/>
    </xf>
    <xf numFmtId="0" fontId="8" fillId="0" borderId="0" xfId="0" applyFont="1" applyProtection="1"/>
    <xf numFmtId="49" fontId="26" fillId="0" borderId="0" xfId="0" quotePrefix="1" applyNumberFormat="1"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Fill="1" applyAlignment="1" applyProtection="1">
      <alignment vertical="center"/>
    </xf>
    <xf numFmtId="0" fontId="26" fillId="0" borderId="0" xfId="0" quotePrefix="1" applyFont="1" applyAlignment="1" applyProtection="1">
      <alignment horizontal="center" vertical="center"/>
    </xf>
    <xf numFmtId="0" fontId="0" fillId="0" borderId="0" xfId="0" applyAlignment="1" applyProtection="1">
      <alignment horizontal="center"/>
    </xf>
    <xf numFmtId="0" fontId="9" fillId="0" borderId="0" xfId="0" applyFont="1" applyAlignment="1" applyProtection="1">
      <alignment horizontal="right" vertical="center"/>
    </xf>
    <xf numFmtId="0" fontId="8" fillId="0" borderId="0" xfId="0" applyFont="1" applyFill="1" applyAlignment="1" applyProtection="1">
      <alignment horizontal="left" vertical="center"/>
    </xf>
    <xf numFmtId="0" fontId="9" fillId="0" borderId="0" xfId="0" applyFont="1" applyFill="1" applyAlignment="1" applyProtection="1">
      <alignment horizontal="right" vertical="center"/>
    </xf>
    <xf numFmtId="0" fontId="8" fillId="0" borderId="0" xfId="0" applyFont="1" applyFill="1" applyAlignment="1" applyProtection="1">
      <alignment horizontal="center" vertical="center" wrapText="1"/>
    </xf>
    <xf numFmtId="0" fontId="9" fillId="0" borderId="0" xfId="0" applyFont="1" applyFill="1" applyAlignment="1" applyProtection="1">
      <alignment horizontal="right" vertical="center" wrapText="1"/>
    </xf>
    <xf numFmtId="0" fontId="9" fillId="0" borderId="0" xfId="0" applyFont="1" applyAlignment="1" applyProtection="1">
      <alignment vertical="center"/>
    </xf>
    <xf numFmtId="0" fontId="15" fillId="0" borderId="0" xfId="0" applyFont="1" applyAlignment="1" applyProtection="1">
      <alignment horizontal="justify" vertical="center" wrapText="1"/>
    </xf>
    <xf numFmtId="0" fontId="8" fillId="0" borderId="0" xfId="0" applyFont="1" applyFill="1" applyAlignment="1" applyProtection="1">
      <alignment vertical="center" wrapText="1"/>
    </xf>
    <xf numFmtId="0" fontId="8" fillId="0" borderId="0" xfId="0" applyFont="1" applyFill="1" applyProtection="1"/>
    <xf numFmtId="0" fontId="8" fillId="0" borderId="0" xfId="0" applyFont="1" applyFill="1" applyBorder="1" applyAlignment="1" applyProtection="1">
      <alignment vertical="center" wrapText="1"/>
    </xf>
    <xf numFmtId="0" fontId="8" fillId="0" borderId="0" xfId="0" applyFont="1" applyBorder="1" applyAlignment="1" applyProtection="1">
      <alignment vertical="center" wrapText="1"/>
    </xf>
    <xf numFmtId="0" fontId="15" fillId="0" borderId="0" xfId="0" applyFont="1" applyFill="1" applyBorder="1" applyAlignment="1" applyProtection="1">
      <alignment vertical="center" wrapText="1"/>
    </xf>
    <xf numFmtId="49" fontId="14" fillId="0" borderId="18" xfId="0" applyNumberFormat="1" applyFont="1" applyFill="1" applyBorder="1" applyAlignment="1" applyProtection="1">
      <alignment horizontal="center" vertical="center"/>
    </xf>
    <xf numFmtId="0" fontId="14" fillId="0" borderId="0" xfId="0" applyFont="1" applyFill="1" applyBorder="1" applyAlignment="1" applyProtection="1">
      <alignment vertical="center"/>
    </xf>
    <xf numFmtId="49" fontId="8" fillId="0" borderId="18"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9" fillId="0" borderId="0" xfId="0" applyFont="1" applyFill="1" applyAlignment="1" applyProtection="1">
      <alignment horizontal="center" vertical="top"/>
    </xf>
    <xf numFmtId="49" fontId="8" fillId="0" borderId="30" xfId="0" applyNumberFormat="1" applyFont="1" applyFill="1" applyBorder="1" applyAlignment="1" applyProtection="1">
      <alignment horizontal="center" vertical="center" wrapText="1"/>
    </xf>
    <xf numFmtId="49" fontId="8" fillId="0" borderId="25" xfId="0" applyNumberFormat="1" applyFont="1" applyFill="1" applyBorder="1" applyAlignment="1" applyProtection="1">
      <alignment horizontal="center" vertical="center" wrapText="1"/>
    </xf>
    <xf numFmtId="49" fontId="8" fillId="0" borderId="3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4" fillId="0" borderId="0" xfId="0" applyFont="1" applyFill="1" applyAlignment="1" applyProtection="1">
      <alignment horizontal="center" vertical="top"/>
    </xf>
    <xf numFmtId="0" fontId="20" fillId="0" borderId="0" xfId="0" applyFont="1" applyFill="1" applyProtection="1"/>
    <xf numFmtId="0" fontId="8" fillId="0" borderId="42" xfId="0" applyFont="1" applyFill="1" applyBorder="1" applyAlignment="1" applyProtection="1">
      <alignment horizontal="center" vertical="center" textRotation="90" wrapText="1"/>
    </xf>
    <xf numFmtId="0" fontId="0" fillId="0" borderId="0" xfId="0" applyAlignment="1" applyProtection="1">
      <alignment textRotation="90"/>
    </xf>
    <xf numFmtId="49" fontId="8" fillId="0" borderId="28" xfId="0" applyNumberFormat="1" applyFont="1" applyFill="1" applyBorder="1" applyAlignment="1" applyProtection="1">
      <alignment horizontal="center" vertical="center" wrapText="1"/>
    </xf>
    <xf numFmtId="49" fontId="8" fillId="0" borderId="30" xfId="0" applyNumberFormat="1" applyFont="1" applyBorder="1" applyAlignment="1" applyProtection="1">
      <alignment horizontal="center" vertical="center" wrapText="1"/>
    </xf>
    <xf numFmtId="49" fontId="8" fillId="0" borderId="30" xfId="0" applyNumberFormat="1" applyFont="1" applyBorder="1" applyAlignment="1" applyProtection="1">
      <alignment horizontal="center" vertical="center"/>
    </xf>
    <xf numFmtId="0" fontId="0" fillId="12" borderId="0" xfId="0" applyFill="1" applyProtection="1"/>
    <xf numFmtId="0" fontId="8" fillId="0" borderId="0" xfId="0" applyFont="1" applyAlignment="1" applyProtection="1">
      <alignment horizontal="center" vertical="top"/>
    </xf>
    <xf numFmtId="3" fontId="15" fillId="0" borderId="0" xfId="0" applyNumberFormat="1" applyFont="1" applyBorder="1" applyAlignment="1" applyProtection="1">
      <alignment vertical="center"/>
    </xf>
    <xf numFmtId="0" fontId="9" fillId="0" borderId="0" xfId="0" applyFont="1" applyBorder="1" applyAlignment="1" applyProtection="1">
      <alignment vertical="center" wrapText="1"/>
    </xf>
    <xf numFmtId="49" fontId="14" fillId="0" borderId="18" xfId="0" applyNumberFormat="1" applyFont="1" applyBorder="1" applyAlignment="1" applyProtection="1">
      <alignment horizontal="center" vertical="center" wrapText="1"/>
    </xf>
    <xf numFmtId="3" fontId="14" fillId="0" borderId="0" xfId="0" applyNumberFormat="1" applyFont="1" applyBorder="1" applyAlignment="1" applyProtection="1">
      <alignment vertical="center" wrapText="1"/>
    </xf>
    <xf numFmtId="49" fontId="8" fillId="0" borderId="54" xfId="0" applyNumberFormat="1" applyFont="1" applyBorder="1" applyAlignment="1" applyProtection="1">
      <alignment horizontal="center" vertical="center"/>
    </xf>
    <xf numFmtId="0" fontId="14" fillId="0" borderId="0" xfId="0" applyFont="1" applyBorder="1" applyAlignment="1" applyProtection="1">
      <alignment vertical="center"/>
    </xf>
    <xf numFmtId="49" fontId="8" fillId="0" borderId="18" xfId="0" applyNumberFormat="1" applyFont="1" applyBorder="1" applyAlignment="1" applyProtection="1">
      <alignment horizontal="center" vertical="center"/>
    </xf>
    <xf numFmtId="0" fontId="14" fillId="0" borderId="0" xfId="0" applyFont="1" applyBorder="1" applyAlignment="1" applyProtection="1">
      <alignment vertical="center" wrapText="1"/>
    </xf>
    <xf numFmtId="0" fontId="8" fillId="0" borderId="0" xfId="0" applyFont="1" applyFill="1" applyAlignment="1" applyProtection="1">
      <alignment horizontal="center" vertical="top"/>
    </xf>
    <xf numFmtId="3" fontId="14" fillId="0" borderId="0" xfId="0" applyNumberFormat="1" applyFont="1" applyFill="1" applyBorder="1" applyAlignment="1" applyProtection="1">
      <alignment vertical="center" wrapText="1"/>
    </xf>
    <xf numFmtId="0" fontId="14" fillId="0" borderId="0" xfId="0" applyFont="1" applyFill="1" applyBorder="1" applyAlignment="1" applyProtection="1">
      <alignment vertical="center" wrapText="1"/>
    </xf>
    <xf numFmtId="49" fontId="14" fillId="0" borderId="54" xfId="0" applyNumberFormat="1" applyFont="1" applyBorder="1" applyAlignment="1" applyProtection="1">
      <alignment horizontal="center" vertical="center" wrapText="1"/>
    </xf>
    <xf numFmtId="49" fontId="14" fillId="0" borderId="0" xfId="0" applyNumberFormat="1" applyFont="1" applyFill="1" applyBorder="1" applyAlignment="1" applyProtection="1">
      <alignment vertical="center" wrapText="1"/>
    </xf>
    <xf numFmtId="49" fontId="14" fillId="0" borderId="0" xfId="0" applyNumberFormat="1" applyFont="1" applyFill="1" applyAlignment="1" applyProtection="1">
      <alignment vertical="center" wrapText="1"/>
    </xf>
    <xf numFmtId="3" fontId="14" fillId="0" borderId="0" xfId="0" applyNumberFormat="1" applyFont="1" applyFill="1" applyAlignment="1" applyProtection="1">
      <alignment horizontal="justify" vertical="center" wrapText="1"/>
    </xf>
    <xf numFmtId="0" fontId="9" fillId="0" borderId="0" xfId="0" applyFont="1" applyFill="1" applyBorder="1" applyAlignment="1" applyProtection="1">
      <alignment vertical="center" wrapText="1"/>
    </xf>
    <xf numFmtId="49" fontId="8" fillId="0" borderId="0" xfId="0" applyNumberFormat="1" applyFont="1" applyBorder="1" applyAlignment="1" applyProtection="1">
      <alignment horizontal="center" vertical="center"/>
    </xf>
    <xf numFmtId="0" fontId="0" fillId="13" borderId="0" xfId="0" applyFill="1" applyProtection="1"/>
    <xf numFmtId="49" fontId="8" fillId="0" borderId="28" xfId="0" applyNumberFormat="1" applyFont="1" applyBorder="1" applyAlignment="1" applyProtection="1">
      <alignment horizontal="center" vertical="center" wrapText="1"/>
    </xf>
    <xf numFmtId="49" fontId="8" fillId="0" borderId="24" xfId="0" applyNumberFormat="1" applyFont="1" applyBorder="1" applyAlignment="1" applyProtection="1">
      <alignment horizontal="center" vertical="center"/>
    </xf>
    <xf numFmtId="49" fontId="8" fillId="0" borderId="24" xfId="0" applyNumberFormat="1" applyFont="1" applyFill="1" applyBorder="1" applyAlignment="1" applyProtection="1">
      <alignment horizontal="center" vertical="center"/>
    </xf>
    <xf numFmtId="0" fontId="1" fillId="0" borderId="0" xfId="0" applyFont="1" applyProtection="1"/>
    <xf numFmtId="0" fontId="8" fillId="0" borderId="18" xfId="0" applyFont="1" applyFill="1" applyBorder="1" applyAlignment="1" applyProtection="1">
      <alignment horizontal="center" vertical="center" textRotation="90" wrapText="1"/>
    </xf>
    <xf numFmtId="49" fontId="8" fillId="0" borderId="33" xfId="0" applyNumberFormat="1" applyFont="1" applyBorder="1" applyAlignment="1" applyProtection="1">
      <alignment horizontal="center" vertical="center" wrapText="1"/>
    </xf>
    <xf numFmtId="0" fontId="0" fillId="0" borderId="0" xfId="0" applyBorder="1" applyProtection="1"/>
    <xf numFmtId="0" fontId="0" fillId="0" borderId="0" xfId="0" applyFill="1" applyBorder="1" applyProtection="1"/>
    <xf numFmtId="0" fontId="9" fillId="0" borderId="0" xfId="0" applyFont="1" applyAlignment="1" applyProtection="1">
      <alignment horizontal="justify" vertical="top" wrapText="1"/>
    </xf>
    <xf numFmtId="0" fontId="13" fillId="0" borderId="0" xfId="0" applyFont="1" applyAlignment="1" applyProtection="1">
      <alignment horizontal="justify" vertical="center"/>
    </xf>
    <xf numFmtId="0" fontId="10" fillId="0" borderId="0" xfId="0" applyFont="1" applyAlignment="1" applyProtection="1">
      <alignment vertical="center" wrapText="1"/>
    </xf>
    <xf numFmtId="0" fontId="8" fillId="0" borderId="18" xfId="0" applyFont="1" applyBorder="1" applyAlignment="1" applyProtection="1">
      <alignment horizontal="center" vertical="center" textRotation="90" wrapText="1"/>
    </xf>
    <xf numFmtId="49" fontId="8" fillId="0" borderId="0" xfId="0" applyNumberFormat="1" applyFont="1" applyAlignment="1" applyProtection="1">
      <alignment horizontal="center" vertical="top"/>
    </xf>
    <xf numFmtId="0" fontId="8" fillId="0" borderId="0" xfId="0" applyFont="1" applyAlignment="1" applyProtection="1">
      <alignment horizontal="justify" vertical="center" wrapText="1"/>
    </xf>
    <xf numFmtId="0" fontId="17" fillId="0" borderId="0" xfId="0" applyFont="1" applyAlignment="1" applyProtection="1">
      <alignment horizontal="right" vertical="center" wrapText="1"/>
    </xf>
    <xf numFmtId="0" fontId="8" fillId="0" borderId="0" xfId="0" applyFont="1" applyAlignment="1" applyProtection="1">
      <alignment horizontal="center" vertical="center" wrapText="1"/>
    </xf>
    <xf numFmtId="0" fontId="8" fillId="0" borderId="0" xfId="0" applyFont="1" applyAlignment="1" applyProtection="1">
      <alignment vertical="center" wrapText="1"/>
    </xf>
    <xf numFmtId="0" fontId="9" fillId="0" borderId="0" xfId="0" applyFont="1" applyFill="1" applyBorder="1" applyAlignment="1" applyProtection="1">
      <alignment horizontal="center" vertical="top"/>
    </xf>
    <xf numFmtId="0" fontId="15" fillId="0" borderId="0" xfId="0" applyFont="1" applyFill="1" applyAlignment="1" applyProtection="1">
      <alignment horizontal="center" vertical="top"/>
    </xf>
    <xf numFmtId="0" fontId="15" fillId="0" borderId="0" xfId="0" applyFont="1" applyAlignment="1" applyProtection="1">
      <alignment horizontal="justify" vertical="top" wrapText="1"/>
    </xf>
    <xf numFmtId="0" fontId="1" fillId="0" borderId="0" xfId="0" applyFont="1" applyFill="1" applyAlignment="1" applyProtection="1">
      <alignment horizontal="center" vertical="top"/>
    </xf>
    <xf numFmtId="0" fontId="14" fillId="0" borderId="18" xfId="0" applyFont="1" applyBorder="1" applyAlignment="1" applyProtection="1">
      <alignment horizontal="center" vertical="center" textRotation="90" wrapText="1"/>
    </xf>
    <xf numFmtId="49" fontId="8" fillId="0" borderId="0" xfId="0" applyNumberFormat="1" applyFont="1" applyAlignment="1" applyProtection="1">
      <alignment horizontal="center" vertical="center"/>
    </xf>
    <xf numFmtId="49" fontId="8" fillId="0" borderId="0" xfId="0" applyNumberFormat="1" applyFont="1" applyAlignment="1" applyProtection="1">
      <alignment horizontal="justify" vertical="center" wrapText="1"/>
    </xf>
    <xf numFmtId="0" fontId="34" fillId="0" borderId="0" xfId="0" applyFont="1" applyAlignment="1" applyProtection="1">
      <alignment horizontal="right" vertical="center"/>
    </xf>
    <xf numFmtId="0" fontId="35" fillId="0" borderId="0" xfId="0" applyFont="1" applyFill="1" applyAlignment="1" applyProtection="1">
      <alignment horizontal="center" vertical="top"/>
    </xf>
    <xf numFmtId="0" fontId="35" fillId="0" borderId="0" xfId="0" applyFont="1" applyProtection="1"/>
    <xf numFmtId="0" fontId="10" fillId="0" borderId="0" xfId="0" applyFont="1" applyBorder="1" applyAlignment="1" applyProtection="1">
      <alignment horizontal="justify" vertical="center" wrapText="1"/>
    </xf>
    <xf numFmtId="0" fontId="8" fillId="0" borderId="0" xfId="0" applyFont="1" applyBorder="1" applyAlignment="1" applyProtection="1">
      <alignment horizontal="justify" vertical="center" wrapText="1"/>
    </xf>
    <xf numFmtId="0" fontId="20" fillId="0" borderId="0" xfId="0" applyFont="1" applyProtection="1"/>
    <xf numFmtId="49" fontId="8" fillId="0" borderId="18" xfId="0" applyNumberFormat="1" applyFont="1" applyBorder="1" applyAlignment="1" applyProtection="1">
      <alignment horizontal="center" vertical="center" wrapText="1"/>
    </xf>
    <xf numFmtId="0" fontId="16" fillId="0" borderId="0" xfId="0" applyFont="1" applyBorder="1" applyAlignment="1" applyProtection="1">
      <alignment horizontal="left" vertical="center" wrapText="1"/>
    </xf>
    <xf numFmtId="0" fontId="14" fillId="0" borderId="0" xfId="0" applyFont="1" applyProtection="1"/>
    <xf numFmtId="0" fontId="13" fillId="0" borderId="0" xfId="0" applyFont="1" applyAlignment="1" applyProtection="1">
      <alignment horizontal="justify" vertical="center" wrapText="1"/>
    </xf>
    <xf numFmtId="49" fontId="8" fillId="0" borderId="28" xfId="0" applyNumberFormat="1" applyFont="1" applyBorder="1" applyAlignment="1" applyProtection="1">
      <alignment horizontal="center" vertical="center"/>
    </xf>
    <xf numFmtId="49" fontId="14" fillId="0" borderId="30" xfId="0" applyNumberFormat="1" applyFont="1" applyBorder="1" applyAlignment="1" applyProtection="1">
      <alignment horizontal="center" vertical="center"/>
    </xf>
    <xf numFmtId="0" fontId="20" fillId="0" borderId="0" xfId="0" applyFont="1" applyAlignment="1" applyProtection="1">
      <alignment horizontal="center" vertical="top"/>
    </xf>
    <xf numFmtId="0" fontId="0" fillId="14" borderId="0" xfId="0" applyFill="1" applyProtection="1"/>
    <xf numFmtId="49" fontId="14" fillId="0" borderId="28" xfId="0" applyNumberFormat="1" applyFont="1" applyBorder="1" applyAlignment="1" applyProtection="1">
      <alignment horizontal="center" vertical="center"/>
    </xf>
    <xf numFmtId="0" fontId="17" fillId="0" borderId="0" xfId="0" applyFont="1" applyAlignment="1" applyProtection="1">
      <alignment horizontal="right" vertical="center"/>
    </xf>
    <xf numFmtId="0" fontId="1" fillId="0" borderId="27" xfId="0" applyFont="1" applyFill="1" applyBorder="1" applyProtection="1"/>
    <xf numFmtId="0" fontId="1" fillId="0" borderId="37" xfId="0" applyFont="1" applyFill="1" applyBorder="1" applyAlignment="1" applyProtection="1">
      <alignment vertical="center"/>
    </xf>
    <xf numFmtId="0" fontId="1" fillId="0" borderId="21" xfId="0" applyFont="1" applyFill="1" applyBorder="1" applyAlignment="1" applyProtection="1">
      <alignment vertical="center"/>
    </xf>
    <xf numFmtId="0" fontId="9" fillId="0" borderId="0" xfId="0" applyFont="1" applyFill="1" applyAlignment="1" applyProtection="1">
      <alignment horizontal="justify" vertical="top"/>
    </xf>
    <xf numFmtId="49" fontId="8" fillId="0" borderId="0" xfId="0" applyNumberFormat="1" applyFont="1" applyFill="1" applyAlignment="1" applyProtection="1">
      <alignment horizontal="center" vertical="center"/>
    </xf>
    <xf numFmtId="0" fontId="8" fillId="0" borderId="0" xfId="0" applyFont="1" applyFill="1" applyAlignment="1" applyProtection="1">
      <alignment horizontal="justify" vertical="center" wrapText="1"/>
    </xf>
    <xf numFmtId="3" fontId="8" fillId="0" borderId="0" xfId="0" applyNumberFormat="1" applyFont="1" applyFill="1" applyAlignment="1" applyProtection="1">
      <alignment vertical="center" wrapText="1"/>
    </xf>
    <xf numFmtId="3" fontId="8" fillId="0" borderId="0" xfId="0" applyNumberFormat="1" applyFont="1" applyFill="1" applyAlignment="1" applyProtection="1">
      <alignment horizontal="center" vertical="center" wrapText="1"/>
    </xf>
    <xf numFmtId="49" fontId="9" fillId="0" borderId="0" xfId="0" applyNumberFormat="1" applyFont="1" applyFill="1" applyBorder="1" applyAlignment="1" applyProtection="1">
      <alignment horizontal="center" vertical="center" wrapText="1"/>
    </xf>
    <xf numFmtId="3" fontId="9" fillId="0" borderId="0" xfId="0" applyNumberFormat="1" applyFont="1" applyFill="1" applyBorder="1" applyAlignment="1" applyProtection="1">
      <alignment horizontal="center" vertical="center" wrapText="1"/>
    </xf>
    <xf numFmtId="49" fontId="9" fillId="0" borderId="0" xfId="0" applyNumberFormat="1" applyFont="1" applyBorder="1" applyAlignment="1" applyProtection="1">
      <alignment horizontal="center" vertical="center" wrapText="1"/>
    </xf>
    <xf numFmtId="3" fontId="9" fillId="0" borderId="0" xfId="0" applyNumberFormat="1" applyFont="1" applyBorder="1" applyAlignment="1" applyProtection="1">
      <alignment horizontal="center" vertical="center" wrapText="1"/>
    </xf>
    <xf numFmtId="0" fontId="8" fillId="0" borderId="18" xfId="0" applyFont="1" applyFill="1" applyBorder="1" applyAlignment="1" applyProtection="1">
      <alignment horizontal="center" vertical="center" textRotation="90"/>
    </xf>
    <xf numFmtId="0" fontId="16"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top" wrapText="1"/>
    </xf>
    <xf numFmtId="0" fontId="9" fillId="0" borderId="75" xfId="0" applyFont="1" applyBorder="1" applyAlignment="1" applyProtection="1">
      <alignment horizontal="center" vertical="top"/>
    </xf>
    <xf numFmtId="0" fontId="8" fillId="0" borderId="21" xfId="0" applyFont="1" applyFill="1" applyBorder="1" applyProtection="1"/>
    <xf numFmtId="0" fontId="10" fillId="0" borderId="0" xfId="0" applyFont="1" applyFill="1" applyAlignment="1" applyProtection="1">
      <alignment horizontal="justify" vertical="center"/>
    </xf>
    <xf numFmtId="0" fontId="17" fillId="0" borderId="0" xfId="0" applyFont="1" applyFill="1" applyAlignment="1" applyProtection="1">
      <alignment horizontal="right" vertical="center"/>
    </xf>
    <xf numFmtId="0" fontId="1" fillId="0" borderId="29" xfId="0" applyFont="1" applyFill="1" applyBorder="1" applyProtection="1"/>
    <xf numFmtId="0" fontId="1" fillId="0" borderId="37" xfId="0" applyFont="1" applyFill="1" applyBorder="1" applyProtection="1"/>
    <xf numFmtId="49" fontId="8" fillId="0" borderId="18" xfId="0" applyNumberFormat="1" applyFont="1" applyFill="1" applyBorder="1" applyAlignment="1" applyProtection="1">
      <alignment horizontal="center" vertical="center" wrapText="1"/>
    </xf>
    <xf numFmtId="49" fontId="8" fillId="0" borderId="33" xfId="0" applyNumberFormat="1" applyFont="1" applyFill="1" applyBorder="1" applyAlignment="1" applyProtection="1">
      <alignment horizontal="center" vertical="center" wrapText="1"/>
    </xf>
    <xf numFmtId="49" fontId="8" fillId="0" borderId="24" xfId="0" applyNumberFormat="1" applyFont="1" applyFill="1" applyBorder="1" applyAlignment="1" applyProtection="1">
      <alignment horizontal="center" vertical="center" wrapText="1"/>
    </xf>
    <xf numFmtId="49" fontId="8" fillId="0" borderId="34" xfId="0" applyNumberFormat="1" applyFont="1" applyFill="1" applyBorder="1" applyAlignment="1" applyProtection="1">
      <alignment horizontal="center" vertical="center" wrapText="1"/>
    </xf>
    <xf numFmtId="49" fontId="8" fillId="0" borderId="34" xfId="0" applyNumberFormat="1" applyFont="1" applyFill="1" applyBorder="1" applyAlignment="1" applyProtection="1">
      <alignment horizontal="center" vertical="center"/>
    </xf>
    <xf numFmtId="49" fontId="8" fillId="0" borderId="33" xfId="0" applyNumberFormat="1" applyFont="1" applyFill="1" applyBorder="1" applyAlignment="1" applyProtection="1">
      <alignment horizontal="center" vertical="center"/>
    </xf>
    <xf numFmtId="0" fontId="15" fillId="0" borderId="0" xfId="0" applyFont="1" applyFill="1" applyAlignment="1" applyProtection="1">
      <alignment horizontal="justify" vertical="top" wrapText="1"/>
    </xf>
    <xf numFmtId="49" fontId="8" fillId="0" borderId="19" xfId="0" applyNumberFormat="1" applyFont="1" applyFill="1" applyBorder="1" applyAlignment="1" applyProtection="1">
      <alignment horizontal="center" vertical="center" wrapText="1"/>
    </xf>
    <xf numFmtId="49" fontId="8" fillId="0" borderId="25" xfId="0" applyNumberFormat="1" applyFont="1" applyFill="1" applyBorder="1" applyAlignment="1" applyProtection="1">
      <alignment horizontal="center" vertical="center"/>
    </xf>
    <xf numFmtId="49" fontId="8" fillId="0" borderId="19" xfId="0" applyNumberFormat="1" applyFont="1" applyFill="1" applyBorder="1" applyAlignment="1" applyProtection="1">
      <alignment horizontal="center" vertical="center"/>
    </xf>
    <xf numFmtId="49" fontId="8" fillId="0" borderId="28"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top"/>
    </xf>
    <xf numFmtId="0" fontId="8" fillId="0" borderId="0" xfId="0" applyFont="1" applyFill="1" applyBorder="1" applyAlignment="1" applyProtection="1">
      <alignment horizontal="justify" vertical="center" wrapText="1"/>
    </xf>
    <xf numFmtId="0" fontId="15" fillId="0" borderId="21" xfId="0" applyFont="1" applyFill="1" applyBorder="1" applyAlignment="1" applyProtection="1">
      <alignment horizontal="left" vertical="center" wrapText="1"/>
    </xf>
    <xf numFmtId="0" fontId="1" fillId="0" borderId="41" xfId="0" applyFont="1" applyFill="1" applyBorder="1" applyProtection="1"/>
    <xf numFmtId="49" fontId="8" fillId="0" borderId="34" xfId="0" applyNumberFormat="1" applyFont="1" applyBorder="1" applyAlignment="1" applyProtection="1">
      <alignment horizontal="center" vertical="center"/>
    </xf>
    <xf numFmtId="49" fontId="8" fillId="0" borderId="33" xfId="0" applyNumberFormat="1" applyFont="1" applyBorder="1" applyAlignment="1" applyProtection="1">
      <alignment horizontal="center" vertical="center"/>
    </xf>
    <xf numFmtId="0" fontId="0" fillId="0" borderId="0" xfId="0" applyAlignment="1" applyProtection="1">
      <alignment wrapText="1"/>
    </xf>
    <xf numFmtId="0" fontId="38" fillId="0" borderId="0" xfId="0" applyFont="1" applyAlignment="1" applyProtection="1">
      <alignment horizontal="left" vertical="center"/>
    </xf>
    <xf numFmtId="0" fontId="9" fillId="0" borderId="59" xfId="0" applyFont="1" applyFill="1" applyBorder="1" applyAlignment="1" applyProtection="1">
      <alignment horizontal="left" vertical="center"/>
    </xf>
    <xf numFmtId="0" fontId="38" fillId="5" borderId="0" xfId="0" applyFont="1" applyFill="1" applyAlignment="1" applyProtection="1">
      <alignment horizontal="center" vertical="center"/>
    </xf>
    <xf numFmtId="3" fontId="38" fillId="5" borderId="0" xfId="0" applyNumberFormat="1" applyFont="1" applyFill="1" applyAlignment="1" applyProtection="1">
      <alignment horizontal="center" vertical="center"/>
    </xf>
    <xf numFmtId="0" fontId="16" fillId="0" borderId="0" xfId="0" applyFont="1" applyFill="1" applyBorder="1" applyAlignment="1" applyProtection="1">
      <alignment horizontal="left" vertical="center"/>
    </xf>
    <xf numFmtId="0" fontId="0" fillId="0" borderId="0" xfId="0" applyFill="1" applyAlignment="1" applyProtection="1">
      <alignment wrapText="1"/>
    </xf>
    <xf numFmtId="0" fontId="38" fillId="5" borderId="0" xfId="0" applyFont="1" applyFill="1" applyAlignment="1" applyProtection="1">
      <alignment horizontal="left" vertical="center"/>
    </xf>
    <xf numFmtId="0" fontId="8" fillId="0" borderId="0" xfId="0" applyFont="1" applyFill="1" applyAlignment="1" applyProtection="1">
      <alignment vertical="center"/>
    </xf>
    <xf numFmtId="0" fontId="16" fillId="0" borderId="37" xfId="0" applyFont="1" applyFill="1" applyBorder="1" applyAlignment="1" applyProtection="1">
      <alignment horizontal="left" vertical="center"/>
    </xf>
    <xf numFmtId="0" fontId="16" fillId="0" borderId="37" xfId="0" applyFont="1" applyFill="1" applyBorder="1" applyAlignment="1" applyProtection="1">
      <alignment vertical="center"/>
    </xf>
    <xf numFmtId="0" fontId="8" fillId="0" borderId="21" xfId="0" applyFont="1" applyBorder="1" applyAlignment="1" applyProtection="1">
      <alignment horizontal="justify"/>
    </xf>
    <xf numFmtId="49" fontId="8" fillId="0" borderId="19" xfId="0" applyNumberFormat="1" applyFont="1" applyBorder="1" applyAlignment="1" applyProtection="1">
      <alignment horizontal="center" vertical="center" wrapText="1"/>
    </xf>
    <xf numFmtId="49" fontId="8" fillId="0" borderId="25" xfId="0" applyNumberFormat="1" applyFont="1" applyBorder="1" applyAlignment="1" applyProtection="1">
      <alignment horizontal="center" vertical="center" wrapText="1"/>
    </xf>
    <xf numFmtId="49" fontId="8" fillId="0" borderId="25" xfId="0" applyNumberFormat="1" applyFont="1" applyBorder="1" applyAlignment="1" applyProtection="1">
      <alignment horizontal="center" vertical="center"/>
    </xf>
    <xf numFmtId="49" fontId="8" fillId="0" borderId="19" xfId="0" applyNumberFormat="1" applyFont="1" applyBorder="1" applyAlignment="1" applyProtection="1">
      <alignment horizontal="center" vertical="center"/>
    </xf>
    <xf numFmtId="0" fontId="8" fillId="0" borderId="37" xfId="0" applyFont="1" applyBorder="1" applyProtection="1"/>
    <xf numFmtId="0" fontId="8" fillId="0" borderId="21" xfId="0" applyFont="1" applyBorder="1" applyProtection="1"/>
    <xf numFmtId="0" fontId="9" fillId="0" borderId="0" xfId="0" applyFont="1" applyBorder="1" applyAlignment="1" applyProtection="1">
      <alignment vertical="center" textRotation="90" wrapText="1"/>
    </xf>
    <xf numFmtId="0" fontId="8" fillId="0" borderId="0" xfId="0" applyFont="1" applyBorder="1" applyAlignment="1" applyProtection="1">
      <alignment vertical="center" textRotation="90" wrapText="1"/>
    </xf>
    <xf numFmtId="0" fontId="9" fillId="0" borderId="0" xfId="0" applyFont="1" applyFill="1" applyAlignment="1" applyProtection="1">
      <alignment horizontal="left" vertical="center"/>
    </xf>
    <xf numFmtId="0" fontId="8" fillId="0" borderId="33" xfId="0" applyFont="1" applyBorder="1" applyAlignment="1" applyProtection="1">
      <alignment horizontal="center" vertical="center" wrapText="1"/>
      <protection locked="0"/>
    </xf>
    <xf numFmtId="0" fontId="8" fillId="0" borderId="79"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3" xfId="0" applyFont="1" applyFill="1" applyBorder="1" applyAlignment="1" applyProtection="1">
      <alignment horizontal="center" vertical="center" wrapText="1"/>
      <protection locked="0"/>
    </xf>
    <xf numFmtId="0" fontId="9" fillId="0" borderId="5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0" xfId="0" applyFont="1" applyFill="1" applyBorder="1" applyAlignment="1" applyProtection="1">
      <alignment horizontal="center"/>
      <protection locked="0"/>
    </xf>
    <xf numFmtId="0" fontId="0" fillId="15" borderId="0" xfId="0" applyFill="1" applyProtection="1"/>
    <xf numFmtId="0" fontId="25" fillId="0" borderId="0" xfId="0" applyFont="1" applyProtection="1"/>
    <xf numFmtId="0" fontId="33" fillId="0" borderId="0" xfId="0" applyFont="1" applyProtection="1"/>
    <xf numFmtId="0" fontId="1" fillId="0" borderId="0" xfId="0" applyFont="1" applyAlignment="1" applyProtection="1">
      <alignment horizontal="center" vertical="center"/>
    </xf>
    <xf numFmtId="0" fontId="33" fillId="0" borderId="21" xfId="0" applyFont="1" applyBorder="1" applyProtection="1"/>
    <xf numFmtId="0" fontId="8" fillId="0" borderId="0" xfId="0" applyFont="1" applyAlignment="1" applyProtection="1">
      <alignment vertical="center"/>
    </xf>
    <xf numFmtId="0" fontId="35" fillId="0" borderId="0" xfId="0" applyFont="1" applyAlignment="1" applyProtection="1">
      <alignment horizontal="center" vertical="top"/>
    </xf>
    <xf numFmtId="49" fontId="14" fillId="0" borderId="18" xfId="0" applyNumberFormat="1" applyFont="1" applyBorder="1" applyAlignment="1" applyProtection="1">
      <alignment horizontal="center" vertical="center"/>
    </xf>
    <xf numFmtId="0" fontId="8" fillId="0" borderId="0" xfId="0" applyFont="1" applyAlignment="1" applyProtection="1">
      <alignment wrapText="1"/>
    </xf>
    <xf numFmtId="0" fontId="34" fillId="0" borderId="0" xfId="0" applyFont="1" applyAlignment="1" applyProtection="1">
      <alignment horizontal="right" vertical="center" wrapText="1"/>
    </xf>
    <xf numFmtId="0" fontId="1" fillId="0" borderId="0" xfId="0" applyFont="1" applyAlignment="1" applyProtection="1">
      <alignment horizontal="center" vertical="top"/>
    </xf>
    <xf numFmtId="0" fontId="0" fillId="16" borderId="18" xfId="0" applyFill="1" applyBorder="1" applyProtection="1"/>
    <xf numFmtId="0" fontId="0" fillId="5" borderId="18" xfId="0" applyFont="1" applyFill="1" applyBorder="1" applyAlignment="1" applyProtection="1">
      <alignment vertical="center"/>
    </xf>
    <xf numFmtId="49" fontId="0" fillId="5" borderId="18" xfId="0" applyNumberFormat="1" applyFill="1" applyBorder="1" applyAlignment="1" applyProtection="1">
      <alignment vertical="center"/>
    </xf>
    <xf numFmtId="0" fontId="43" fillId="17" borderId="18" xfId="0" applyFont="1" applyFill="1" applyBorder="1" applyAlignment="1">
      <alignment horizontal="center" vertical="center" wrapText="1"/>
    </xf>
    <xf numFmtId="0" fontId="42" fillId="0" borderId="0" xfId="0" applyFont="1" applyFill="1" applyProtection="1"/>
    <xf numFmtId="0" fontId="42" fillId="0" borderId="0" xfId="0" applyFont="1" applyProtection="1"/>
    <xf numFmtId="0" fontId="43" fillId="0" borderId="116" xfId="0" applyFont="1" applyBorder="1" applyAlignment="1" applyProtection="1">
      <alignment horizontal="center" vertical="center" wrapText="1"/>
      <protection locked="0"/>
    </xf>
    <xf numFmtId="0" fontId="43" fillId="0" borderId="18" xfId="0" applyFont="1" applyBorder="1" applyAlignment="1" applyProtection="1">
      <alignment horizontal="center" vertical="center" wrapText="1"/>
      <protection locked="0"/>
    </xf>
    <xf numFmtId="0" fontId="3" fillId="0" borderId="0" xfId="1" applyFont="1" applyAlignment="1">
      <alignment vertical="center" wrapText="1"/>
    </xf>
    <xf numFmtId="0" fontId="3" fillId="0" borderId="0" xfId="1" applyFont="1" applyFill="1" applyAlignment="1">
      <alignment horizontal="justify" wrapText="1"/>
    </xf>
    <xf numFmtId="0" fontId="2"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0" fillId="0" borderId="0" xfId="0" applyAlignment="1">
      <alignment horizontal="center" vertical="center"/>
    </xf>
    <xf numFmtId="0" fontId="4" fillId="0" borderId="0" xfId="1" applyFont="1" applyAlignment="1">
      <alignment horizontal="right" vertical="center"/>
    </xf>
    <xf numFmtId="0" fontId="14" fillId="0" borderId="0" xfId="0" applyFont="1" applyAlignment="1">
      <alignment horizontal="justify" vertical="center" wrapText="1"/>
    </xf>
    <xf numFmtId="0" fontId="8" fillId="0" borderId="0" xfId="0" applyFont="1" applyFill="1" applyBorder="1" applyAlignment="1">
      <alignment horizontal="justify" vertical="center" wrapText="1"/>
    </xf>
    <xf numFmtId="0" fontId="6" fillId="2" borderId="65" xfId="0" applyFont="1" applyFill="1" applyBorder="1" applyAlignment="1">
      <alignment horizontal="justify" vertical="top"/>
    </xf>
    <xf numFmtId="0" fontId="6" fillId="2" borderId="65" xfId="0" applyFont="1" applyFill="1" applyBorder="1" applyAlignment="1">
      <alignment horizontal="justify" vertical="top" wrapText="1"/>
    </xf>
    <xf numFmtId="0" fontId="14" fillId="0" borderId="0" xfId="0" applyFont="1" applyFill="1" applyAlignment="1">
      <alignment horizontal="justify" vertical="center" wrapText="1"/>
    </xf>
    <xf numFmtId="0" fontId="8" fillId="0" borderId="0" xfId="0" applyFont="1" applyAlignment="1">
      <alignment horizontal="justify" vertical="center" wrapText="1"/>
    </xf>
    <xf numFmtId="0" fontId="14" fillId="0" borderId="0" xfId="0" applyFont="1" applyFill="1" applyBorder="1" applyAlignment="1" applyProtection="1">
      <alignment horizontal="justify" vertic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0" applyFont="1" applyFill="1" applyBorder="1" applyAlignment="1">
      <alignment horizontal="justify" vertical="top" wrapText="1"/>
    </xf>
    <xf numFmtId="0" fontId="8" fillId="0" borderId="12" xfId="0" applyFont="1" applyFill="1" applyBorder="1" applyAlignment="1">
      <alignment horizontal="center" vertical="center" wrapText="1"/>
    </xf>
    <xf numFmtId="0" fontId="8" fillId="0" borderId="12" xfId="0" applyFont="1" applyBorder="1" applyAlignment="1" applyProtection="1">
      <alignment horizontal="center" vertical="center" wrapText="1"/>
      <protection locked="0"/>
    </xf>
    <xf numFmtId="0" fontId="8" fillId="0" borderId="19" xfId="0" applyFont="1" applyFill="1" applyBorder="1" applyAlignment="1">
      <alignment horizontal="center"/>
    </xf>
    <xf numFmtId="0" fontId="8" fillId="0" borderId="13" xfId="0" applyFont="1" applyFill="1" applyBorder="1" applyAlignment="1">
      <alignment horizontal="center"/>
    </xf>
    <xf numFmtId="0" fontId="8" fillId="0" borderId="20" xfId="0" applyFont="1" applyFill="1" applyBorder="1" applyAlignment="1">
      <alignment horizontal="center"/>
    </xf>
    <xf numFmtId="0" fontId="9" fillId="0" borderId="0" xfId="0" applyFont="1" applyFill="1" applyAlignment="1">
      <alignment horizontal="center" vertical="center" wrapText="1"/>
    </xf>
    <xf numFmtId="0" fontId="7" fillId="8" borderId="80" xfId="0" applyFont="1" applyFill="1" applyBorder="1" applyAlignment="1">
      <alignment horizontal="center"/>
    </xf>
    <xf numFmtId="0" fontId="7" fillId="8" borderId="81" xfId="0" applyFont="1" applyFill="1" applyBorder="1" applyAlignment="1">
      <alignment horizontal="center"/>
    </xf>
    <xf numFmtId="0" fontId="7" fillId="8" borderId="82" xfId="0" applyFont="1" applyFill="1" applyBorder="1" applyAlignment="1">
      <alignment horizontal="center"/>
    </xf>
    <xf numFmtId="0" fontId="7" fillId="8" borderId="83" xfId="0" applyFont="1" applyFill="1" applyBorder="1" applyAlignment="1">
      <alignment horizontal="center"/>
    </xf>
    <xf numFmtId="0" fontId="7" fillId="8" borderId="84" xfId="0" applyFont="1" applyFill="1" applyBorder="1" applyAlignment="1">
      <alignment horizontal="center"/>
    </xf>
    <xf numFmtId="0" fontId="7" fillId="8" borderId="85" xfId="0" applyFont="1" applyFill="1" applyBorder="1" applyAlignment="1">
      <alignment horizontal="center"/>
    </xf>
    <xf numFmtId="0" fontId="10" fillId="5" borderId="81"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8" fillId="0" borderId="13" xfId="0" applyFont="1" applyBorder="1" applyAlignment="1" applyProtection="1">
      <alignment horizontal="center" vertical="center" wrapText="1"/>
      <protection locked="0"/>
    </xf>
    <xf numFmtId="0" fontId="0" fillId="0" borderId="35" xfId="0" applyFill="1" applyBorder="1" applyAlignment="1">
      <alignment horizontal="center" wrapText="1"/>
    </xf>
    <xf numFmtId="0" fontId="0" fillId="0" borderId="14"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0" xfId="0" applyFill="1" applyBorder="1" applyAlignment="1">
      <alignment horizontal="center"/>
    </xf>
    <xf numFmtId="0" fontId="0" fillId="0" borderId="38" xfId="0" applyFill="1" applyBorder="1" applyAlignment="1">
      <alignment horizontal="center"/>
    </xf>
    <xf numFmtId="0" fontId="0" fillId="0" borderId="21" xfId="0" applyFill="1" applyBorder="1" applyAlignment="1">
      <alignment horizontal="center"/>
    </xf>
    <xf numFmtId="0" fontId="0" fillId="0" borderId="12" xfId="0" applyFill="1" applyBorder="1" applyAlignment="1">
      <alignment horizontal="center"/>
    </xf>
    <xf numFmtId="0" fontId="0" fillId="0" borderId="40" xfId="0" applyFill="1" applyBorder="1" applyAlignment="1">
      <alignment horizontal="center"/>
    </xf>
    <xf numFmtId="0" fontId="0" fillId="0" borderId="35" xfId="0" applyFill="1" applyBorder="1" applyAlignment="1">
      <alignment horizontal="center"/>
    </xf>
    <xf numFmtId="0" fontId="8" fillId="0" borderId="13" xfId="0" applyFont="1" applyBorder="1" applyAlignment="1" applyProtection="1">
      <alignment horizontal="center"/>
      <protection locked="0"/>
    </xf>
    <xf numFmtId="0" fontId="8" fillId="5" borderId="91" xfId="0" applyFont="1" applyFill="1" applyBorder="1" applyAlignment="1" applyProtection="1">
      <alignment horizontal="justify" vertical="center" wrapText="1"/>
      <protection locked="0"/>
    </xf>
    <xf numFmtId="0" fontId="7" fillId="3" borderId="80" xfId="0" applyFont="1" applyFill="1" applyBorder="1" applyAlignment="1">
      <alignment horizontal="center" vertical="center"/>
    </xf>
    <xf numFmtId="0" fontId="7" fillId="3" borderId="81" xfId="0" applyFont="1" applyFill="1" applyBorder="1" applyAlignment="1">
      <alignment horizontal="center" vertical="center"/>
    </xf>
    <xf numFmtId="0" fontId="7" fillId="3" borderId="82" xfId="0" applyFont="1" applyFill="1" applyBorder="1" applyAlignment="1">
      <alignment horizontal="center" vertical="center"/>
    </xf>
    <xf numFmtId="49" fontId="9" fillId="6" borderId="93" xfId="0" applyNumberFormat="1" applyFont="1" applyFill="1" applyBorder="1" applyAlignment="1">
      <alignment horizontal="center" vertical="center"/>
    </xf>
    <xf numFmtId="49" fontId="9" fillId="6" borderId="96" xfId="0" applyNumberFormat="1" applyFont="1" applyFill="1" applyBorder="1" applyAlignment="1">
      <alignment horizontal="center" vertical="center"/>
    </xf>
    <xf numFmtId="49" fontId="9" fillId="6" borderId="99" xfId="0" applyNumberFormat="1" applyFont="1" applyFill="1" applyBorder="1" applyAlignment="1">
      <alignment horizontal="center" vertical="center"/>
    </xf>
    <xf numFmtId="0" fontId="9" fillId="6" borderId="94" xfId="0" applyFont="1" applyFill="1" applyBorder="1" applyAlignment="1">
      <alignment horizontal="center" vertical="center" wrapText="1"/>
    </xf>
    <xf numFmtId="0" fontId="9" fillId="6" borderId="97" xfId="0" applyFont="1" applyFill="1" applyBorder="1" applyAlignment="1">
      <alignment horizontal="center" vertical="center" wrapText="1"/>
    </xf>
    <xf numFmtId="0" fontId="9" fillId="6" borderId="95" xfId="0" applyFont="1" applyFill="1" applyBorder="1" applyAlignment="1">
      <alignment horizontal="center" vertical="center" wrapText="1"/>
    </xf>
    <xf numFmtId="0" fontId="9" fillId="6" borderId="98" xfId="0" applyFont="1" applyFill="1" applyBorder="1" applyAlignment="1">
      <alignment horizontal="center" vertical="center" wrapText="1"/>
    </xf>
    <xf numFmtId="0" fontId="10" fillId="6" borderId="97" xfId="0" applyFont="1" applyFill="1" applyBorder="1" applyAlignment="1">
      <alignment horizontal="center" vertical="center" wrapText="1"/>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25" fillId="7" borderId="97" xfId="0" applyFont="1" applyFill="1" applyBorder="1" applyAlignment="1">
      <alignment horizontal="center" vertical="center" wrapText="1"/>
    </xf>
    <xf numFmtId="0" fontId="0" fillId="7" borderId="97" xfId="0" applyFill="1" applyBorder="1" applyAlignment="1">
      <alignment horizontal="center" vertical="center" wrapText="1"/>
    </xf>
    <xf numFmtId="0" fontId="30" fillId="7" borderId="97" xfId="0" applyFont="1" applyFill="1" applyBorder="1" applyAlignment="1">
      <alignment horizontal="center" vertical="center" wrapText="1"/>
    </xf>
    <xf numFmtId="0" fontId="31" fillId="7" borderId="97" xfId="1" applyFont="1" applyFill="1" applyBorder="1" applyAlignment="1">
      <alignment horizontal="center" vertical="center" wrapText="1"/>
    </xf>
    <xf numFmtId="0" fontId="8" fillId="7" borderId="97"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28" fillId="7" borderId="98" xfId="0" applyFont="1" applyFill="1" applyBorder="1" applyAlignment="1">
      <alignment horizontal="center" vertical="center" wrapText="1"/>
    </xf>
    <xf numFmtId="0" fontId="8" fillId="0" borderId="97" xfId="0" applyFont="1" applyBorder="1" applyAlignment="1" applyProtection="1">
      <alignment horizontal="center" vertical="center" wrapText="1"/>
      <protection locked="0"/>
    </xf>
    <xf numFmtId="0" fontId="8" fillId="0" borderId="98" xfId="0" applyFont="1" applyBorder="1" applyAlignment="1" applyProtection="1">
      <alignment horizontal="center" vertical="center" wrapText="1"/>
      <protection locked="0"/>
    </xf>
    <xf numFmtId="0" fontId="8" fillId="0" borderId="103" xfId="0" applyFont="1" applyBorder="1" applyAlignment="1" applyProtection="1">
      <alignment horizontal="center" vertical="center" wrapText="1"/>
      <protection locked="0"/>
    </xf>
    <xf numFmtId="0" fontId="8" fillId="0" borderId="104" xfId="0" applyFont="1" applyBorder="1" applyAlignment="1" applyProtection="1">
      <alignment horizontal="center" vertical="center" wrapText="1"/>
      <protection locked="0"/>
    </xf>
    <xf numFmtId="0" fontId="40" fillId="5" borderId="0" xfId="0" applyNumberFormat="1" applyFont="1" applyFill="1" applyBorder="1" applyAlignment="1" applyProtection="1">
      <alignment horizontal="center" vertical="center" wrapText="1"/>
    </xf>
    <xf numFmtId="0" fontId="41" fillId="5" borderId="0" xfId="0" applyNumberFormat="1" applyFont="1" applyFill="1" applyBorder="1" applyAlignment="1" applyProtection="1">
      <alignment horizontal="center" vertical="center" wrapText="1"/>
    </xf>
    <xf numFmtId="0" fontId="40" fillId="0" borderId="0" xfId="0" applyFont="1" applyAlignment="1" applyProtection="1">
      <alignment horizontal="center" vertical="center"/>
    </xf>
    <xf numFmtId="0" fontId="41" fillId="0" borderId="0" xfId="0" applyFont="1" applyFill="1" applyBorder="1" applyAlignment="1" applyProtection="1">
      <alignment horizontal="center" vertical="center"/>
    </xf>
    <xf numFmtId="0" fontId="41" fillId="0" borderId="115" xfId="0" applyFont="1" applyFill="1" applyBorder="1" applyAlignment="1" applyProtection="1">
      <alignment horizontal="center" vertical="center"/>
    </xf>
    <xf numFmtId="0" fontId="8" fillId="0" borderId="18" xfId="0" applyFont="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18" xfId="0" applyFont="1" applyBorder="1" applyAlignment="1" applyProtection="1">
      <alignment horizontal="center" vertical="center" wrapText="1"/>
    </xf>
    <xf numFmtId="0" fontId="41" fillId="0" borderId="0" xfId="0" applyFont="1" applyAlignment="1" applyProtection="1">
      <alignment horizontal="center" vertical="center"/>
    </xf>
    <xf numFmtId="0" fontId="13" fillId="0" borderId="0" xfId="0" applyFont="1" applyFill="1" applyAlignment="1" applyProtection="1">
      <alignment horizontal="justify" vertical="center" wrapText="1"/>
    </xf>
    <xf numFmtId="0" fontId="10" fillId="0" borderId="0" xfId="0" applyFont="1" applyAlignment="1" applyProtection="1">
      <alignment horizontal="justify" vertical="center" wrapText="1"/>
    </xf>
    <xf numFmtId="0" fontId="8" fillId="0" borderId="24" xfId="0" applyFont="1" applyBorder="1" applyAlignment="1" applyProtection="1">
      <alignment horizontal="justify" vertical="center" wrapText="1"/>
      <protection locked="0"/>
    </xf>
    <xf numFmtId="0" fontId="9" fillId="0" borderId="18" xfId="0" applyFont="1" applyBorder="1" applyAlignment="1" applyProtection="1">
      <alignment horizontal="center" vertical="center" wrapText="1"/>
    </xf>
    <xf numFmtId="0" fontId="8" fillId="0" borderId="18" xfId="0" applyFont="1" applyBorder="1" applyAlignment="1" applyProtection="1">
      <alignment horizontal="justify" vertical="center" wrapText="1"/>
    </xf>
    <xf numFmtId="0" fontId="14" fillId="0" borderId="19" xfId="0" applyFont="1" applyBorder="1" applyAlignment="1" applyProtection="1">
      <alignment horizontal="justify" vertical="center" wrapText="1"/>
    </xf>
    <xf numFmtId="0" fontId="14" fillId="0" borderId="13" xfId="0" applyFont="1" applyBorder="1" applyAlignment="1" applyProtection="1">
      <alignment horizontal="justify" vertical="center" wrapText="1"/>
    </xf>
    <xf numFmtId="0" fontId="14" fillId="0" borderId="20" xfId="0" applyFont="1" applyBorder="1" applyAlignment="1" applyProtection="1">
      <alignment horizontal="justify" vertical="center" wrapText="1"/>
    </xf>
    <xf numFmtId="0" fontId="14" fillId="0" borderId="18"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xf>
    <xf numFmtId="0" fontId="10" fillId="0" borderId="0" xfId="0" applyFont="1" applyFill="1" applyAlignment="1" applyProtection="1">
      <alignment horizontal="justify" vertical="center"/>
    </xf>
    <xf numFmtId="0" fontId="13" fillId="0" borderId="0" xfId="0" applyFont="1" applyAlignment="1" applyProtection="1">
      <alignment horizontal="justify" vertical="center"/>
    </xf>
    <xf numFmtId="0" fontId="15" fillId="0" borderId="35"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36" xfId="0" applyFont="1" applyBorder="1" applyAlignment="1" applyProtection="1">
      <alignment horizontal="center" vertical="center" wrapText="1"/>
    </xf>
    <xf numFmtId="0" fontId="15" fillId="0" borderId="2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40" xfId="0"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15" fillId="0" borderId="111" xfId="0" applyFont="1" applyBorder="1" applyAlignment="1" applyProtection="1">
      <alignment horizontal="center" vertical="center"/>
    </xf>
    <xf numFmtId="0" fontId="14" fillId="0" borderId="111" xfId="0" applyFont="1" applyBorder="1" applyAlignment="1" applyProtection="1">
      <alignment horizontal="center" vertical="center" wrapText="1"/>
    </xf>
    <xf numFmtId="0" fontId="14" fillId="0" borderId="111" xfId="0" applyFont="1" applyBorder="1" applyAlignment="1" applyProtection="1">
      <alignment horizontal="center" vertical="center"/>
    </xf>
    <xf numFmtId="0" fontId="13" fillId="0" borderId="0" xfId="0" applyFont="1" applyAlignment="1" applyProtection="1">
      <alignment horizontal="justify" vertical="center" wrapText="1"/>
    </xf>
    <xf numFmtId="0" fontId="14" fillId="0" borderId="24" xfId="0" applyFont="1" applyBorder="1" applyAlignment="1" applyProtection="1">
      <alignment horizontal="justify" vertical="center" wrapText="1"/>
      <protection locked="0"/>
    </xf>
    <xf numFmtId="0" fontId="14" fillId="0" borderId="18" xfId="0" applyFont="1" applyBorder="1" applyAlignment="1" applyProtection="1">
      <alignment horizontal="center" vertical="center" textRotation="90" wrapText="1"/>
    </xf>
    <xf numFmtId="0" fontId="14" fillId="0" borderId="18" xfId="0" applyFont="1" applyBorder="1" applyAlignment="1" applyProtection="1">
      <alignment horizontal="center" vertical="center" wrapText="1"/>
    </xf>
    <xf numFmtId="0" fontId="15" fillId="0" borderId="0" xfId="0" applyFont="1" applyAlignment="1" applyProtection="1">
      <alignment horizontal="justify" vertical="top" wrapText="1"/>
    </xf>
    <xf numFmtId="0" fontId="14" fillId="0" borderId="18" xfId="0" applyFont="1" applyBorder="1" applyAlignment="1" applyProtection="1">
      <alignment horizontal="justify" vertical="center" wrapText="1"/>
    </xf>
    <xf numFmtId="0" fontId="15" fillId="0" borderId="18" xfId="0" applyFont="1" applyBorder="1" applyAlignment="1" applyProtection="1">
      <alignment horizontal="center" vertical="center"/>
    </xf>
    <xf numFmtId="0" fontId="15" fillId="0" borderId="19"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9"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8" fillId="0" borderId="20" xfId="0" applyFont="1" applyBorder="1" applyAlignment="1" applyProtection="1">
      <alignment horizontal="justify" vertical="center" wrapText="1"/>
    </xf>
    <xf numFmtId="0" fontId="10" fillId="0" borderId="0" xfId="0" applyFont="1" applyAlignment="1" applyProtection="1">
      <alignment horizontal="justify" vertical="center"/>
    </xf>
    <xf numFmtId="0" fontId="10" fillId="0" borderId="0" xfId="0" applyFont="1" applyFill="1" applyAlignment="1" applyProtection="1">
      <alignment horizontal="justify" vertical="center" wrapText="1"/>
    </xf>
    <xf numFmtId="0" fontId="15" fillId="0" borderId="35"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40" xfId="0" applyFont="1" applyBorder="1" applyAlignment="1" applyProtection="1">
      <alignment horizontal="center" vertical="center"/>
    </xf>
    <xf numFmtId="0" fontId="14" fillId="0" borderId="35" xfId="0" applyFont="1" applyBorder="1" applyAlignment="1" applyProtection="1">
      <alignment horizontal="center" vertical="center" textRotation="90"/>
    </xf>
    <xf numFmtId="0" fontId="14" fillId="0" borderId="36" xfId="0" applyFont="1" applyBorder="1" applyAlignment="1" applyProtection="1">
      <alignment horizontal="center" vertical="center" textRotation="90"/>
    </xf>
    <xf numFmtId="0" fontId="14" fillId="0" borderId="21" xfId="0" applyFont="1" applyBorder="1" applyAlignment="1" applyProtection="1">
      <alignment horizontal="center" vertical="center" textRotation="90"/>
    </xf>
    <xf numFmtId="0" fontId="14" fillId="0" borderId="40" xfId="0" applyFont="1" applyBorder="1" applyAlignment="1" applyProtection="1">
      <alignment horizontal="center" vertical="center" textRotation="90"/>
    </xf>
    <xf numFmtId="0" fontId="14" fillId="0" borderId="35" xfId="0" applyFont="1" applyBorder="1" applyAlignment="1" applyProtection="1">
      <alignment horizontal="center" vertical="center" textRotation="90" wrapText="1"/>
    </xf>
    <xf numFmtId="0" fontId="14" fillId="0" borderId="36" xfId="0" applyFont="1" applyBorder="1" applyAlignment="1" applyProtection="1">
      <alignment horizontal="center" vertical="center" textRotation="90" wrapText="1"/>
    </xf>
    <xf numFmtId="0" fontId="14" fillId="0" borderId="21" xfId="0" applyFont="1" applyBorder="1" applyAlignment="1" applyProtection="1">
      <alignment horizontal="center" vertical="center" textRotation="90" wrapText="1"/>
    </xf>
    <xf numFmtId="0" fontId="14" fillId="0" borderId="40" xfId="0" applyFont="1" applyBorder="1" applyAlignment="1" applyProtection="1">
      <alignment horizontal="center" vertical="center" textRotation="90" wrapText="1"/>
    </xf>
    <xf numFmtId="0" fontId="14" fillId="0" borderId="19" xfId="0" applyFont="1" applyBorder="1" applyAlignment="1" applyProtection="1">
      <alignment horizontal="center" vertical="center" textRotation="90" wrapText="1"/>
    </xf>
    <xf numFmtId="0" fontId="14" fillId="0" borderId="20" xfId="0" applyFont="1" applyBorder="1" applyAlignment="1" applyProtection="1">
      <alignment horizontal="center" vertical="center" textRotation="90" wrapText="1"/>
    </xf>
    <xf numFmtId="0" fontId="8" fillId="0" borderId="29" xfId="0" applyFont="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40" xfId="0" applyFont="1" applyBorder="1" applyAlignment="1" applyProtection="1">
      <alignment horizontal="justify" vertical="center" wrapText="1"/>
    </xf>
    <xf numFmtId="0" fontId="14" fillId="0" borderId="18" xfId="0" applyFont="1" applyBorder="1" applyAlignment="1" applyProtection="1">
      <alignment horizontal="justify" vertical="center"/>
      <protection locked="0"/>
    </xf>
    <xf numFmtId="0" fontId="22" fillId="0" borderId="12" xfId="0" applyFont="1" applyBorder="1" applyAlignment="1" applyProtection="1">
      <alignment horizontal="right" vertical="center"/>
    </xf>
    <xf numFmtId="0" fontId="8" fillId="0" borderId="18" xfId="0" applyFont="1" applyBorder="1" applyAlignment="1" applyProtection="1">
      <alignment horizontal="justify" vertical="center"/>
    </xf>
    <xf numFmtId="0" fontId="8" fillId="0" borderId="110" xfId="0" applyFont="1" applyBorder="1" applyAlignment="1" applyProtection="1">
      <alignment horizontal="justify" vertical="center" wrapText="1"/>
    </xf>
    <xf numFmtId="0" fontId="9" fillId="0" borderId="35"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19"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0" fontId="15" fillId="0" borderId="36"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40"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textRotation="90" wrapText="1"/>
    </xf>
    <xf numFmtId="0" fontId="14" fillId="0" borderId="36" xfId="0" applyFont="1" applyFill="1" applyBorder="1" applyAlignment="1" applyProtection="1">
      <alignment horizontal="center" vertical="center" textRotation="90" wrapText="1"/>
    </xf>
    <xf numFmtId="0" fontId="14" fillId="0" borderId="21" xfId="0" applyFont="1" applyFill="1" applyBorder="1" applyAlignment="1" applyProtection="1">
      <alignment horizontal="center" vertical="center" textRotation="90" wrapText="1"/>
    </xf>
    <xf numFmtId="0" fontId="14" fillId="0" borderId="40" xfId="0" applyFont="1" applyFill="1" applyBorder="1" applyAlignment="1" applyProtection="1">
      <alignment horizontal="center" vertical="center" textRotation="90" wrapText="1"/>
    </xf>
    <xf numFmtId="0" fontId="14" fillId="0" borderId="19" xfId="0" applyFont="1" applyFill="1" applyBorder="1" applyAlignment="1" applyProtection="1">
      <alignment horizontal="center" vertical="center" textRotation="90" wrapText="1"/>
    </xf>
    <xf numFmtId="0" fontId="14" fillId="0" borderId="20" xfId="0" applyFont="1" applyFill="1" applyBorder="1" applyAlignment="1" applyProtection="1">
      <alignment horizontal="center" vertical="center" textRotation="90" wrapText="1"/>
    </xf>
    <xf numFmtId="0" fontId="14" fillId="0" borderId="18" xfId="0" applyFont="1" applyFill="1" applyBorder="1" applyAlignment="1" applyProtection="1">
      <alignment horizontal="justify" vertical="center"/>
      <protection locked="0"/>
    </xf>
    <xf numFmtId="0" fontId="15" fillId="0" borderId="0" xfId="0" applyFont="1" applyFill="1" applyAlignment="1" applyProtection="1">
      <alignment horizontal="justify" vertical="top" wrapText="1"/>
    </xf>
    <xf numFmtId="0" fontId="9" fillId="0" borderId="13" xfId="0" applyFont="1" applyBorder="1" applyAlignment="1" applyProtection="1">
      <alignment horizontal="center" vertical="center" wrapText="1"/>
    </xf>
    <xf numFmtId="0" fontId="9" fillId="0" borderId="19"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20"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20" xfId="0" applyFont="1" applyBorder="1" applyAlignment="1" applyProtection="1">
      <alignment horizontal="center" vertical="center"/>
    </xf>
    <xf numFmtId="0" fontId="14" fillId="0" borderId="18" xfId="0" applyFont="1" applyFill="1" applyBorder="1" applyAlignment="1" applyProtection="1">
      <alignment horizontal="justify" vertical="center" wrapText="1"/>
    </xf>
    <xf numFmtId="0" fontId="8" fillId="0" borderId="0" xfId="0" applyFont="1" applyFill="1" applyAlignment="1" applyProtection="1">
      <alignment horizontal="center" vertical="center" wrapText="1"/>
    </xf>
    <xf numFmtId="0" fontId="8" fillId="0" borderId="0" xfId="0" applyFont="1" applyFill="1" applyAlignment="1" applyProtection="1">
      <alignment horizontal="center" vertical="center"/>
    </xf>
    <xf numFmtId="0" fontId="9" fillId="0" borderId="18" xfId="0" applyFont="1" applyFill="1" applyBorder="1" applyAlignment="1" applyProtection="1">
      <alignment horizontal="center" vertical="center" wrapText="1"/>
    </xf>
    <xf numFmtId="0" fontId="14" fillId="0" borderId="18" xfId="0" applyFont="1" applyFill="1" applyBorder="1" applyAlignment="1" applyProtection="1">
      <alignment horizontal="justify" vertical="center"/>
    </xf>
    <xf numFmtId="0" fontId="8" fillId="0" borderId="19" xfId="0" applyFont="1" applyFill="1" applyBorder="1" applyAlignment="1" applyProtection="1">
      <alignment horizontal="justify" vertical="center" wrapText="1"/>
    </xf>
    <xf numFmtId="0" fontId="8" fillId="0" borderId="13" xfId="0" applyFont="1" applyFill="1" applyBorder="1" applyAlignment="1" applyProtection="1">
      <alignment horizontal="justify" vertical="center" wrapText="1"/>
    </xf>
    <xf numFmtId="0" fontId="8" fillId="0" borderId="20" xfId="0" applyFont="1" applyFill="1" applyBorder="1" applyAlignment="1" applyProtection="1">
      <alignment horizontal="justify" vertical="center" wrapText="1"/>
    </xf>
    <xf numFmtId="0" fontId="8" fillId="0"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2" fontId="8" fillId="0" borderId="18" xfId="0" applyNumberFormat="1" applyFont="1" applyFill="1" applyBorder="1" applyAlignment="1" applyProtection="1">
      <alignment horizontal="center" vertical="center" wrapText="1"/>
      <protection locked="0"/>
    </xf>
    <xf numFmtId="0" fontId="8" fillId="0" borderId="68"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108" xfId="0" applyFont="1" applyFill="1" applyBorder="1" applyAlignment="1" applyProtection="1">
      <alignment horizontal="center" vertical="center" wrapText="1"/>
      <protection locked="0"/>
    </xf>
    <xf numFmtId="0" fontId="8" fillId="0" borderId="109"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43" fillId="0" borderId="19" xfId="0" applyFont="1" applyBorder="1" applyAlignment="1" applyProtection="1">
      <alignment horizontal="center" vertical="center" wrapText="1"/>
      <protection locked="0"/>
    </xf>
    <xf numFmtId="0" fontId="43" fillId="0" borderId="20" xfId="0" applyFont="1" applyBorder="1" applyAlignment="1" applyProtection="1">
      <alignment horizontal="center" vertical="center" wrapText="1"/>
      <protection locked="0"/>
    </xf>
    <xf numFmtId="0" fontId="43" fillId="0" borderId="117" xfId="0" applyFont="1" applyBorder="1" applyAlignment="1" applyProtection="1">
      <alignment horizontal="center" vertical="center" wrapText="1"/>
      <protection locked="0"/>
    </xf>
    <xf numFmtId="0" fontId="43" fillId="0" borderId="121"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43" fillId="0" borderId="122" xfId="0" applyFont="1" applyBorder="1" applyAlignment="1" applyProtection="1">
      <alignment horizontal="center" vertical="center" wrapText="1"/>
      <protection locked="0"/>
    </xf>
    <xf numFmtId="0" fontId="43" fillId="0" borderId="123" xfId="0" applyFont="1" applyBorder="1" applyAlignment="1" applyProtection="1">
      <alignment horizontal="center" vertical="center" wrapText="1"/>
      <protection locked="0"/>
    </xf>
    <xf numFmtId="0" fontId="8" fillId="0" borderId="105" xfId="0" applyFont="1" applyFill="1" applyBorder="1" applyAlignment="1" applyProtection="1">
      <alignment horizontal="center" vertical="center" textRotation="90" wrapText="1"/>
    </xf>
    <xf numFmtId="0" fontId="8" fillId="0" borderId="106" xfId="0" applyFont="1" applyFill="1" applyBorder="1" applyAlignment="1" applyProtection="1">
      <alignment horizontal="center" vertical="center" textRotation="90" wrapText="1"/>
    </xf>
    <xf numFmtId="0" fontId="8" fillId="0" borderId="54" xfId="0" applyFont="1" applyFill="1" applyBorder="1" applyAlignment="1" applyProtection="1">
      <alignment horizontal="center" vertical="center" textRotation="90" wrapText="1"/>
    </xf>
    <xf numFmtId="0" fontId="8" fillId="0" borderId="35" xfId="0" applyFont="1" applyFill="1" applyBorder="1" applyAlignment="1" applyProtection="1">
      <alignment horizontal="center" vertical="center" textRotation="90" wrapText="1"/>
    </xf>
    <xf numFmtId="0" fontId="8" fillId="0" borderId="36" xfId="0" applyFont="1" applyFill="1" applyBorder="1" applyAlignment="1" applyProtection="1">
      <alignment horizontal="center" vertical="center" textRotation="90" wrapText="1"/>
    </xf>
    <xf numFmtId="0" fontId="8" fillId="0" borderId="21" xfId="0" applyFont="1" applyFill="1" applyBorder="1" applyAlignment="1" applyProtection="1">
      <alignment horizontal="center" vertical="center" textRotation="90" wrapText="1"/>
    </xf>
    <xf numFmtId="0" fontId="8" fillId="0" borderId="40" xfId="0" applyFont="1" applyFill="1" applyBorder="1" applyAlignment="1" applyProtection="1">
      <alignment horizontal="center" vertical="center" textRotation="90" wrapText="1"/>
    </xf>
    <xf numFmtId="0" fontId="8" fillId="0" borderId="107" xfId="0" applyFont="1" applyFill="1" applyBorder="1" applyAlignment="1" applyProtection="1">
      <alignment horizontal="center" vertical="center" textRotation="90" wrapText="1"/>
    </xf>
    <xf numFmtId="0" fontId="8" fillId="0" borderId="78" xfId="0" applyFont="1" applyFill="1" applyBorder="1" applyAlignment="1" applyProtection="1">
      <alignment horizontal="center" vertical="center" textRotation="90" wrapText="1"/>
    </xf>
    <xf numFmtId="0" fontId="8" fillId="0" borderId="39" xfId="0" applyFont="1" applyFill="1" applyBorder="1" applyAlignment="1" applyProtection="1">
      <alignment horizontal="center" vertical="center" textRotation="90" wrapText="1"/>
    </xf>
    <xf numFmtId="0" fontId="8" fillId="0" borderId="27" xfId="0" applyFont="1" applyFill="1" applyBorder="1" applyAlignment="1" applyProtection="1">
      <alignment horizontal="center" vertical="center" textRotation="90" wrapText="1"/>
    </xf>
    <xf numFmtId="0" fontId="8" fillId="0" borderId="38" xfId="0" applyFont="1" applyFill="1" applyBorder="1" applyAlignment="1" applyProtection="1">
      <alignment horizontal="center" vertical="center" textRotation="90" wrapText="1"/>
    </xf>
    <xf numFmtId="0" fontId="8" fillId="0" borderId="19" xfId="0" applyFont="1" applyFill="1" applyBorder="1" applyAlignment="1" applyProtection="1">
      <alignment horizontal="center" vertical="center" textRotation="90" wrapText="1"/>
    </xf>
    <xf numFmtId="0" fontId="8" fillId="0" borderId="13" xfId="0" applyFont="1" applyFill="1" applyBorder="1" applyAlignment="1" applyProtection="1">
      <alignment horizontal="center" vertical="center" textRotation="90" wrapText="1"/>
    </xf>
    <xf numFmtId="0" fontId="8" fillId="0" borderId="18" xfId="0" applyFont="1" applyFill="1" applyBorder="1" applyAlignment="1" applyProtection="1">
      <alignment horizontal="center" vertical="center" textRotation="90" wrapText="1"/>
    </xf>
    <xf numFmtId="0" fontId="8" fillId="0" borderId="41" xfId="0" applyFont="1" applyFill="1" applyBorder="1" applyAlignment="1" applyProtection="1">
      <alignment horizontal="center" vertical="center" textRotation="90" wrapText="1"/>
    </xf>
    <xf numFmtId="0" fontId="8" fillId="0" borderId="49" xfId="0" applyFont="1" applyFill="1" applyBorder="1" applyAlignment="1" applyProtection="1">
      <alignment horizontal="center" vertical="center" textRotation="90" wrapText="1"/>
    </xf>
    <xf numFmtId="0" fontId="8" fillId="0" borderId="37" xfId="0" applyFont="1" applyFill="1" applyBorder="1" applyAlignment="1" applyProtection="1">
      <alignment horizontal="center" vertical="center" textRotation="90" wrapText="1"/>
    </xf>
    <xf numFmtId="0" fontId="43" fillId="0" borderId="119" xfId="0" applyFont="1" applyBorder="1" applyAlignment="1" applyProtection="1">
      <alignment horizontal="center" vertical="center" wrapText="1"/>
      <protection locked="0"/>
    </xf>
    <xf numFmtId="0" fontId="43" fillId="0" borderId="120" xfId="0" applyFont="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justify" vertical="center" wrapText="1"/>
    </xf>
    <xf numFmtId="0" fontId="10" fillId="0" borderId="0" xfId="0" applyFont="1" applyFill="1" applyBorder="1" applyAlignment="1" applyProtection="1">
      <alignment horizontal="justify" vertical="center"/>
    </xf>
    <xf numFmtId="0" fontId="7" fillId="3" borderId="15"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4" borderId="15"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17" xfId="0" applyFont="1" applyFill="1" applyBorder="1" applyAlignment="1" applyProtection="1">
      <alignment horizontal="center" vertical="center"/>
    </xf>
    <xf numFmtId="0" fontId="8" fillId="0" borderId="18" xfId="0" applyFont="1" applyFill="1" applyBorder="1" applyAlignment="1" applyProtection="1">
      <alignment horizontal="justify" vertical="center"/>
    </xf>
    <xf numFmtId="0" fontId="15" fillId="0" borderId="18" xfId="0" applyFont="1" applyFill="1" applyBorder="1" applyAlignment="1" applyProtection="1">
      <alignment horizontal="center" vertical="center" wrapText="1"/>
    </xf>
    <xf numFmtId="0" fontId="14" fillId="0" borderId="18" xfId="0" applyFont="1" applyBorder="1" applyAlignment="1" applyProtection="1">
      <alignment horizontal="left" vertical="center"/>
    </xf>
    <xf numFmtId="0" fontId="14" fillId="0" borderId="18" xfId="0" applyFont="1" applyFill="1" applyBorder="1" applyAlignment="1" applyProtection="1">
      <alignment horizontal="left" vertical="center"/>
    </xf>
    <xf numFmtId="0" fontId="14" fillId="0" borderId="19" xfId="0" applyFont="1" applyFill="1" applyBorder="1" applyAlignment="1" applyProtection="1">
      <alignment horizontal="justify" vertical="center" wrapText="1"/>
    </xf>
    <xf numFmtId="0" fontId="14" fillId="0" borderId="13" xfId="0" applyFont="1" applyFill="1" applyBorder="1" applyAlignment="1" applyProtection="1">
      <alignment horizontal="justify" vertical="center" wrapText="1"/>
    </xf>
    <xf numFmtId="0" fontId="14" fillId="0" borderId="20" xfId="0" applyFont="1" applyFill="1" applyBorder="1" applyAlignment="1" applyProtection="1">
      <alignment horizontal="justify" vertical="center" wrapText="1"/>
    </xf>
    <xf numFmtId="49" fontId="14" fillId="0" borderId="19" xfId="0" applyNumberFormat="1" applyFont="1" applyFill="1" applyBorder="1" applyAlignment="1" applyProtection="1">
      <alignment horizontal="center" vertical="center" textRotation="90" wrapText="1"/>
    </xf>
    <xf numFmtId="49" fontId="14" fillId="0" borderId="20" xfId="0" applyNumberFormat="1"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14"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9" fillId="0" borderId="21" xfId="0" applyFont="1" applyFill="1" applyBorder="1" applyAlignment="1" applyProtection="1">
      <alignment horizontal="center" vertical="center" textRotation="90" wrapText="1"/>
    </xf>
    <xf numFmtId="0" fontId="9" fillId="0" borderId="12" xfId="0" applyFont="1" applyFill="1" applyBorder="1" applyAlignment="1" applyProtection="1">
      <alignment horizontal="center" vertical="center" textRotation="90" wrapText="1"/>
    </xf>
    <xf numFmtId="0" fontId="9" fillId="0" borderId="40"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8" fillId="0" borderId="19" xfId="0" applyFont="1" applyFill="1" applyBorder="1" applyAlignment="1" applyProtection="1">
      <alignment horizontal="justify" vertical="center"/>
    </xf>
    <xf numFmtId="0" fontId="8" fillId="0" borderId="13" xfId="0" applyFont="1" applyFill="1" applyBorder="1" applyAlignment="1" applyProtection="1">
      <alignment horizontal="justify" vertical="center"/>
    </xf>
    <xf numFmtId="2" fontId="8" fillId="0" borderId="19" xfId="0" applyNumberFormat="1" applyFont="1" applyFill="1" applyBorder="1" applyAlignment="1" applyProtection="1">
      <alignment horizontal="center" vertical="center" wrapText="1"/>
      <protection locked="0"/>
    </xf>
    <xf numFmtId="2" fontId="8" fillId="0" borderId="20" xfId="0" applyNumberFormat="1" applyFont="1" applyFill="1" applyBorder="1" applyAlignment="1" applyProtection="1">
      <alignment horizontal="center" vertical="center" wrapText="1"/>
      <protection locked="0"/>
    </xf>
    <xf numFmtId="2" fontId="44" fillId="0" borderId="19" xfId="0" applyNumberFormat="1" applyFont="1" applyBorder="1" applyAlignment="1" applyProtection="1">
      <alignment horizontal="center" vertical="center" wrapText="1"/>
    </xf>
    <xf numFmtId="2" fontId="44" fillId="0" borderId="20" xfId="0" applyNumberFormat="1" applyFont="1" applyBorder="1" applyAlignment="1" applyProtection="1">
      <alignment horizontal="center" vertical="center" wrapText="1"/>
    </xf>
    <xf numFmtId="2" fontId="44" fillId="0" borderId="19" xfId="0" applyNumberFormat="1" applyFont="1" applyFill="1" applyBorder="1" applyAlignment="1" applyProtection="1">
      <alignment horizontal="center" vertical="center" wrapText="1"/>
    </xf>
    <xf numFmtId="2" fontId="44" fillId="0" borderId="20" xfId="0" applyNumberFormat="1" applyFont="1" applyFill="1" applyBorder="1" applyAlignment="1" applyProtection="1">
      <alignment horizontal="center" vertical="center" wrapText="1"/>
    </xf>
    <xf numFmtId="0" fontId="21" fillId="0" borderId="47" xfId="0" applyFont="1" applyFill="1" applyBorder="1" applyAlignment="1" applyProtection="1">
      <alignment horizontal="left" vertical="center" wrapText="1"/>
    </xf>
    <xf numFmtId="0" fontId="21" fillId="0" borderId="45" xfId="0" applyFont="1" applyFill="1" applyBorder="1" applyAlignment="1" applyProtection="1">
      <alignment horizontal="left" vertical="center" wrapText="1"/>
    </xf>
    <xf numFmtId="0" fontId="21" fillId="0" borderId="60" xfId="0" applyFont="1" applyFill="1" applyBorder="1" applyAlignment="1" applyProtection="1">
      <alignment horizontal="left" vertical="center" wrapText="1"/>
    </xf>
    <xf numFmtId="0" fontId="21" fillId="0" borderId="12" xfId="0" applyFont="1" applyFill="1" applyBorder="1" applyAlignment="1" applyProtection="1">
      <alignment horizontal="justify" vertical="center" wrapText="1"/>
    </xf>
    <xf numFmtId="0" fontId="21" fillId="0" borderId="40" xfId="0" applyFont="1" applyFill="1" applyBorder="1" applyAlignment="1" applyProtection="1">
      <alignment horizontal="justify" vertical="center" wrapText="1"/>
    </xf>
    <xf numFmtId="0" fontId="8" fillId="0" borderId="24" xfId="0" applyFont="1" applyFill="1" applyBorder="1" applyAlignment="1" applyProtection="1">
      <alignment horizontal="justify" vertical="center" wrapText="1"/>
      <protection locked="0"/>
    </xf>
    <xf numFmtId="0" fontId="9" fillId="0" borderId="0" xfId="0" applyFont="1" applyAlignment="1" applyProtection="1">
      <alignment horizontal="justify" vertical="top" wrapText="1"/>
    </xf>
    <xf numFmtId="0" fontId="15" fillId="0" borderId="19"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49" fontId="14" fillId="0" borderId="13" xfId="0" applyNumberFormat="1" applyFont="1" applyFill="1" applyBorder="1" applyAlignment="1" applyProtection="1">
      <alignment horizontal="center" vertical="center" textRotation="90" wrapText="1"/>
    </xf>
    <xf numFmtId="0" fontId="8" fillId="0" borderId="13"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justify" vertical="center"/>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11" fillId="0" borderId="35"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36" xfId="0" applyFont="1" applyFill="1" applyBorder="1" applyAlignment="1" applyProtection="1">
      <alignment horizontal="left" vertical="center" wrapText="1"/>
    </xf>
    <xf numFmtId="0" fontId="10" fillId="0" borderId="12" xfId="0" applyFont="1" applyFill="1" applyBorder="1" applyAlignment="1" applyProtection="1">
      <alignment horizontal="justify" vertical="center" wrapText="1"/>
    </xf>
    <xf numFmtId="0" fontId="10" fillId="0" borderId="12" xfId="0" applyFont="1" applyFill="1" applyBorder="1" applyAlignment="1" applyProtection="1">
      <alignment horizontal="justify" vertical="center"/>
    </xf>
    <xf numFmtId="0" fontId="10" fillId="0" borderId="40" xfId="0" applyFont="1" applyFill="1" applyBorder="1" applyAlignment="1" applyProtection="1">
      <alignment horizontal="justify" vertical="center"/>
    </xf>
    <xf numFmtId="0" fontId="10" fillId="0" borderId="23" xfId="0" applyFont="1" applyFill="1" applyBorder="1" applyAlignment="1" applyProtection="1">
      <alignment horizontal="justify" vertical="center" wrapText="1"/>
    </xf>
    <xf numFmtId="0" fontId="9" fillId="0" borderId="0" xfId="0" applyFont="1" applyFill="1" applyAlignment="1" applyProtection="1">
      <alignment horizontal="justify" vertical="top" wrapText="1"/>
    </xf>
    <xf numFmtId="0" fontId="11" fillId="0" borderId="55" xfId="0" applyFont="1" applyFill="1" applyBorder="1" applyAlignment="1" applyProtection="1">
      <alignment horizontal="left" vertical="center" wrapText="1"/>
    </xf>
    <xf numFmtId="0" fontId="11" fillId="0" borderId="45" xfId="0" applyFont="1" applyFill="1" applyBorder="1" applyAlignment="1" applyProtection="1">
      <alignment horizontal="left" vertical="center" wrapText="1"/>
    </xf>
    <xf numFmtId="0" fontId="11" fillId="0" borderId="46" xfId="0" applyFont="1" applyFill="1" applyBorder="1" applyAlignment="1" applyProtection="1">
      <alignment horizontal="left" vertical="center" wrapText="1"/>
    </xf>
    <xf numFmtId="0" fontId="8" fillId="0" borderId="20" xfId="0" applyFont="1" applyFill="1" applyBorder="1" applyAlignment="1" applyProtection="1">
      <alignment horizontal="center" vertical="center" textRotation="90" wrapText="1"/>
    </xf>
    <xf numFmtId="0" fontId="11" fillId="0" borderId="47" xfId="0" applyFont="1" applyBorder="1" applyAlignment="1" applyProtection="1">
      <alignment horizontal="left" vertical="center"/>
    </xf>
    <xf numFmtId="0" fontId="11" fillId="0" borderId="74" xfId="0" applyFont="1" applyBorder="1" applyAlignment="1" applyProtection="1">
      <alignment horizontal="left" vertical="center"/>
    </xf>
    <xf numFmtId="0" fontId="10" fillId="0" borderId="0" xfId="0" applyFont="1" applyBorder="1" applyAlignment="1" applyProtection="1">
      <alignment horizontal="justify" vertical="center" wrapText="1"/>
    </xf>
    <xf numFmtId="0" fontId="10" fillId="0" borderId="38" xfId="0" applyFont="1" applyBorder="1" applyAlignment="1" applyProtection="1">
      <alignment horizontal="justify" vertical="center" wrapText="1"/>
    </xf>
    <xf numFmtId="0" fontId="8" fillId="0" borderId="19"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11" fillId="0" borderId="35" xfId="0" applyFont="1" applyFill="1" applyBorder="1" applyAlignment="1" applyProtection="1">
      <alignment horizontal="left" vertical="center"/>
    </xf>
    <xf numFmtId="0" fontId="11" fillId="0" borderId="14" xfId="0" applyFont="1" applyFill="1" applyBorder="1" applyAlignment="1" applyProtection="1">
      <alignment horizontal="left" vertical="center"/>
    </xf>
    <xf numFmtId="0" fontId="11" fillId="0" borderId="36" xfId="0" applyFont="1" applyFill="1" applyBorder="1" applyAlignment="1" applyProtection="1">
      <alignment horizontal="left" vertical="center"/>
    </xf>
    <xf numFmtId="0" fontId="9" fillId="0" borderId="0" xfId="0" applyFont="1" applyFill="1" applyAlignment="1" applyProtection="1">
      <alignment horizontal="justify" vertical="top"/>
    </xf>
    <xf numFmtId="49" fontId="9" fillId="0" borderId="18" xfId="0" applyNumberFormat="1" applyFont="1" applyFill="1" applyBorder="1" applyAlignment="1" applyProtection="1">
      <alignment horizontal="center" vertical="center" wrapText="1"/>
    </xf>
    <xf numFmtId="3" fontId="9" fillId="0" borderId="18" xfId="0" applyNumberFormat="1" applyFont="1" applyFill="1" applyBorder="1" applyAlignment="1" applyProtection="1">
      <alignment horizontal="center" vertical="center" wrapText="1"/>
    </xf>
    <xf numFmtId="0" fontId="10" fillId="0" borderId="22" xfId="0" applyFont="1" applyFill="1" applyBorder="1" applyAlignment="1" applyProtection="1">
      <alignment horizontal="justify" vertical="center"/>
    </xf>
    <xf numFmtId="0" fontId="8" fillId="0" borderId="19"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8" fillId="0" borderId="30"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14" fillId="0" borderId="18" xfId="0" applyFont="1" applyBorder="1" applyAlignment="1" applyProtection="1">
      <alignment horizontal="justify" vertical="center"/>
    </xf>
    <xf numFmtId="3" fontId="14" fillId="0" borderId="18" xfId="0" applyNumberFormat="1" applyFont="1" applyFill="1" applyBorder="1" applyAlignment="1" applyProtection="1">
      <alignment horizontal="justify" vertical="center" wrapText="1"/>
    </xf>
    <xf numFmtId="0" fontId="14" fillId="0" borderId="54" xfId="0" applyFont="1" applyBorder="1" applyAlignment="1" applyProtection="1">
      <alignment horizontal="left" vertical="center"/>
    </xf>
    <xf numFmtId="0" fontId="2" fillId="0" borderId="0" xfId="0" applyFont="1" applyAlignment="1" applyProtection="1">
      <alignment horizontal="center" vertical="center" wrapText="1"/>
    </xf>
    <xf numFmtId="0" fontId="4" fillId="0" borderId="0" xfId="1" applyFont="1" applyAlignment="1" applyProtection="1">
      <alignment horizontal="right" vertical="center"/>
    </xf>
    <xf numFmtId="0" fontId="11" fillId="0" borderId="35" xfId="0" applyFont="1" applyBorder="1" applyAlignment="1" applyProtection="1">
      <alignment horizontal="left" vertical="center"/>
    </xf>
    <xf numFmtId="0" fontId="11" fillId="0" borderId="39" xfId="0" applyFont="1" applyBorder="1" applyAlignment="1" applyProtection="1">
      <alignment horizontal="left" vertical="center"/>
    </xf>
    <xf numFmtId="0" fontId="11" fillId="0" borderId="67" xfId="0" applyFont="1" applyBorder="1" applyAlignment="1" applyProtection="1">
      <alignment horizontal="left" vertical="center"/>
    </xf>
    <xf numFmtId="0" fontId="10" fillId="0" borderId="0" xfId="0" applyFont="1" applyFill="1" applyBorder="1" applyAlignment="1" applyProtection="1">
      <alignment horizontal="justify" vertical="center" wrapText="1"/>
    </xf>
    <xf numFmtId="0" fontId="11" fillId="0" borderId="35" xfId="0" applyFont="1" applyBorder="1" applyAlignment="1" applyProtection="1">
      <alignment horizontal="left" vertical="center" wrapText="1"/>
    </xf>
    <xf numFmtId="0" fontId="11" fillId="0" borderId="39" xfId="0" applyFont="1" applyBorder="1" applyAlignment="1" applyProtection="1">
      <alignment horizontal="left" vertical="center" wrapText="1"/>
    </xf>
    <xf numFmtId="0" fontId="11" fillId="0" borderId="67" xfId="0" applyFont="1" applyBorder="1" applyAlignment="1" applyProtection="1">
      <alignment horizontal="left" vertical="center" wrapText="1"/>
    </xf>
    <xf numFmtId="0" fontId="10" fillId="0" borderId="38" xfId="0" applyFont="1" applyFill="1" applyBorder="1" applyAlignment="1" applyProtection="1">
      <alignment horizontal="justify" vertical="center" wrapText="1"/>
    </xf>
    <xf numFmtId="0" fontId="13" fillId="0" borderId="0" xfId="0" applyFont="1" applyFill="1" applyBorder="1" applyAlignment="1" applyProtection="1">
      <alignment horizontal="justify" vertical="center" wrapText="1"/>
    </xf>
    <xf numFmtId="0" fontId="13" fillId="0" borderId="38" xfId="0" applyFont="1" applyFill="1" applyBorder="1" applyAlignment="1" applyProtection="1">
      <alignment horizontal="justify" vertical="center" wrapText="1"/>
    </xf>
    <xf numFmtId="0" fontId="13" fillId="0" borderId="12" xfId="0" applyFont="1" applyFill="1" applyBorder="1" applyAlignment="1" applyProtection="1">
      <alignment horizontal="justify" vertical="center" wrapText="1"/>
    </xf>
    <xf numFmtId="0" fontId="13" fillId="0" borderId="40" xfId="0" applyFont="1" applyFill="1" applyBorder="1" applyAlignment="1" applyProtection="1">
      <alignment horizontal="justify" vertical="center" wrapText="1"/>
    </xf>
    <xf numFmtId="0" fontId="9" fillId="0" borderId="0" xfId="0" applyFont="1" applyAlignment="1" applyProtection="1">
      <alignment horizontal="justify" vertical="top"/>
    </xf>
    <xf numFmtId="0" fontId="10" fillId="0" borderId="40" xfId="0" applyFont="1" applyFill="1" applyBorder="1" applyAlignment="1" applyProtection="1">
      <alignment horizontal="justify" vertical="center" wrapText="1"/>
    </xf>
    <xf numFmtId="0" fontId="12" fillId="3" borderId="15" xfId="0" applyFont="1" applyFill="1" applyBorder="1" applyAlignment="1" applyProtection="1">
      <alignment horizontal="center" vertical="center"/>
    </xf>
    <xf numFmtId="0" fontId="43" fillId="0" borderId="127" xfId="0" applyFont="1" applyBorder="1" applyAlignment="1" applyProtection="1">
      <alignment horizontal="justify" vertical="center"/>
      <protection locked="0"/>
    </xf>
    <xf numFmtId="0" fontId="43" fillId="0" borderId="118" xfId="0" applyFont="1" applyBorder="1" applyAlignment="1" applyProtection="1">
      <alignment horizontal="justify" vertical="center"/>
      <protection locked="0"/>
    </xf>
    <xf numFmtId="0" fontId="43" fillId="0" borderId="128" xfId="0" applyFont="1" applyBorder="1" applyAlignment="1" applyProtection="1">
      <alignment horizontal="justify" vertical="center"/>
      <protection locked="0"/>
    </xf>
    <xf numFmtId="0" fontId="8" fillId="0" borderId="42"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76" xfId="0" applyFont="1" applyBorder="1" applyAlignment="1" applyProtection="1">
      <alignment horizontal="center" vertical="center" wrapText="1"/>
      <protection locked="0"/>
    </xf>
    <xf numFmtId="0" fontId="10" fillId="0" borderId="0" xfId="1" applyFont="1" applyFill="1" applyBorder="1" applyAlignment="1" applyProtection="1">
      <alignment horizontal="justify" vertical="center" wrapText="1"/>
    </xf>
    <xf numFmtId="0" fontId="10" fillId="0" borderId="38" xfId="1" applyFont="1" applyFill="1" applyBorder="1" applyAlignment="1" applyProtection="1">
      <alignment horizontal="justify" vertical="center" wrapText="1"/>
    </xf>
    <xf numFmtId="0" fontId="8" fillId="0" borderId="68"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69" xfId="0" applyFont="1" applyBorder="1" applyAlignment="1" applyProtection="1">
      <alignment horizontal="center" vertical="center" wrapText="1"/>
    </xf>
    <xf numFmtId="0" fontId="10" fillId="0" borderId="38" xfId="0" applyFont="1" applyFill="1" applyBorder="1" applyAlignment="1" applyProtection="1">
      <alignment horizontal="justify" vertical="center"/>
    </xf>
    <xf numFmtId="0" fontId="8" fillId="0" borderId="70" xfId="0" applyFont="1" applyBorder="1" applyAlignment="1" applyProtection="1">
      <alignment horizontal="center" vertical="center" wrapText="1"/>
    </xf>
    <xf numFmtId="0" fontId="8" fillId="0" borderId="71" xfId="0" applyFont="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49" xfId="0" applyFont="1" applyBorder="1" applyAlignment="1" applyProtection="1">
      <alignment horizontal="center" vertical="center"/>
    </xf>
    <xf numFmtId="0" fontId="43" fillId="0" borderId="124" xfId="0" applyFont="1" applyBorder="1" applyAlignment="1" applyProtection="1">
      <alignment horizontal="justify" vertical="center"/>
      <protection locked="0"/>
    </xf>
    <xf numFmtId="0" fontId="43" fillId="0" borderId="125" xfId="0" applyFont="1" applyBorder="1" applyAlignment="1" applyProtection="1">
      <alignment horizontal="justify" vertical="center"/>
      <protection locked="0"/>
    </xf>
    <xf numFmtId="0" fontId="43" fillId="0" borderId="126" xfId="0" applyFont="1" applyBorder="1" applyAlignment="1" applyProtection="1">
      <alignment horizontal="justify" vertical="center"/>
      <protection locked="0"/>
    </xf>
    <xf numFmtId="0" fontId="43" fillId="0" borderId="129" xfId="0" applyFont="1" applyBorder="1" applyAlignment="1" applyProtection="1">
      <alignment horizontal="justify" vertical="center"/>
      <protection locked="0"/>
    </xf>
    <xf numFmtId="0" fontId="43" fillId="0" borderId="130" xfId="0" applyFont="1" applyBorder="1" applyAlignment="1" applyProtection="1">
      <alignment horizontal="justify" vertical="center"/>
      <protection locked="0"/>
    </xf>
    <xf numFmtId="0" fontId="43" fillId="0" borderId="131" xfId="0" applyFont="1" applyBorder="1" applyAlignment="1" applyProtection="1">
      <alignment horizontal="justify" vertical="center"/>
      <protection locked="0"/>
    </xf>
    <xf numFmtId="0" fontId="8" fillId="0" borderId="30" xfId="0" applyFont="1" applyBorder="1" applyAlignment="1" applyProtection="1">
      <alignment horizontal="justify" vertical="center"/>
      <protection locked="0"/>
    </xf>
    <xf numFmtId="0" fontId="8" fillId="0" borderId="31" xfId="0" applyFont="1" applyBorder="1" applyAlignment="1" applyProtection="1">
      <alignment horizontal="justify" vertical="center"/>
      <protection locked="0"/>
    </xf>
    <xf numFmtId="0" fontId="8" fillId="0" borderId="32" xfId="0" applyFont="1" applyBorder="1" applyAlignment="1" applyProtection="1">
      <alignment horizontal="justify" vertical="center"/>
      <protection locked="0"/>
    </xf>
    <xf numFmtId="0" fontId="0" fillId="0" borderId="18" xfId="0" applyFill="1" applyBorder="1" applyAlignment="1" applyProtection="1">
      <alignment horizontal="center"/>
    </xf>
    <xf numFmtId="0" fontId="8" fillId="0" borderId="18" xfId="0" applyFont="1" applyBorder="1" applyAlignment="1" applyProtection="1">
      <alignment horizontal="justify" vertical="center" wrapText="1"/>
      <protection locked="0"/>
    </xf>
    <xf numFmtId="0" fontId="15" fillId="0" borderId="18"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50" xfId="0" applyFont="1" applyBorder="1" applyAlignment="1" applyProtection="1">
      <alignment horizontal="center" vertical="center" wrapText="1"/>
    </xf>
    <xf numFmtId="0" fontId="9" fillId="0" borderId="51"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27" fillId="0" borderId="0" xfId="0" applyFont="1" applyAlignment="1" applyProtection="1">
      <alignment horizontal="center" vertical="center" wrapText="1"/>
    </xf>
    <xf numFmtId="0" fontId="14" fillId="0" borderId="13" xfId="0" applyFont="1" applyBorder="1" applyAlignment="1" applyProtection="1">
      <alignment horizontal="center" vertical="center" wrapText="1"/>
      <protection locked="0"/>
    </xf>
    <xf numFmtId="0" fontId="11" fillId="0" borderId="37" xfId="0" applyFont="1" applyFill="1" applyBorder="1" applyAlignment="1" applyProtection="1">
      <alignment horizontal="justify" vertical="center"/>
    </xf>
    <xf numFmtId="0" fontId="11" fillId="0" borderId="0" xfId="0" applyFont="1" applyFill="1" applyBorder="1" applyAlignment="1" applyProtection="1">
      <alignment horizontal="justify" vertical="center"/>
    </xf>
    <xf numFmtId="0" fontId="11" fillId="0" borderId="38" xfId="0" applyFont="1" applyFill="1" applyBorder="1" applyAlignment="1" applyProtection="1">
      <alignment horizontal="justify" vertical="center"/>
    </xf>
    <xf numFmtId="0" fontId="13" fillId="0" borderId="0"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12" xfId="0" applyFont="1" applyFill="1" applyBorder="1" applyAlignment="1" applyProtection="1">
      <alignment horizontal="justify" vertical="center"/>
    </xf>
    <xf numFmtId="0" fontId="13" fillId="0" borderId="78" xfId="0" applyFont="1" applyFill="1" applyBorder="1" applyAlignment="1" applyProtection="1">
      <alignment horizontal="justify" vertical="center"/>
    </xf>
    <xf numFmtId="0" fontId="11" fillId="0" borderId="56" xfId="0" applyFont="1" applyFill="1" applyBorder="1" applyAlignment="1" applyProtection="1">
      <alignment horizontal="left" vertical="center" wrapText="1"/>
    </xf>
    <xf numFmtId="0" fontId="11" fillId="0" borderId="57" xfId="0" applyFont="1" applyFill="1" applyBorder="1" applyAlignment="1" applyProtection="1">
      <alignment horizontal="left" vertical="center" wrapText="1"/>
    </xf>
    <xf numFmtId="0" fontId="11" fillId="0" borderId="58" xfId="0" applyFont="1" applyFill="1" applyBorder="1" applyAlignment="1" applyProtection="1">
      <alignment horizontal="left" vertical="center" wrapText="1"/>
    </xf>
    <xf numFmtId="0" fontId="10" fillId="0" borderId="23" xfId="0" applyFont="1" applyFill="1" applyBorder="1" applyAlignment="1" applyProtection="1">
      <alignment horizontal="justify" vertical="center"/>
    </xf>
    <xf numFmtId="0" fontId="10" fillId="0" borderId="49" xfId="0" applyFont="1" applyFill="1" applyBorder="1" applyAlignment="1" applyProtection="1">
      <alignment horizontal="justify" vertical="center"/>
    </xf>
    <xf numFmtId="0" fontId="9" fillId="0" borderId="35"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9" xfId="0" applyFont="1" applyBorder="1" applyAlignment="1" applyProtection="1">
      <alignment horizontal="justify" vertical="center"/>
    </xf>
    <xf numFmtId="0" fontId="8" fillId="0" borderId="13" xfId="0" applyFont="1" applyBorder="1" applyAlignment="1" applyProtection="1">
      <alignment horizontal="justify" vertical="center"/>
    </xf>
    <xf numFmtId="0" fontId="8" fillId="0" borderId="20" xfId="0" applyFont="1" applyBorder="1" applyAlignment="1" applyProtection="1">
      <alignment horizontal="justify" vertical="center"/>
    </xf>
    <xf numFmtId="0" fontId="9" fillId="0" borderId="0" xfId="0" applyFont="1" applyAlignment="1" applyProtection="1">
      <alignment horizontal="justify"/>
    </xf>
    <xf numFmtId="0" fontId="9" fillId="0" borderId="0" xfId="0" applyFont="1" applyFill="1" applyAlignment="1" applyProtection="1">
      <alignment horizontal="justify"/>
    </xf>
    <xf numFmtId="0" fontId="8" fillId="0" borderId="37" xfId="0" applyFont="1" applyFill="1" applyBorder="1" applyAlignment="1" applyProtection="1">
      <alignment horizontal="justify" vertical="center" wrapText="1"/>
    </xf>
    <xf numFmtId="0" fontId="8" fillId="0" borderId="0" xfId="0" applyFont="1" applyFill="1" applyAlignment="1" applyProtection="1">
      <alignment horizontal="justify" vertical="center" wrapText="1"/>
    </xf>
    <xf numFmtId="0" fontId="9" fillId="0" borderId="59" xfId="0" applyFont="1" applyFill="1" applyBorder="1" applyAlignment="1" applyProtection="1">
      <alignment horizontal="justify" vertical="center" wrapText="1"/>
    </xf>
    <xf numFmtId="0" fontId="9" fillId="0" borderId="0" xfId="0" applyFont="1" applyFill="1" applyAlignment="1" applyProtection="1">
      <alignment horizontal="justify" vertical="center" wrapText="1"/>
    </xf>
    <xf numFmtId="0" fontId="8" fillId="0" borderId="37" xfId="0" applyFont="1" applyFill="1" applyBorder="1" applyAlignment="1" applyProtection="1">
      <alignment horizontal="justify" vertical="center"/>
    </xf>
    <xf numFmtId="0" fontId="8" fillId="0" borderId="0" xfId="0" applyFont="1" applyFill="1" applyAlignment="1" applyProtection="1">
      <alignment horizontal="justify" vertical="center"/>
    </xf>
    <xf numFmtId="0" fontId="16" fillId="0" borderId="37" xfId="0" applyFont="1" applyFill="1" applyBorder="1" applyAlignment="1" applyProtection="1">
      <alignment horizontal="justify" vertical="center"/>
    </xf>
    <xf numFmtId="0" fontId="16" fillId="0" borderId="0" xfId="0" applyFont="1" applyFill="1" applyBorder="1" applyAlignment="1" applyProtection="1">
      <alignment horizontal="justify" vertical="center"/>
    </xf>
    <xf numFmtId="0" fontId="8" fillId="0" borderId="18" xfId="0" applyFont="1" applyFill="1" applyBorder="1" applyAlignment="1" applyProtection="1">
      <alignment horizontal="center" vertical="center"/>
      <protection locked="0"/>
    </xf>
    <xf numFmtId="0" fontId="21" fillId="0" borderId="35" xfId="0" applyFont="1" applyFill="1" applyBorder="1" applyAlignment="1" applyProtection="1">
      <alignment horizontal="left" vertical="center"/>
    </xf>
    <xf numFmtId="0" fontId="21" fillId="0" borderId="14" xfId="0" applyFont="1" applyFill="1" applyBorder="1" applyAlignment="1" applyProtection="1">
      <alignment horizontal="left" vertical="center"/>
    </xf>
    <xf numFmtId="0" fontId="21" fillId="0" borderId="36" xfId="0" applyFont="1" applyFill="1" applyBorder="1" applyAlignment="1" applyProtection="1">
      <alignment horizontal="left" vertical="center"/>
    </xf>
    <xf numFmtId="0" fontId="8" fillId="0" borderId="19" xfId="0" applyFont="1" applyBorder="1" applyAlignment="1" applyProtection="1">
      <alignment horizontal="center" vertical="center" textRotation="90" wrapText="1"/>
    </xf>
    <xf numFmtId="0" fontId="8" fillId="0" borderId="20" xfId="0" applyFont="1" applyBorder="1" applyAlignment="1" applyProtection="1">
      <alignment horizontal="center" vertical="center" textRotation="90" wrapText="1"/>
    </xf>
    <xf numFmtId="0" fontId="2" fillId="0" borderId="0" xfId="0" applyFont="1" applyAlignment="1" applyProtection="1">
      <alignment horizontal="center" wrapText="1"/>
    </xf>
    <xf numFmtId="0" fontId="10" fillId="0" borderId="77" xfId="0" applyFont="1" applyFill="1" applyBorder="1" applyAlignment="1" applyProtection="1">
      <alignment horizontal="justify" vertical="center" wrapText="1"/>
    </xf>
    <xf numFmtId="0" fontId="9" fillId="0" borderId="35" xfId="0" applyFont="1" applyBorder="1" applyAlignment="1" applyProtection="1">
      <alignment horizontal="center" vertical="center" textRotation="90" wrapText="1"/>
    </xf>
    <xf numFmtId="0" fontId="9" fillId="0" borderId="36" xfId="0" applyFont="1" applyBorder="1" applyAlignment="1" applyProtection="1">
      <alignment horizontal="center" vertical="center" textRotation="90" wrapText="1"/>
    </xf>
    <xf numFmtId="0" fontId="9" fillId="0" borderId="21" xfId="0" applyFont="1" applyBorder="1" applyAlignment="1" applyProtection="1">
      <alignment horizontal="center" vertical="center" textRotation="90" wrapText="1"/>
    </xf>
    <xf numFmtId="0" fontId="9" fillId="0" borderId="40" xfId="0" applyFont="1" applyBorder="1" applyAlignment="1" applyProtection="1">
      <alignment horizontal="center" vertical="center" textRotation="90" wrapText="1"/>
    </xf>
    <xf numFmtId="0" fontId="8" fillId="0" borderId="18" xfId="0" applyFont="1" applyBorder="1" applyAlignment="1" applyProtection="1">
      <alignment horizontal="center" vertical="center" textRotation="90" wrapText="1"/>
    </xf>
    <xf numFmtId="0" fontId="11" fillId="0" borderId="45" xfId="0" applyFont="1" applyBorder="1" applyAlignment="1" applyProtection="1">
      <alignment horizontal="left" vertical="center"/>
    </xf>
    <xf numFmtId="0" fontId="11" fillId="0" borderId="60" xfId="0" applyFont="1" applyBorder="1" applyAlignment="1" applyProtection="1">
      <alignment horizontal="left" vertical="center"/>
    </xf>
    <xf numFmtId="0" fontId="9" fillId="0" borderId="35"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11" fillId="0" borderId="47" xfId="0" applyFont="1" applyFill="1" applyBorder="1" applyAlignment="1" applyProtection="1">
      <alignment horizontal="justify" vertical="center"/>
    </xf>
    <xf numFmtId="0" fontId="11" fillId="0" borderId="45" xfId="0" applyFont="1" applyFill="1" applyBorder="1" applyAlignment="1" applyProtection="1">
      <alignment horizontal="justify" vertical="center"/>
    </xf>
    <xf numFmtId="0" fontId="11" fillId="0" borderId="60" xfId="0" applyFont="1" applyFill="1" applyBorder="1" applyAlignment="1" applyProtection="1">
      <alignment horizontal="justify" vertical="center"/>
    </xf>
    <xf numFmtId="0" fontId="14" fillId="0" borderId="0" xfId="0" applyFont="1" applyFill="1" applyBorder="1" applyAlignment="1" applyProtection="1">
      <alignment horizontal="justify" vertical="center"/>
    </xf>
    <xf numFmtId="0" fontId="9" fillId="0" borderId="13" xfId="0" applyFont="1" applyBorder="1" applyAlignment="1" applyProtection="1">
      <alignment horizontal="center" vertical="center" wrapText="1"/>
      <protection locked="0"/>
    </xf>
    <xf numFmtId="0" fontId="9" fillId="0" borderId="105" xfId="0" applyFont="1" applyFill="1" applyBorder="1" applyAlignment="1" applyProtection="1">
      <alignment horizontal="center" vertical="center" textRotation="90" wrapText="1"/>
    </xf>
    <xf numFmtId="0" fontId="9" fillId="0" borderId="54" xfId="0" applyFont="1" applyFill="1" applyBorder="1" applyAlignment="1" applyProtection="1">
      <alignment horizontal="center" vertical="center" textRotation="90" wrapText="1"/>
    </xf>
    <xf numFmtId="0" fontId="9" fillId="0" borderId="105"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0" borderId="18" xfId="0" applyFont="1" applyBorder="1" applyAlignment="1" applyProtection="1">
      <alignment horizontal="center" vertical="center"/>
    </xf>
    <xf numFmtId="0" fontId="1" fillId="0" borderId="0" xfId="0" applyFont="1" applyAlignment="1" applyProtection="1">
      <alignment horizontal="center"/>
    </xf>
    <xf numFmtId="0" fontId="36" fillId="0" borderId="0" xfId="0" applyFont="1" applyAlignment="1" applyProtection="1">
      <alignment horizontal="center" vertical="center" wrapText="1"/>
    </xf>
    <xf numFmtId="0" fontId="23" fillId="0" borderId="0" xfId="1" applyFont="1" applyAlignment="1" applyProtection="1">
      <alignment horizontal="right" vertical="center" wrapText="1"/>
    </xf>
    <xf numFmtId="0" fontId="37" fillId="0" borderId="0" xfId="1" applyFont="1" applyAlignment="1" applyProtection="1">
      <alignment horizontal="right" vertical="center" wrapText="1"/>
    </xf>
    <xf numFmtId="0" fontId="11" fillId="0" borderId="35" xfId="0" applyFont="1" applyBorder="1" applyAlignment="1" applyProtection="1">
      <alignment horizontal="justify" vertical="center"/>
    </xf>
    <xf numFmtId="0" fontId="11" fillId="0" borderId="14" xfId="0" applyFont="1" applyBorder="1" applyAlignment="1" applyProtection="1">
      <alignment horizontal="justify" vertical="center"/>
    </xf>
    <xf numFmtId="0" fontId="11" fillId="0" borderId="36" xfId="0" applyFont="1" applyBorder="1" applyAlignment="1" applyProtection="1">
      <alignment horizontal="justify" vertical="center"/>
    </xf>
    <xf numFmtId="0" fontId="13" fillId="0" borderId="12" xfId="0" applyFont="1" applyBorder="1" applyAlignment="1" applyProtection="1">
      <alignment horizontal="justify" vertical="center"/>
    </xf>
    <xf numFmtId="0" fontId="13" fillId="0" borderId="40" xfId="0" applyFont="1" applyBorder="1" applyAlignment="1" applyProtection="1">
      <alignment horizontal="justify" vertical="center"/>
    </xf>
    <xf numFmtId="0" fontId="15" fillId="0" borderId="35"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36" xfId="0" applyFont="1" applyFill="1" applyBorder="1" applyAlignment="1" applyProtection="1">
      <alignment horizontal="center" vertical="center"/>
    </xf>
    <xf numFmtId="0" fontId="15" fillId="0" borderId="21"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8" fillId="0" borderId="0" xfId="0" applyFont="1" applyFill="1" applyAlignment="1">
      <alignment horizontal="justify" vertical="center" wrapText="1"/>
    </xf>
    <xf numFmtId="0" fontId="15" fillId="0" borderId="0" xfId="0" applyFont="1" applyFill="1" applyAlignment="1">
      <alignment horizontal="justify" vertical="center" wrapText="1"/>
    </xf>
    <xf numFmtId="0" fontId="9" fillId="0" borderId="0" xfId="0" applyFont="1" applyFill="1" applyAlignment="1">
      <alignment horizontal="justify" vertical="center" wrapText="1"/>
    </xf>
    <xf numFmtId="0" fontId="2" fillId="0" borderId="0" xfId="0" applyFont="1" applyFill="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3" fillId="0" borderId="0" xfId="1" applyFont="1" applyFill="1" applyAlignment="1">
      <alignment horizontal="right" vertical="center" wrapText="1"/>
    </xf>
  </cellXfs>
  <cellStyles count="2">
    <cellStyle name="Hipervínculo" xfId="1" builtinId="8"/>
    <cellStyle name="Normal" xfId="0" builtinId="0"/>
  </cellStyles>
  <dxfs count="28">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rgb="FF92D050"/>
        </patternFill>
      </fill>
    </dxf>
    <dxf>
      <fill>
        <patternFill>
          <bgColor rgb="FFFFFF0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1" defaultTableStyle="TableStyleMedium2" defaultPivotStyle="PivotStyleLight16">
    <tableStyle name="Invisible" pivot="0" table="0" count="0"/>
  </tableStyles>
  <colors>
    <mruColors>
      <color rgb="FF1F4E78"/>
      <color rgb="FF6F7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6" name="Imagen 5">
          <a:extLst>
            <a:ext uri="{FF2B5EF4-FFF2-40B4-BE49-F238E27FC236}">
              <a16:creationId xmlns:a16="http://schemas.microsoft.com/office/drawing/2014/main" xmlns="" id="{C5BAC268-36F1-47B0-90EA-4CA687FCF2E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a16="http://schemas.microsoft.com/office/drawing/2014/main" xmlns="" id="{4143B0F5-4A18-43A3-85D5-F195C67857E6}"/>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a16="http://schemas.microsoft.com/office/drawing/2014/main" xmlns="" id="{6258E330-3DED-4574-83F9-AAB8BB4E396B}"/>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209550</xdr:colOff>
      <xdr:row>0</xdr:row>
      <xdr:rowOff>0</xdr:rowOff>
    </xdr:from>
    <xdr:to>
      <xdr:col>30</xdr:col>
      <xdr:colOff>4650</xdr:colOff>
      <xdr:row>0</xdr:row>
      <xdr:rowOff>1137600</xdr:rowOff>
    </xdr:to>
    <xdr:pic>
      <xdr:nvPicPr>
        <xdr:cNvPr id="3" name="Imagen 2">
          <a:extLst>
            <a:ext uri="{FF2B5EF4-FFF2-40B4-BE49-F238E27FC236}">
              <a16:creationId xmlns:a16="http://schemas.microsoft.com/office/drawing/2014/main" xmlns="" id="{FF20E23B-F4CE-4C9F-9D1E-07F37A64F8AF}"/>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6" name="Imagen 5">
          <a:extLst>
            <a:ext uri="{FF2B5EF4-FFF2-40B4-BE49-F238E27FC236}">
              <a16:creationId xmlns:a16="http://schemas.microsoft.com/office/drawing/2014/main" xmlns="" id="{75E75DCD-5314-42BC-9388-DBA04840FC9E}"/>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a16="http://schemas.microsoft.com/office/drawing/2014/main" xmlns="" id="{369772EE-C09E-4088-9201-BBF89E2B09AA}"/>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a16="http://schemas.microsoft.com/office/drawing/2014/main" xmlns="" id="{CB10C647-BD95-4135-821F-3D25240D7929}"/>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3" name="Imagen 2">
          <a:extLst>
            <a:ext uri="{FF2B5EF4-FFF2-40B4-BE49-F238E27FC236}">
              <a16:creationId xmlns:a16="http://schemas.microsoft.com/office/drawing/2014/main" xmlns="" id="{FBCDA87B-5065-4427-96EB-ECDDA641226C}"/>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a16="http://schemas.microsoft.com/office/drawing/2014/main" xmlns="" id="{1FE58616-0039-4C21-86AF-6B704AE54F91}"/>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3" name="Imagen 2">
          <a:extLst>
            <a:ext uri="{FF2B5EF4-FFF2-40B4-BE49-F238E27FC236}">
              <a16:creationId xmlns:a16="http://schemas.microsoft.com/office/drawing/2014/main" xmlns="" id="{36116BF1-5D38-4420-A62F-60E6DACCFDFA}"/>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4" name="Imagen 3">
          <a:extLst>
            <a:ext uri="{FF2B5EF4-FFF2-40B4-BE49-F238E27FC236}">
              <a16:creationId xmlns:a16="http://schemas.microsoft.com/office/drawing/2014/main" xmlns="" id="{88E53CAB-4ED3-4FA2-BD46-7BB16440CD8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5" name="Imagen 4">
          <a:extLst>
            <a:ext uri="{FF2B5EF4-FFF2-40B4-BE49-F238E27FC236}">
              <a16:creationId xmlns:a16="http://schemas.microsoft.com/office/drawing/2014/main" xmlns="" id="{65D5E2AF-570A-42D4-B077-3253AF10190D}"/>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6" name="Imagen 5">
          <a:extLst>
            <a:ext uri="{FF2B5EF4-FFF2-40B4-BE49-F238E27FC236}">
              <a16:creationId xmlns:a16="http://schemas.microsoft.com/office/drawing/2014/main" xmlns="" id="{302404E6-9AD5-431B-89D7-3F92995623B3}"/>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7" name="Imagen 6">
          <a:extLst>
            <a:ext uri="{FF2B5EF4-FFF2-40B4-BE49-F238E27FC236}">
              <a16:creationId xmlns:a16="http://schemas.microsoft.com/office/drawing/2014/main" xmlns="" id="{01E3B862-9B76-4063-AFC7-0A8A2A0C0157}"/>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oralesm@entidadfed.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E44"/>
  <sheetViews>
    <sheetView showGridLines="0" tabSelected="1" view="pageBreakPreview" zoomScale="120" zoomScaleNormal="100" zoomScaleSheetLayoutView="120" workbookViewId="0"/>
  </sheetViews>
  <sheetFormatPr baseColWidth="10" defaultColWidth="0" defaultRowHeight="15.05" zeroHeight="1"/>
  <cols>
    <col min="1" max="1" width="5.6640625" customWidth="1"/>
    <col min="2" max="30" width="3.6640625" customWidth="1"/>
    <col min="31" max="31" width="5.6640625" customWidth="1"/>
    <col min="32" max="16384" width="11.44140625" hidden="1"/>
  </cols>
  <sheetData>
    <row r="1" spans="1:31" ht="173.3" customHeight="1">
      <c r="A1" s="28"/>
      <c r="B1" s="321" t="s">
        <v>384</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7"/>
    </row>
    <row r="2" spans="1:3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45" customHeight="1">
      <c r="A3" s="1"/>
      <c r="B3" s="323" t="s">
        <v>0</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1"/>
    </row>
    <row r="4" spans="1:3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45" customHeight="1">
      <c r="A5" s="28"/>
      <c r="B5" s="323" t="s">
        <v>385</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28"/>
    </row>
    <row r="6" spans="1:3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45" customHeight="1">
      <c r="A7" s="1"/>
      <c r="B7" s="325" t="s">
        <v>1</v>
      </c>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1"/>
    </row>
    <row r="8" spans="1:31" ht="15.05" customHeight="1" thickBot="1">
      <c r="A8" s="1"/>
      <c r="B8" s="93" t="s">
        <v>684</v>
      </c>
      <c r="C8" s="75"/>
      <c r="D8" s="75"/>
      <c r="E8" s="75"/>
      <c r="F8" s="75"/>
      <c r="G8" s="75"/>
      <c r="H8" s="75"/>
      <c r="I8" s="75"/>
      <c r="J8" s="75"/>
      <c r="K8" s="75"/>
      <c r="L8" s="75"/>
      <c r="M8" s="75"/>
      <c r="N8" s="93" t="s">
        <v>685</v>
      </c>
      <c r="O8" s="75"/>
      <c r="P8" s="1"/>
      <c r="Q8" s="1"/>
      <c r="R8" s="1"/>
      <c r="S8" s="1"/>
      <c r="T8" s="1"/>
      <c r="U8" s="1"/>
      <c r="V8" s="1"/>
      <c r="W8" s="1"/>
      <c r="X8" s="1"/>
      <c r="Y8" s="1"/>
      <c r="Z8" s="1"/>
      <c r="AA8" s="1"/>
      <c r="AB8" s="1"/>
      <c r="AC8" s="1"/>
      <c r="AD8" s="1"/>
      <c r="AE8" s="1"/>
    </row>
    <row r="9" spans="1:31" ht="15.05" customHeight="1" thickBot="1">
      <c r="A9" s="2"/>
      <c r="B9" s="326" t="str">
        <f>IF(Presentación!$B$10="","",Presentación!$B$10)</f>
        <v>Veracruz de Ignacio de la Llave</v>
      </c>
      <c r="C9" s="327"/>
      <c r="D9" s="327"/>
      <c r="E9" s="327"/>
      <c r="F9" s="327"/>
      <c r="G9" s="327"/>
      <c r="H9" s="327"/>
      <c r="I9" s="327"/>
      <c r="J9" s="327"/>
      <c r="K9" s="327"/>
      <c r="L9" s="328"/>
      <c r="M9" s="5"/>
      <c r="N9" s="326" t="str">
        <f>IF(Presentación!$N$10="","",Presentación!$N$10)</f>
        <v>230</v>
      </c>
      <c r="O9" s="328"/>
      <c r="P9" s="1"/>
      <c r="Q9" s="1"/>
      <c r="R9" s="1"/>
      <c r="S9" s="1"/>
      <c r="T9" s="1"/>
      <c r="U9" s="1"/>
      <c r="V9" s="1"/>
      <c r="W9" s="1"/>
      <c r="X9" s="1"/>
      <c r="Y9" s="1"/>
      <c r="Z9" s="1"/>
      <c r="AA9" s="1"/>
      <c r="AB9" s="1"/>
      <c r="AC9" s="1"/>
      <c r="AD9" s="1"/>
      <c r="AE9" s="1"/>
    </row>
    <row r="10" spans="1:31" ht="15.05" customHeight="1">
      <c r="A10" s="1"/>
      <c r="B10" s="92"/>
      <c r="C10" s="92"/>
      <c r="D10" s="5"/>
      <c r="E10" s="5"/>
      <c r="F10" s="5"/>
      <c r="G10" s="5"/>
      <c r="H10" s="5"/>
      <c r="I10" s="5"/>
      <c r="J10" s="5"/>
      <c r="K10" s="5"/>
      <c r="L10" s="5"/>
      <c r="M10" s="5"/>
      <c r="N10" s="5"/>
      <c r="O10" s="5"/>
      <c r="P10" s="1"/>
      <c r="Q10" s="1"/>
      <c r="R10" s="1"/>
      <c r="S10" s="1"/>
      <c r="T10" s="1"/>
      <c r="U10" s="1"/>
      <c r="V10" s="1"/>
      <c r="W10" s="1"/>
      <c r="X10" s="1"/>
      <c r="Y10" s="1"/>
      <c r="Z10" s="1"/>
      <c r="AA10" s="1"/>
      <c r="AB10" s="1"/>
      <c r="AC10" s="1"/>
      <c r="AD10" s="1"/>
      <c r="AE10" s="1"/>
    </row>
    <row r="11" spans="1:31" ht="15.05" customHeight="1">
      <c r="A11" s="1"/>
      <c r="B11" s="319" t="s">
        <v>2</v>
      </c>
      <c r="C11" s="319"/>
      <c r="D11" s="319"/>
      <c r="E11" s="319"/>
      <c r="F11" s="319"/>
      <c r="G11" s="319"/>
      <c r="H11" s="319"/>
      <c r="I11" s="319"/>
      <c r="J11" s="319"/>
      <c r="K11" s="319"/>
      <c r="L11" s="319"/>
      <c r="M11" s="319"/>
      <c r="N11" s="319"/>
      <c r="O11" s="319"/>
      <c r="P11" s="319"/>
      <c r="Q11" s="319"/>
      <c r="R11" s="319"/>
      <c r="S11" s="319"/>
      <c r="T11" s="319"/>
      <c r="U11" s="319"/>
      <c r="V11" s="1"/>
      <c r="W11" s="1"/>
      <c r="X11" s="1"/>
      <c r="Y11" s="1"/>
      <c r="Z11" s="1"/>
      <c r="AA11" s="1"/>
      <c r="AB11" s="1"/>
      <c r="AC11" s="1"/>
      <c r="AD11" s="1"/>
      <c r="AE11" s="1"/>
    </row>
    <row r="12" spans="1:31" ht="15.0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c r="A13" s="1"/>
      <c r="B13" s="319" t="s">
        <v>3</v>
      </c>
      <c r="C13" s="319"/>
      <c r="D13" s="319"/>
      <c r="E13" s="319"/>
      <c r="F13" s="319"/>
      <c r="G13" s="319"/>
      <c r="H13" s="319"/>
      <c r="I13" s="319"/>
      <c r="J13" s="319"/>
      <c r="K13" s="319"/>
      <c r="L13" s="319"/>
      <c r="M13" s="319"/>
      <c r="N13" s="319"/>
      <c r="O13" s="319"/>
      <c r="P13" s="319"/>
      <c r="Q13" s="319"/>
      <c r="R13" s="319"/>
      <c r="S13" s="319"/>
      <c r="T13" s="319"/>
      <c r="U13" s="319"/>
      <c r="V13" s="1"/>
      <c r="W13" s="1"/>
      <c r="X13" s="1"/>
      <c r="Y13" s="1"/>
      <c r="Z13" s="1"/>
      <c r="AA13" s="1"/>
      <c r="AB13" s="1"/>
      <c r="AC13" s="1"/>
      <c r="AD13" s="1"/>
      <c r="AE13" s="1"/>
    </row>
    <row r="14" spans="1:3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c r="A15" s="1"/>
      <c r="B15" s="319" t="s">
        <v>376</v>
      </c>
      <c r="C15" s="319"/>
      <c r="D15" s="319"/>
      <c r="E15" s="319"/>
      <c r="F15" s="319"/>
      <c r="G15" s="319"/>
      <c r="H15" s="319"/>
      <c r="I15" s="319"/>
      <c r="J15" s="319"/>
      <c r="K15" s="319"/>
      <c r="L15" s="319"/>
      <c r="M15" s="319"/>
      <c r="N15" s="319"/>
      <c r="O15" s="319"/>
      <c r="P15" s="319"/>
      <c r="Q15" s="319"/>
      <c r="R15" s="319"/>
      <c r="S15" s="319"/>
      <c r="T15" s="319"/>
      <c r="U15" s="319"/>
      <c r="V15" s="1"/>
      <c r="W15" s="1"/>
      <c r="X15" s="1"/>
      <c r="Y15" s="1"/>
      <c r="Z15" s="1"/>
      <c r="AA15" s="1"/>
      <c r="AB15" s="1"/>
      <c r="AC15" s="1"/>
      <c r="AD15" s="1"/>
      <c r="AE15" s="1"/>
    </row>
    <row r="16" spans="1:3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c r="A17" s="1"/>
      <c r="B17" s="319" t="s">
        <v>385</v>
      </c>
      <c r="C17" s="319"/>
      <c r="D17" s="319"/>
      <c r="E17" s="319"/>
      <c r="F17" s="319"/>
      <c r="G17" s="319"/>
      <c r="H17" s="319"/>
      <c r="I17" s="319"/>
      <c r="J17" s="319"/>
      <c r="K17" s="319"/>
      <c r="L17" s="319"/>
      <c r="M17" s="319"/>
      <c r="N17" s="319"/>
      <c r="O17" s="319"/>
      <c r="P17" s="319"/>
      <c r="Q17" s="319"/>
      <c r="R17" s="319"/>
      <c r="S17" s="319"/>
      <c r="T17" s="319"/>
      <c r="U17" s="319"/>
      <c r="V17" s="1"/>
      <c r="W17" s="1"/>
      <c r="X17" s="319" t="s">
        <v>878</v>
      </c>
      <c r="Y17" s="319"/>
      <c r="Z17" s="319"/>
      <c r="AA17" s="319"/>
      <c r="AB17" s="319"/>
      <c r="AC17" s="319"/>
      <c r="AD17" s="319"/>
      <c r="AE17" s="1"/>
    </row>
    <row r="18" spans="1:3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29.95" customHeight="1">
      <c r="A19" s="1"/>
      <c r="B19" s="320" t="s">
        <v>892</v>
      </c>
      <c r="C19" s="320"/>
      <c r="D19" s="320"/>
      <c r="E19" s="320"/>
      <c r="F19" s="320"/>
      <c r="G19" s="320"/>
      <c r="H19" s="320"/>
      <c r="I19" s="320"/>
      <c r="J19" s="320"/>
      <c r="K19" s="320"/>
      <c r="L19" s="320"/>
      <c r="M19" s="320"/>
      <c r="N19" s="320"/>
      <c r="O19" s="320"/>
      <c r="P19" s="320"/>
      <c r="Q19" s="320"/>
      <c r="R19" s="320"/>
      <c r="S19" s="320"/>
      <c r="T19" s="320"/>
      <c r="U19" s="320"/>
      <c r="V19" s="1"/>
      <c r="W19" s="1"/>
      <c r="X19" s="1"/>
      <c r="Y19" s="1"/>
      <c r="Z19" s="1"/>
      <c r="AA19" s="1"/>
      <c r="AB19" s="1"/>
      <c r="AC19" s="1"/>
      <c r="AD19" s="1"/>
      <c r="AE19" s="1"/>
    </row>
    <row r="20" spans="1:3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c r="A21" s="1"/>
      <c r="B21" s="319" t="s">
        <v>4</v>
      </c>
      <c r="C21" s="319"/>
      <c r="D21" s="319"/>
      <c r="E21" s="319"/>
      <c r="F21" s="319"/>
      <c r="G21" s="319"/>
      <c r="H21" s="319"/>
      <c r="I21" s="319"/>
      <c r="J21" s="319"/>
      <c r="K21" s="319"/>
      <c r="L21" s="319"/>
      <c r="M21" s="319"/>
      <c r="N21" s="319"/>
      <c r="O21" s="319"/>
      <c r="P21" s="319"/>
      <c r="Q21" s="319"/>
      <c r="R21" s="319"/>
      <c r="S21" s="319"/>
      <c r="T21" s="319"/>
      <c r="U21" s="319"/>
      <c r="V21" s="1"/>
      <c r="W21" s="1"/>
      <c r="X21" s="1"/>
      <c r="Y21" s="1"/>
      <c r="Z21" s="1"/>
      <c r="AA21" s="1"/>
      <c r="AB21" s="1"/>
      <c r="AC21" s="1"/>
      <c r="AD21" s="1"/>
      <c r="AE21" s="1"/>
    </row>
    <row r="22" spans="1:31"/>
    <row r="23" spans="1:31"/>
    <row r="24" spans="1:31"/>
    <row r="25" spans="1:31"/>
    <row r="26" spans="1:31"/>
    <row r="27" spans="1:31"/>
    <row r="28" spans="1:31" hidden="1"/>
    <row r="29" spans="1:31" hidden="1"/>
    <row r="30" spans="1:31" hidden="1"/>
    <row r="31" spans="1:31" hidden="1"/>
    <row r="32" spans="1:31" hidden="1"/>
    <row r="33" hidden="1"/>
    <row r="34" hidden="1"/>
    <row r="35" hidden="1"/>
    <row r="36" hidden="1"/>
    <row r="37" hidden="1"/>
    <row r="38" hidden="1"/>
    <row r="39" hidden="1"/>
    <row r="40" hidden="1"/>
    <row r="41" hidden="1"/>
    <row r="42" hidden="1"/>
    <row r="43" hidden="1"/>
    <row r="44" hidden="1"/>
  </sheetData>
  <sheetProtection algorithmName="SHA-512" hashValue="VtDiUYIAUXmwYmv7qKiJKsIvicMF/bqtn7jRXg3fG4L7OgQN903+3M2xCpvGRJtUrMO298GXHw0Q0iLo9Gk8kA==" saltValue="Gfk3zqR73hrZocFv7b2szw==" spinCount="100000" sheet="1" objects="1" scenarios="1"/>
  <mergeCells count="13">
    <mergeCell ref="B21:U21"/>
    <mergeCell ref="B11:U11"/>
    <mergeCell ref="B13:U13"/>
    <mergeCell ref="B15:U15"/>
    <mergeCell ref="B17:U17"/>
    <mergeCell ref="X17:AD17"/>
    <mergeCell ref="B19:U19"/>
    <mergeCell ref="B1:AD1"/>
    <mergeCell ref="B3:AD3"/>
    <mergeCell ref="B5:AD5"/>
    <mergeCell ref="B7:AD7"/>
    <mergeCell ref="B9:L9"/>
    <mergeCell ref="N9:O9"/>
  </mergeCells>
  <hyperlinks>
    <hyperlink ref="B11:U11" location="Presentación!AA9" display="Presentación"/>
    <hyperlink ref="B13:U13" location="Informantes!AA9" display="Informantes"/>
    <hyperlink ref="B15:U15" location="Participantes!AA9" display="Participantes"/>
    <hyperlink ref="B17:U17" location="CNGE_2021_M1_Secc1!AA7" display="Sección I. Estructura organizacional y recursos"/>
    <hyperlink ref="X17:AD17" location="CNGE_2021_M1_Secc1!AA7" display="Preguntas 1 a 41"/>
    <hyperlink ref="B21:U21" location="Glosario!AA9" display="Glosario"/>
    <hyperlink ref="B19:U19" location="Complemento!AA9" display="Complemento. Personal fallecido por COVID-19 adscrito a las instituciones de la Administración Pública de la entidad federativa"/>
  </hyperlinks>
  <pageMargins left="0.70866141732283472" right="0.70866141732283472" top="0.74803149606299213" bottom="0.74803149606299213" header="0.31496062992125984" footer="0.31496062992125984"/>
  <pageSetup scale="75" orientation="portrait" r:id="rId1"/>
  <headerFooter>
    <oddHeader>&amp;CMódulo 1 Sección I
Índice</oddHeader>
    <oddFooter>&amp;LCenso Nacional de Gobiernos Estatales 2021&amp;R&amp;P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128"/>
  <sheetViews>
    <sheetView showGridLines="0" view="pageBreakPreview" zoomScale="120" zoomScaleNormal="100" zoomScaleSheetLayoutView="120" workbookViewId="0"/>
  </sheetViews>
  <sheetFormatPr baseColWidth="10" defaultColWidth="0" defaultRowHeight="15.05" customHeight="1" zeroHeight="1"/>
  <cols>
    <col min="1" max="1" width="5.6640625" customWidth="1"/>
    <col min="2" max="30" width="3.6640625" customWidth="1"/>
    <col min="31" max="31" width="5.6640625" customWidth="1"/>
    <col min="32" max="16384" width="4.5546875" hidden="1"/>
  </cols>
  <sheetData>
    <row r="1" spans="2:35" ht="173.3" customHeight="1">
      <c r="B1" s="321" t="s">
        <v>384</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H1" s="311" t="s">
        <v>972</v>
      </c>
      <c r="AI1" s="311" t="s">
        <v>973</v>
      </c>
    </row>
    <row r="2" spans="2:35">
      <c r="AH2" s="311"/>
      <c r="AI2" s="311"/>
    </row>
    <row r="3" spans="2:35" ht="45" customHeight="1">
      <c r="B3" s="323" t="s">
        <v>0</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H3" s="312" t="s">
        <v>974</v>
      </c>
      <c r="AI3" s="313" t="s">
        <v>975</v>
      </c>
    </row>
    <row r="4" spans="2:35">
      <c r="AH4" s="312" t="s">
        <v>976</v>
      </c>
      <c r="AI4" s="313" t="s">
        <v>977</v>
      </c>
    </row>
    <row r="5" spans="2:35" ht="45" customHeight="1">
      <c r="B5" s="323" t="s">
        <v>385</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H5" s="312" t="s">
        <v>978</v>
      </c>
      <c r="AI5" s="313" t="s">
        <v>979</v>
      </c>
    </row>
    <row r="6" spans="2:35">
      <c r="AH6" s="312" t="s">
        <v>980</v>
      </c>
      <c r="AI6" s="313" t="s">
        <v>981</v>
      </c>
    </row>
    <row r="7" spans="2:35" ht="45" customHeight="1">
      <c r="B7" s="325" t="s">
        <v>2</v>
      </c>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H7" s="312" t="s">
        <v>982</v>
      </c>
      <c r="AI7" s="313" t="s">
        <v>983</v>
      </c>
    </row>
    <row r="8" spans="2:35" ht="15.05" customHeight="1">
      <c r="AH8" s="312" t="s">
        <v>984</v>
      </c>
      <c r="AI8" s="313" t="s">
        <v>985</v>
      </c>
    </row>
    <row r="9" spans="2:35" ht="15.05" customHeight="1" thickBot="1">
      <c r="B9" s="93" t="s">
        <v>684</v>
      </c>
      <c r="C9" s="75"/>
      <c r="D9" s="75"/>
      <c r="E9" s="75"/>
      <c r="F9" s="75"/>
      <c r="G9" s="75"/>
      <c r="H9" s="75"/>
      <c r="I9" s="75"/>
      <c r="J9" s="75"/>
      <c r="K9" s="75"/>
      <c r="L9" s="75"/>
      <c r="M9" s="75"/>
      <c r="N9" s="93" t="s">
        <v>685</v>
      </c>
      <c r="O9" s="75"/>
      <c r="AA9" s="333" t="s">
        <v>1</v>
      </c>
      <c r="AB9" s="333"/>
      <c r="AC9" s="333"/>
      <c r="AD9" s="333"/>
      <c r="AH9" s="312" t="s">
        <v>986</v>
      </c>
      <c r="AI9" s="313" t="s">
        <v>987</v>
      </c>
    </row>
    <row r="10" spans="2:35" ht="15.05" customHeight="1" thickBot="1">
      <c r="B10" s="329" t="s">
        <v>1032</v>
      </c>
      <c r="C10" s="330"/>
      <c r="D10" s="330"/>
      <c r="E10" s="330"/>
      <c r="F10" s="330"/>
      <c r="G10" s="330"/>
      <c r="H10" s="330"/>
      <c r="I10" s="330"/>
      <c r="J10" s="330"/>
      <c r="K10" s="330"/>
      <c r="L10" s="331"/>
      <c r="M10" s="5"/>
      <c r="N10" s="326" t="str">
        <f>IFERROR(VLOOKUP(B10,$AH$2:$AI$34,2,FALSE),"")</f>
        <v>230</v>
      </c>
      <c r="O10" s="328"/>
      <c r="AH10" s="312" t="s">
        <v>988</v>
      </c>
      <c r="AI10" s="313" t="s">
        <v>989</v>
      </c>
    </row>
    <row r="11" spans="2:35" ht="15.05" customHeight="1" thickBot="1">
      <c r="AH11" s="312" t="s">
        <v>990</v>
      </c>
      <c r="AI11" s="313" t="s">
        <v>991</v>
      </c>
    </row>
    <row r="12" spans="2:35">
      <c r="B12" s="9"/>
      <c r="C12" s="10" t="s">
        <v>5</v>
      </c>
      <c r="D12" s="11"/>
      <c r="E12" s="11"/>
      <c r="F12" s="11"/>
      <c r="G12" s="11"/>
      <c r="H12" s="11"/>
      <c r="I12" s="11"/>
      <c r="J12" s="11"/>
      <c r="K12" s="11"/>
      <c r="L12" s="12"/>
      <c r="N12" s="13"/>
      <c r="O12" s="14" t="s">
        <v>6</v>
      </c>
      <c r="P12" s="15"/>
      <c r="Q12" s="15"/>
      <c r="R12" s="15"/>
      <c r="S12" s="15"/>
      <c r="T12" s="15"/>
      <c r="U12" s="15"/>
      <c r="V12" s="15"/>
      <c r="W12" s="15"/>
      <c r="X12" s="15"/>
      <c r="Y12" s="15"/>
      <c r="Z12" s="15"/>
      <c r="AA12" s="15"/>
      <c r="AB12" s="15"/>
      <c r="AC12" s="15"/>
      <c r="AD12" s="16"/>
      <c r="AH12" s="312" t="s">
        <v>992</v>
      </c>
      <c r="AI12" s="313" t="s">
        <v>993</v>
      </c>
    </row>
    <row r="13" spans="2:35" ht="144" customHeight="1" thickBot="1">
      <c r="B13" s="17"/>
      <c r="C13" s="336" t="s">
        <v>675</v>
      </c>
      <c r="D13" s="336"/>
      <c r="E13" s="336"/>
      <c r="F13" s="336"/>
      <c r="G13" s="336"/>
      <c r="H13" s="336"/>
      <c r="I13" s="336"/>
      <c r="J13" s="336"/>
      <c r="K13" s="336"/>
      <c r="L13" s="18"/>
      <c r="N13" s="19"/>
      <c r="O13" s="337" t="s">
        <v>404</v>
      </c>
      <c r="P13" s="337"/>
      <c r="Q13" s="337"/>
      <c r="R13" s="337"/>
      <c r="S13" s="337"/>
      <c r="T13" s="337"/>
      <c r="U13" s="337"/>
      <c r="V13" s="337"/>
      <c r="W13" s="337"/>
      <c r="X13" s="337"/>
      <c r="Y13" s="337"/>
      <c r="Z13" s="337"/>
      <c r="AA13" s="337"/>
      <c r="AB13" s="337"/>
      <c r="AC13" s="337"/>
      <c r="AD13" s="20"/>
      <c r="AH13" s="312" t="s">
        <v>994</v>
      </c>
      <c r="AI13" s="313" t="s">
        <v>995</v>
      </c>
    </row>
    <row r="14" spans="2:35" ht="15.75" thickBot="1">
      <c r="AH14" s="312" t="s">
        <v>996</v>
      </c>
      <c r="AI14" s="313" t="s">
        <v>997</v>
      </c>
    </row>
    <row r="15" spans="2:35">
      <c r="B15" s="9"/>
      <c r="C15" s="10" t="s">
        <v>7</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6"/>
      <c r="AH15" s="312" t="s">
        <v>998</v>
      </c>
      <c r="AI15" s="313" t="s">
        <v>999</v>
      </c>
    </row>
    <row r="16" spans="2:35" ht="36" customHeight="1" thickBot="1">
      <c r="B16" s="17"/>
      <c r="C16" s="337" t="s">
        <v>405</v>
      </c>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20"/>
      <c r="AH16" s="312" t="s">
        <v>1000</v>
      </c>
      <c r="AI16" s="313" t="s">
        <v>1001</v>
      </c>
    </row>
    <row r="17" spans="1:35" ht="15.75" thickBot="1">
      <c r="AH17" s="312" t="s">
        <v>1002</v>
      </c>
      <c r="AI17" s="313" t="s">
        <v>1003</v>
      </c>
    </row>
    <row r="18" spans="1:35">
      <c r="A18" s="28"/>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c r="AE18" s="28"/>
      <c r="AF18" s="28"/>
      <c r="AG18" s="28"/>
      <c r="AH18" s="312" t="s">
        <v>1004</v>
      </c>
      <c r="AI18" s="313" t="s">
        <v>1005</v>
      </c>
    </row>
    <row r="19" spans="1:35" ht="47.95" customHeight="1">
      <c r="A19" s="28"/>
      <c r="B19" s="24"/>
      <c r="C19" s="335" t="s">
        <v>625</v>
      </c>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25"/>
      <c r="AE19" s="28"/>
      <c r="AF19" s="28"/>
      <c r="AG19" s="28"/>
      <c r="AH19" s="312" t="s">
        <v>1006</v>
      </c>
      <c r="AI19" s="313" t="s">
        <v>1007</v>
      </c>
    </row>
    <row r="20" spans="1:35" ht="6.75" customHeight="1">
      <c r="A20" s="28"/>
      <c r="B20" s="24"/>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25"/>
      <c r="AE20" s="28"/>
      <c r="AF20" s="28"/>
      <c r="AG20" s="28"/>
      <c r="AH20" s="312" t="s">
        <v>1008</v>
      </c>
      <c r="AI20" s="313" t="s">
        <v>1009</v>
      </c>
    </row>
    <row r="21" spans="1:35" ht="36" customHeight="1">
      <c r="A21" s="28"/>
      <c r="B21" s="24"/>
      <c r="C21" s="338" t="s">
        <v>382</v>
      </c>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25"/>
      <c r="AE21" s="28"/>
      <c r="AF21" s="28"/>
      <c r="AG21" s="28"/>
      <c r="AH21" s="312" t="s">
        <v>1010</v>
      </c>
      <c r="AI21" s="313" t="s">
        <v>1011</v>
      </c>
    </row>
    <row r="22" spans="1:35" ht="6.75" customHeight="1">
      <c r="A22" s="28"/>
      <c r="B22" s="24"/>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25"/>
      <c r="AE22" s="28"/>
      <c r="AF22" s="28"/>
      <c r="AG22" s="28"/>
      <c r="AH22" s="312" t="s">
        <v>1012</v>
      </c>
      <c r="AI22" s="313" t="s">
        <v>1013</v>
      </c>
    </row>
    <row r="23" spans="1:35" ht="15.05" customHeight="1">
      <c r="A23" s="28"/>
      <c r="B23" s="24"/>
      <c r="C23" s="338" t="s">
        <v>8</v>
      </c>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25"/>
      <c r="AE23" s="28"/>
      <c r="AF23" s="28"/>
      <c r="AG23" s="28"/>
      <c r="AH23" s="312" t="s">
        <v>1014</v>
      </c>
      <c r="AI23" s="313" t="s">
        <v>1015</v>
      </c>
    </row>
    <row r="24" spans="1:35" ht="6.75" customHeight="1">
      <c r="A24" s="28"/>
      <c r="B24" s="24"/>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25"/>
      <c r="AE24" s="28"/>
      <c r="AF24" s="28"/>
      <c r="AG24" s="28"/>
      <c r="AH24" s="312" t="s">
        <v>1016</v>
      </c>
      <c r="AI24" s="313" t="s">
        <v>1017</v>
      </c>
    </row>
    <row r="25" spans="1:35" ht="47.95" customHeight="1">
      <c r="A25" s="28"/>
      <c r="B25" s="24"/>
      <c r="C25" s="33"/>
      <c r="D25" s="338" t="s">
        <v>9</v>
      </c>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25"/>
      <c r="AE25" s="28"/>
      <c r="AF25" s="28"/>
      <c r="AG25" s="28"/>
      <c r="AH25" s="312" t="s">
        <v>1018</v>
      </c>
      <c r="AI25" s="313" t="s">
        <v>1019</v>
      </c>
    </row>
    <row r="26" spans="1:35" ht="6.75" customHeight="1">
      <c r="A26" s="28"/>
      <c r="B26" s="24"/>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25"/>
      <c r="AE26" s="28"/>
      <c r="AF26" s="28"/>
      <c r="AG26" s="28"/>
      <c r="AH26" s="312" t="s">
        <v>1020</v>
      </c>
      <c r="AI26" s="313" t="s">
        <v>1021</v>
      </c>
    </row>
    <row r="27" spans="1:35" ht="36" customHeight="1">
      <c r="A27" s="28"/>
      <c r="B27" s="24"/>
      <c r="C27" s="338" t="s">
        <v>377</v>
      </c>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25"/>
      <c r="AE27" s="28"/>
      <c r="AF27" s="28"/>
      <c r="AG27" s="28"/>
      <c r="AH27" s="312" t="s">
        <v>1022</v>
      </c>
      <c r="AI27" s="313" t="s">
        <v>1023</v>
      </c>
    </row>
    <row r="28" spans="1:35" ht="6.75" customHeight="1">
      <c r="A28" s="28"/>
      <c r="B28" s="24"/>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25"/>
      <c r="AE28" s="28"/>
      <c r="AF28" s="28"/>
      <c r="AG28" s="28"/>
      <c r="AH28" s="312" t="s">
        <v>1024</v>
      </c>
      <c r="AI28" s="313" t="s">
        <v>1025</v>
      </c>
    </row>
    <row r="29" spans="1:35" ht="60.05" customHeight="1">
      <c r="A29" s="28"/>
      <c r="B29" s="24"/>
      <c r="C29" s="338" t="s">
        <v>383</v>
      </c>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25"/>
      <c r="AE29" s="28"/>
      <c r="AF29" s="28"/>
      <c r="AG29" s="28"/>
      <c r="AH29" s="312" t="s">
        <v>1026</v>
      </c>
      <c r="AI29" s="313" t="s">
        <v>1027</v>
      </c>
    </row>
    <row r="30" spans="1:35" ht="6.75" customHeight="1">
      <c r="A30" s="28"/>
      <c r="B30" s="2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25"/>
      <c r="AE30" s="28"/>
      <c r="AF30" s="28"/>
      <c r="AG30" s="28"/>
      <c r="AH30" s="312" t="s">
        <v>1028</v>
      </c>
      <c r="AI30" s="313" t="s">
        <v>1029</v>
      </c>
    </row>
    <row r="31" spans="1:35" ht="47.95" customHeight="1">
      <c r="A31" s="28"/>
      <c r="B31" s="24"/>
      <c r="C31" s="338" t="s">
        <v>378</v>
      </c>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25"/>
      <c r="AE31" s="28"/>
      <c r="AF31" s="28"/>
      <c r="AG31" s="28"/>
      <c r="AH31" s="312" t="s">
        <v>1030</v>
      </c>
      <c r="AI31" s="313" t="s">
        <v>1031</v>
      </c>
    </row>
    <row r="32" spans="1:35" ht="6.75" customHeight="1">
      <c r="A32" s="28"/>
      <c r="B32" s="24"/>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25"/>
      <c r="AE32" s="28"/>
      <c r="AF32" s="28"/>
      <c r="AG32" s="28"/>
      <c r="AH32" s="312" t="s">
        <v>1032</v>
      </c>
      <c r="AI32" s="313" t="s">
        <v>1033</v>
      </c>
    </row>
    <row r="33" spans="1:35" ht="47.95" customHeight="1">
      <c r="A33" s="28"/>
      <c r="B33" s="24"/>
      <c r="C33" s="335" t="s">
        <v>493</v>
      </c>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25"/>
      <c r="AE33" s="28"/>
      <c r="AF33" s="28"/>
      <c r="AG33" s="28"/>
      <c r="AH33" s="312" t="s">
        <v>1034</v>
      </c>
      <c r="AI33" s="313" t="s">
        <v>1035</v>
      </c>
    </row>
    <row r="34" spans="1:35" ht="6.75" customHeight="1">
      <c r="A34" s="28"/>
      <c r="B34" s="2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25"/>
      <c r="AE34" s="28"/>
      <c r="AF34" s="28"/>
      <c r="AG34" s="28"/>
      <c r="AH34" s="312" t="s">
        <v>1036</v>
      </c>
      <c r="AI34" s="313" t="s">
        <v>1037</v>
      </c>
    </row>
    <row r="35" spans="1:35" ht="72" customHeight="1">
      <c r="A35" s="28"/>
      <c r="B35" s="24"/>
      <c r="C35" s="335" t="s">
        <v>494</v>
      </c>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25"/>
      <c r="AE35" s="28"/>
      <c r="AF35" s="28"/>
      <c r="AG35" s="28"/>
      <c r="AH35" s="28"/>
      <c r="AI35" s="28"/>
    </row>
    <row r="36" spans="1:35" ht="6.75" customHeight="1">
      <c r="A36" s="28"/>
      <c r="B36" s="2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c r="AE36" s="28"/>
      <c r="AF36" s="28"/>
      <c r="AG36" s="28"/>
      <c r="AH36" s="28"/>
      <c r="AI36" s="28"/>
    </row>
    <row r="37" spans="1:35" ht="36" customHeight="1">
      <c r="A37" s="28"/>
      <c r="B37" s="24"/>
      <c r="C37" s="339" t="s">
        <v>686</v>
      </c>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25"/>
      <c r="AE37" s="28"/>
      <c r="AF37" s="28"/>
      <c r="AG37" s="28"/>
      <c r="AH37" s="28"/>
      <c r="AI37" s="28"/>
    </row>
    <row r="38" spans="1:35" ht="6.75" customHeight="1">
      <c r="A38" s="28"/>
      <c r="B38" s="24"/>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25"/>
      <c r="AE38" s="28"/>
      <c r="AF38" s="28"/>
      <c r="AG38" s="28"/>
      <c r="AH38" s="28"/>
      <c r="AI38" s="28"/>
    </row>
    <row r="39" spans="1:35" ht="74.3" customHeight="1">
      <c r="A39" s="28"/>
      <c r="B39" s="24"/>
      <c r="C39" s="335" t="s">
        <v>379</v>
      </c>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25"/>
      <c r="AE39" s="28"/>
      <c r="AF39" s="28"/>
      <c r="AG39" s="28"/>
      <c r="AH39" s="28"/>
      <c r="AI39" s="28"/>
    </row>
    <row r="40" spans="1:35" ht="6.75" customHeight="1">
      <c r="A40" s="28"/>
      <c r="B40" s="2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25"/>
      <c r="AE40" s="28"/>
      <c r="AF40" s="28"/>
      <c r="AG40" s="28"/>
      <c r="AH40" s="28"/>
      <c r="AI40" s="28"/>
    </row>
    <row r="41" spans="1:35" ht="36" customHeight="1">
      <c r="A41" s="28"/>
      <c r="B41" s="24"/>
      <c r="C41" s="334" t="s">
        <v>886</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25"/>
      <c r="AE41" s="28"/>
      <c r="AF41" s="28"/>
      <c r="AG41" s="28"/>
      <c r="AH41" s="28"/>
      <c r="AI41" s="28"/>
    </row>
    <row r="42" spans="1:35" ht="6.75" customHeight="1">
      <c r="A42" s="28"/>
      <c r="B42" s="2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25"/>
      <c r="AE42" s="28"/>
      <c r="AF42" s="28"/>
      <c r="AG42" s="28"/>
      <c r="AH42" s="28"/>
      <c r="AI42" s="28"/>
    </row>
    <row r="43" spans="1:35" ht="36" customHeight="1">
      <c r="A43" s="28"/>
      <c r="B43" s="24"/>
      <c r="C43" s="33"/>
      <c r="D43" s="338" t="s">
        <v>626</v>
      </c>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25"/>
      <c r="AE43" s="28"/>
      <c r="AF43" s="28"/>
      <c r="AG43" s="28"/>
      <c r="AH43" s="28"/>
      <c r="AI43" s="28"/>
    </row>
    <row r="44" spans="1:35" ht="6.75" customHeight="1">
      <c r="A44" s="28"/>
      <c r="B44" s="24"/>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25"/>
      <c r="AE44" s="28"/>
      <c r="AF44" s="28"/>
      <c r="AG44" s="28"/>
      <c r="AH44" s="28"/>
      <c r="AI44" s="28"/>
    </row>
    <row r="45" spans="1:35" ht="60.05" customHeight="1">
      <c r="A45" s="28"/>
      <c r="B45" s="24"/>
      <c r="C45" s="335" t="s">
        <v>380</v>
      </c>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25"/>
      <c r="AE45" s="28"/>
      <c r="AF45" s="28"/>
      <c r="AG45" s="28"/>
      <c r="AH45" s="28"/>
      <c r="AI45" s="28"/>
    </row>
    <row r="46" spans="1:35" ht="6.75" customHeight="1">
      <c r="A46" s="28"/>
      <c r="B46" s="2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25"/>
      <c r="AE46" s="28"/>
      <c r="AF46" s="28"/>
      <c r="AG46" s="28"/>
      <c r="AH46" s="28"/>
      <c r="AI46" s="28"/>
    </row>
    <row r="47" spans="1:35" ht="60.05" customHeight="1">
      <c r="A47" s="28"/>
      <c r="B47" s="24"/>
      <c r="C47" s="338" t="s">
        <v>491</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25"/>
      <c r="AE47" s="28"/>
      <c r="AF47" s="28"/>
      <c r="AG47" s="28"/>
      <c r="AH47" s="28"/>
      <c r="AI47" s="28"/>
    </row>
    <row r="48" spans="1:35" ht="6.75" customHeight="1">
      <c r="A48" s="28"/>
      <c r="B48" s="2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25"/>
      <c r="AE48" s="28"/>
      <c r="AF48" s="28"/>
      <c r="AG48" s="28"/>
      <c r="AH48" s="28"/>
      <c r="AI48" s="28"/>
    </row>
    <row r="49" spans="1:35" ht="36" customHeight="1">
      <c r="A49" s="28"/>
      <c r="B49" s="24"/>
      <c r="C49" s="335" t="s">
        <v>687</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25"/>
      <c r="AE49" s="28"/>
      <c r="AF49" s="28"/>
      <c r="AG49" s="28"/>
      <c r="AH49" s="28"/>
      <c r="AI49" s="28"/>
    </row>
    <row r="50" spans="1:35" ht="6.75" customHeight="1">
      <c r="A50" s="28"/>
      <c r="B50" s="24"/>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25"/>
      <c r="AE50" s="28"/>
      <c r="AF50" s="28"/>
      <c r="AG50" s="28"/>
      <c r="AH50" s="28"/>
      <c r="AI50" s="28"/>
    </row>
    <row r="51" spans="1:35" ht="15.05" customHeight="1">
      <c r="A51" s="28"/>
      <c r="B51" s="24"/>
      <c r="C51" s="338" t="s">
        <v>381</v>
      </c>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25"/>
      <c r="AE51" s="28"/>
      <c r="AF51" s="28"/>
      <c r="AG51" s="28"/>
      <c r="AH51" s="28"/>
      <c r="AI51" s="28"/>
    </row>
    <row r="52" spans="1:35" ht="6.75" customHeight="1">
      <c r="A52" s="28"/>
      <c r="B52" s="24"/>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25"/>
      <c r="AE52" s="28"/>
      <c r="AF52" s="28"/>
      <c r="AG52" s="28"/>
      <c r="AH52" s="28"/>
      <c r="AI52" s="28"/>
    </row>
    <row r="53" spans="1:35" ht="36" customHeight="1">
      <c r="A53" s="28"/>
      <c r="B53" s="24"/>
      <c r="C53" s="33"/>
      <c r="D53" s="338" t="s">
        <v>492</v>
      </c>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25"/>
      <c r="AE53" s="28"/>
      <c r="AF53" s="28"/>
      <c r="AG53" s="28"/>
      <c r="AH53" s="28"/>
      <c r="AI53" s="28"/>
    </row>
    <row r="54" spans="1:35" ht="6.75" customHeight="1">
      <c r="A54" s="28"/>
      <c r="B54" s="24"/>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25"/>
      <c r="AE54" s="28"/>
      <c r="AF54" s="28"/>
      <c r="AG54" s="28"/>
      <c r="AH54" s="28"/>
      <c r="AI54" s="28"/>
    </row>
    <row r="55" spans="1:35" ht="15.05" customHeight="1">
      <c r="A55" s="28"/>
      <c r="B55" s="24"/>
      <c r="C55" s="338" t="s">
        <v>10</v>
      </c>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25"/>
      <c r="AE55" s="28"/>
      <c r="AF55" s="28"/>
      <c r="AG55" s="28"/>
      <c r="AH55" s="28"/>
      <c r="AI55" s="28"/>
    </row>
    <row r="56" spans="1:35" ht="6.75" customHeight="1">
      <c r="A56" s="28"/>
      <c r="B56" s="24"/>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25"/>
      <c r="AE56" s="28"/>
      <c r="AF56" s="28"/>
      <c r="AG56" s="28"/>
      <c r="AH56" s="28"/>
      <c r="AI56" s="28"/>
    </row>
    <row r="57" spans="1:35" ht="24.05" customHeight="1">
      <c r="A57" s="28"/>
      <c r="B57" s="24"/>
      <c r="C57" s="33"/>
      <c r="D57" s="334" t="s">
        <v>486</v>
      </c>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25"/>
      <c r="AE57" s="28"/>
      <c r="AF57" s="28"/>
      <c r="AG57" s="28"/>
      <c r="AH57" s="28"/>
      <c r="AI57" s="28"/>
    </row>
    <row r="58" spans="1:35" ht="6.75" customHeight="1">
      <c r="A58" s="28"/>
      <c r="B58" s="24"/>
      <c r="C58" s="33"/>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25"/>
      <c r="AE58" s="28"/>
      <c r="AF58" s="28"/>
      <c r="AG58" s="28"/>
      <c r="AH58" s="28"/>
      <c r="AI58" s="28"/>
    </row>
    <row r="59" spans="1:35" ht="24.05" customHeight="1">
      <c r="A59" s="28"/>
      <c r="B59" s="24"/>
      <c r="C59" s="33"/>
      <c r="D59" s="334" t="s">
        <v>887</v>
      </c>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25"/>
      <c r="AE59" s="28"/>
      <c r="AF59" s="28"/>
      <c r="AG59" s="28"/>
      <c r="AH59" s="28"/>
      <c r="AI59" s="28"/>
    </row>
    <row r="60" spans="1:35" ht="6.75" customHeight="1">
      <c r="A60" s="28"/>
      <c r="B60" s="24"/>
      <c r="C60" s="33"/>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25"/>
      <c r="AE60" s="28"/>
      <c r="AF60" s="28"/>
      <c r="AG60" s="28"/>
      <c r="AH60" s="28"/>
      <c r="AI60" s="28"/>
    </row>
    <row r="61" spans="1:35" ht="24.05" customHeight="1">
      <c r="A61" s="28"/>
      <c r="B61" s="24"/>
      <c r="C61" s="33"/>
      <c r="D61" s="334" t="s">
        <v>487</v>
      </c>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25"/>
      <c r="AE61" s="28"/>
      <c r="AF61" s="28"/>
      <c r="AG61" s="28"/>
      <c r="AH61" s="28"/>
      <c r="AI61" s="28"/>
    </row>
    <row r="62" spans="1:35" ht="6.75" customHeight="1">
      <c r="A62" s="28"/>
      <c r="B62" s="24"/>
      <c r="C62" s="33"/>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25"/>
      <c r="AE62" s="28"/>
      <c r="AF62" s="28"/>
      <c r="AG62" s="28"/>
      <c r="AH62" s="28"/>
      <c r="AI62" s="28"/>
    </row>
    <row r="63" spans="1:35" ht="36" customHeight="1">
      <c r="A63" s="28"/>
      <c r="B63" s="24"/>
      <c r="C63" s="33"/>
      <c r="D63" s="334" t="s">
        <v>488</v>
      </c>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25"/>
      <c r="AE63" s="28"/>
      <c r="AF63" s="28"/>
      <c r="AG63" s="28"/>
      <c r="AH63" s="28"/>
      <c r="AI63" s="28"/>
    </row>
    <row r="64" spans="1:35" ht="6.75" customHeight="1">
      <c r="A64" s="28"/>
      <c r="B64" s="24"/>
      <c r="C64" s="33"/>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25"/>
      <c r="AE64" s="28"/>
      <c r="AF64" s="28"/>
      <c r="AG64" s="28"/>
      <c r="AH64" s="28"/>
      <c r="AI64" s="28"/>
    </row>
    <row r="65" spans="1:35" ht="15.05" customHeight="1">
      <c r="A65" s="28"/>
      <c r="B65" s="24"/>
      <c r="C65" s="33"/>
      <c r="D65" s="334" t="s">
        <v>489</v>
      </c>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25"/>
      <c r="AE65" s="28"/>
      <c r="AF65" s="28"/>
      <c r="AG65" s="28"/>
      <c r="AH65" s="28"/>
      <c r="AI65" s="28"/>
    </row>
    <row r="66" spans="1:35" ht="6.75" customHeight="1">
      <c r="A66" s="28"/>
      <c r="B66" s="24"/>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25"/>
      <c r="AE66" s="28"/>
      <c r="AF66" s="28"/>
      <c r="AG66" s="28"/>
      <c r="AH66" s="28"/>
      <c r="AI66" s="28"/>
    </row>
    <row r="67" spans="1:35" ht="36" customHeight="1">
      <c r="A67" s="28"/>
      <c r="B67" s="24"/>
      <c r="C67" s="335" t="s">
        <v>627</v>
      </c>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25"/>
      <c r="AE67" s="28"/>
      <c r="AF67" s="28"/>
      <c r="AG67" s="28"/>
      <c r="AH67" s="28"/>
      <c r="AI67" s="28"/>
    </row>
    <row r="68" spans="1:35" ht="6.75" customHeight="1">
      <c r="A68" s="28"/>
      <c r="B68" s="24"/>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25"/>
      <c r="AE68" s="28"/>
      <c r="AF68" s="28"/>
      <c r="AG68" s="28"/>
      <c r="AH68" s="28"/>
      <c r="AI68" s="28"/>
    </row>
    <row r="69" spans="1:35" ht="72" customHeight="1">
      <c r="A69" s="28"/>
      <c r="B69" s="24"/>
      <c r="C69" s="334" t="s">
        <v>888</v>
      </c>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25"/>
      <c r="AE69" s="28"/>
      <c r="AF69" s="28"/>
      <c r="AG69" s="28"/>
      <c r="AH69" s="28"/>
      <c r="AI69" s="28"/>
    </row>
    <row r="70" spans="1:35" ht="6.75" customHeight="1">
      <c r="A70" s="28"/>
      <c r="B70" s="24"/>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25"/>
      <c r="AE70" s="28"/>
      <c r="AF70" s="28"/>
      <c r="AG70" s="28"/>
      <c r="AH70" s="28"/>
      <c r="AI70" s="28"/>
    </row>
    <row r="71" spans="1:35" ht="15.05" customHeight="1">
      <c r="A71" s="28"/>
      <c r="B71" s="24"/>
      <c r="C71" s="335" t="s">
        <v>899</v>
      </c>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25"/>
      <c r="AE71" s="28"/>
      <c r="AF71" s="28"/>
      <c r="AG71" s="28"/>
      <c r="AH71" s="28"/>
      <c r="AI71" s="28"/>
    </row>
    <row r="72" spans="1:35" ht="6.75" customHeight="1">
      <c r="A72" s="28"/>
      <c r="B72" s="24"/>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25"/>
      <c r="AE72" s="28"/>
      <c r="AF72" s="28"/>
      <c r="AG72" s="28"/>
      <c r="AH72" s="28"/>
      <c r="AI72" s="28"/>
    </row>
    <row r="73" spans="1:35" ht="180" customHeight="1">
      <c r="A73" s="28"/>
      <c r="B73" s="24"/>
      <c r="C73" s="33"/>
      <c r="D73" s="335" t="s">
        <v>749</v>
      </c>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25"/>
      <c r="AE73" s="28"/>
      <c r="AF73" s="28"/>
      <c r="AG73" s="28"/>
      <c r="AH73" s="28"/>
      <c r="AI73" s="28"/>
    </row>
    <row r="74" spans="1:35" ht="6.75" customHeight="1">
      <c r="A74" s="28"/>
      <c r="B74" s="24"/>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25"/>
      <c r="AE74" s="28"/>
      <c r="AF74" s="28"/>
      <c r="AG74" s="28"/>
      <c r="AH74" s="28"/>
      <c r="AI74" s="28"/>
    </row>
    <row r="75" spans="1:35" ht="60.05" customHeight="1">
      <c r="A75" s="28"/>
      <c r="B75" s="24"/>
      <c r="C75" s="338" t="s">
        <v>490</v>
      </c>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25"/>
      <c r="AE75" s="28"/>
      <c r="AF75" s="28"/>
      <c r="AG75" s="28"/>
      <c r="AH75" s="28"/>
      <c r="AI75" s="28"/>
    </row>
    <row r="76" spans="1:35" ht="6.75" customHeight="1">
      <c r="A76" s="28"/>
      <c r="B76" s="2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25"/>
      <c r="AE76" s="28"/>
      <c r="AF76" s="28"/>
      <c r="AG76" s="28"/>
      <c r="AH76" s="28"/>
      <c r="AI76" s="28"/>
    </row>
    <row r="77" spans="1:35" ht="60.05" customHeight="1">
      <c r="A77" s="28"/>
      <c r="B77" s="24"/>
      <c r="C77" s="338" t="s">
        <v>11</v>
      </c>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25"/>
      <c r="AE77" s="28"/>
      <c r="AF77" s="28"/>
      <c r="AG77" s="28"/>
      <c r="AH77" s="28"/>
      <c r="AI77" s="28"/>
    </row>
    <row r="78" spans="1:35" ht="6.75" customHeight="1">
      <c r="A78" s="28"/>
      <c r="B78" s="24"/>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25"/>
      <c r="AE78" s="28"/>
      <c r="AF78" s="28"/>
      <c r="AG78" s="28"/>
      <c r="AH78" s="28"/>
      <c r="AI78" s="28"/>
    </row>
    <row r="79" spans="1:35" ht="24.05" customHeight="1">
      <c r="A79" s="28"/>
      <c r="B79" s="24"/>
      <c r="C79" s="338" t="s">
        <v>12</v>
      </c>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25"/>
      <c r="AE79" s="28"/>
      <c r="AF79" s="28"/>
      <c r="AG79" s="28"/>
      <c r="AH79" s="28"/>
      <c r="AI79" s="28"/>
    </row>
    <row r="80" spans="1:35" ht="15.75" thickBot="1">
      <c r="A80" s="28"/>
      <c r="B80" s="26"/>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27"/>
      <c r="AE80" s="28"/>
      <c r="AF80" s="28"/>
      <c r="AG80" s="28"/>
      <c r="AH80" s="28"/>
      <c r="AI80" s="28"/>
    </row>
    <row r="81" spans="1:35" ht="15.75" thickBot="1">
      <c r="A81" s="28"/>
      <c r="B81" s="57"/>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57"/>
      <c r="AE81" s="28"/>
      <c r="AF81" s="28"/>
      <c r="AG81" s="28"/>
      <c r="AH81" s="28"/>
      <c r="AI81" s="28"/>
    </row>
    <row r="82" spans="1:35">
      <c r="A82" s="28"/>
      <c r="B82" s="44"/>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6"/>
      <c r="AE82" s="28"/>
      <c r="AF82" s="28"/>
      <c r="AG82" s="28"/>
      <c r="AH82" s="28"/>
      <c r="AI82" s="28"/>
    </row>
    <row r="83" spans="1:35" ht="36" customHeight="1">
      <c r="A83" s="28"/>
      <c r="B83" s="47"/>
      <c r="C83" s="340" t="s">
        <v>833</v>
      </c>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48"/>
      <c r="AE83" s="28"/>
      <c r="AF83" s="28"/>
      <c r="AG83" s="28"/>
      <c r="AH83" s="28"/>
      <c r="AI83" s="28"/>
    </row>
    <row r="84" spans="1:35" ht="6.75" customHeight="1">
      <c r="A84" s="28"/>
      <c r="B84" s="47"/>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48"/>
      <c r="AE84" s="28"/>
      <c r="AF84" s="28"/>
      <c r="AG84" s="28"/>
      <c r="AH84" s="28"/>
      <c r="AI84" s="28"/>
    </row>
    <row r="85" spans="1:35" ht="72" customHeight="1">
      <c r="A85" s="28"/>
      <c r="B85" s="47"/>
      <c r="C85" s="340" t="s">
        <v>688</v>
      </c>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48"/>
      <c r="AE85" s="28"/>
      <c r="AF85" s="28"/>
      <c r="AG85" s="28"/>
      <c r="AH85" s="28"/>
      <c r="AI85" s="28"/>
    </row>
    <row r="86" spans="1:35" ht="6.75" customHeight="1">
      <c r="A86" s="28"/>
      <c r="B86" s="47"/>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48"/>
      <c r="AE86" s="28"/>
      <c r="AF86" s="28"/>
      <c r="AG86" s="28"/>
      <c r="AH86" s="28"/>
      <c r="AI86" s="28"/>
    </row>
    <row r="87" spans="1:35" ht="60.05" customHeight="1">
      <c r="A87" s="28"/>
      <c r="B87" s="47"/>
      <c r="C87" s="340" t="s">
        <v>689</v>
      </c>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48"/>
      <c r="AE87" s="28"/>
      <c r="AF87" s="28"/>
      <c r="AG87" s="28"/>
      <c r="AH87" s="28"/>
      <c r="AI87" s="28"/>
    </row>
    <row r="88" spans="1:35" ht="6.75" customHeight="1">
      <c r="A88" s="28"/>
      <c r="B88" s="47"/>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48"/>
      <c r="AE88" s="28"/>
      <c r="AF88" s="28"/>
      <c r="AG88" s="28"/>
      <c r="AH88" s="28"/>
      <c r="AI88" s="28"/>
    </row>
    <row r="89" spans="1:35" ht="36" customHeight="1">
      <c r="A89" s="28"/>
      <c r="B89" s="47"/>
      <c r="C89" s="335" t="s">
        <v>690</v>
      </c>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48"/>
      <c r="AE89" s="28"/>
      <c r="AF89" s="28"/>
      <c r="AG89" s="28"/>
      <c r="AH89" s="28"/>
      <c r="AI89" s="28"/>
    </row>
    <row r="90" spans="1:35" ht="6.75" customHeight="1">
      <c r="A90" s="28"/>
      <c r="B90" s="47"/>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48"/>
      <c r="AE90" s="28"/>
      <c r="AF90" s="28"/>
      <c r="AG90" s="28"/>
      <c r="AH90" s="28"/>
      <c r="AI90" s="28"/>
    </row>
    <row r="91" spans="1:35" ht="24.05" customHeight="1">
      <c r="A91" s="28"/>
      <c r="B91" s="47"/>
      <c r="C91" s="335" t="s">
        <v>691</v>
      </c>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48"/>
      <c r="AE91" s="28"/>
      <c r="AF91" s="28"/>
      <c r="AG91" s="28"/>
      <c r="AH91" s="28"/>
      <c r="AI91" s="28"/>
    </row>
    <row r="92" spans="1:35" ht="6.75" customHeight="1">
      <c r="A92" s="28"/>
      <c r="B92" s="47"/>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48"/>
      <c r="AE92" s="28"/>
      <c r="AF92" s="28"/>
      <c r="AG92" s="28"/>
      <c r="AH92" s="28"/>
      <c r="AI92" s="28"/>
    </row>
    <row r="93" spans="1:35" ht="15.05" customHeight="1">
      <c r="A93" s="28"/>
      <c r="B93" s="47"/>
      <c r="C93" s="36"/>
      <c r="D93" s="49"/>
      <c r="E93" s="36"/>
      <c r="F93" s="341" t="s">
        <v>692</v>
      </c>
      <c r="G93" s="342"/>
      <c r="H93" s="342"/>
      <c r="I93" s="342"/>
      <c r="J93" s="343"/>
      <c r="K93" s="344" t="s">
        <v>693</v>
      </c>
      <c r="L93" s="344"/>
      <c r="M93" s="344"/>
      <c r="N93" s="344"/>
      <c r="O93" s="344"/>
      <c r="P93" s="344"/>
      <c r="Q93" s="344"/>
      <c r="R93" s="344"/>
      <c r="S93" s="344"/>
      <c r="T93" s="344"/>
      <c r="U93" s="344"/>
      <c r="V93" s="344"/>
      <c r="W93" s="344"/>
      <c r="X93" s="344"/>
      <c r="Y93" s="344"/>
      <c r="Z93" s="344"/>
      <c r="AA93" s="36"/>
      <c r="AB93" s="36"/>
      <c r="AC93" s="36"/>
      <c r="AD93" s="48"/>
      <c r="AE93" s="28"/>
      <c r="AF93" s="28"/>
      <c r="AG93" s="28"/>
      <c r="AH93" s="28"/>
      <c r="AI93" s="28"/>
    </row>
    <row r="94" spans="1:35" ht="24.05" customHeight="1">
      <c r="A94" s="28"/>
      <c r="B94" s="47"/>
      <c r="C94" s="36"/>
      <c r="D94" s="49"/>
      <c r="E94" s="36"/>
      <c r="F94" s="345" t="s">
        <v>694</v>
      </c>
      <c r="G94" s="346"/>
      <c r="H94" s="346"/>
      <c r="I94" s="346"/>
      <c r="J94" s="347"/>
      <c r="K94" s="348" t="s">
        <v>695</v>
      </c>
      <c r="L94" s="348"/>
      <c r="M94" s="348"/>
      <c r="N94" s="348"/>
      <c r="O94" s="348"/>
      <c r="P94" s="348"/>
      <c r="Q94" s="348"/>
      <c r="R94" s="348"/>
      <c r="S94" s="348"/>
      <c r="T94" s="348"/>
      <c r="U94" s="348"/>
      <c r="V94" s="348"/>
      <c r="W94" s="348"/>
      <c r="X94" s="348"/>
      <c r="Y94" s="348"/>
      <c r="Z94" s="348"/>
      <c r="AA94" s="36"/>
      <c r="AB94" s="36"/>
      <c r="AC94" s="36"/>
      <c r="AD94" s="48"/>
      <c r="AE94" s="28"/>
      <c r="AF94" s="28"/>
      <c r="AG94" s="28"/>
      <c r="AH94" s="28"/>
      <c r="AI94" s="28"/>
    </row>
    <row r="95" spans="1:35" ht="24.05" customHeight="1">
      <c r="A95" s="28"/>
      <c r="B95" s="47"/>
      <c r="C95" s="36"/>
      <c r="D95" s="37"/>
      <c r="E95" s="37"/>
      <c r="F95" s="345" t="s">
        <v>694</v>
      </c>
      <c r="G95" s="346"/>
      <c r="H95" s="346"/>
      <c r="I95" s="346"/>
      <c r="J95" s="347"/>
      <c r="K95" s="348" t="s">
        <v>696</v>
      </c>
      <c r="L95" s="348"/>
      <c r="M95" s="348"/>
      <c r="N95" s="348"/>
      <c r="O95" s="348"/>
      <c r="P95" s="348"/>
      <c r="Q95" s="348"/>
      <c r="R95" s="348"/>
      <c r="S95" s="348"/>
      <c r="T95" s="348"/>
      <c r="U95" s="348"/>
      <c r="V95" s="348"/>
      <c r="W95" s="348"/>
      <c r="X95" s="348"/>
      <c r="Y95" s="348"/>
      <c r="Z95" s="348"/>
      <c r="AA95" s="37"/>
      <c r="AB95" s="37"/>
      <c r="AC95" s="37"/>
      <c r="AD95" s="48"/>
      <c r="AE95" s="28"/>
      <c r="AF95" s="28"/>
      <c r="AG95" s="28"/>
      <c r="AH95" s="28"/>
      <c r="AI95" s="28"/>
    </row>
    <row r="96" spans="1:35" ht="24.05" customHeight="1">
      <c r="A96" s="28"/>
      <c r="B96" s="47"/>
      <c r="C96" s="36"/>
      <c r="D96" s="36"/>
      <c r="E96" s="36"/>
      <c r="F96" s="345" t="s">
        <v>694</v>
      </c>
      <c r="G96" s="346"/>
      <c r="H96" s="346"/>
      <c r="I96" s="346"/>
      <c r="J96" s="347"/>
      <c r="K96" s="348" t="s">
        <v>697</v>
      </c>
      <c r="L96" s="348"/>
      <c r="M96" s="348"/>
      <c r="N96" s="348"/>
      <c r="O96" s="348"/>
      <c r="P96" s="348"/>
      <c r="Q96" s="348"/>
      <c r="R96" s="348"/>
      <c r="S96" s="348"/>
      <c r="T96" s="348"/>
      <c r="U96" s="348"/>
      <c r="V96" s="348"/>
      <c r="W96" s="348"/>
      <c r="X96" s="348"/>
      <c r="Y96" s="348"/>
      <c r="Z96" s="348"/>
      <c r="AA96" s="36"/>
      <c r="AB96" s="36"/>
      <c r="AC96" s="36"/>
      <c r="AD96" s="48"/>
      <c r="AE96" s="28"/>
      <c r="AF96" s="28"/>
      <c r="AG96" s="28"/>
      <c r="AH96" s="28"/>
      <c r="AI96" s="28"/>
    </row>
    <row r="97" spans="1:35" ht="24.05" customHeight="1">
      <c r="A97" s="28"/>
      <c r="B97" s="47"/>
      <c r="C97" s="36"/>
      <c r="D97" s="36"/>
      <c r="E97" s="36"/>
      <c r="F97" s="345" t="s">
        <v>694</v>
      </c>
      <c r="G97" s="346"/>
      <c r="H97" s="346"/>
      <c r="I97" s="346"/>
      <c r="J97" s="347"/>
      <c r="K97" s="348" t="s">
        <v>913</v>
      </c>
      <c r="L97" s="348"/>
      <c r="M97" s="348"/>
      <c r="N97" s="348"/>
      <c r="O97" s="348"/>
      <c r="P97" s="348"/>
      <c r="Q97" s="348"/>
      <c r="R97" s="348"/>
      <c r="S97" s="348"/>
      <c r="T97" s="348"/>
      <c r="U97" s="348"/>
      <c r="V97" s="348"/>
      <c r="W97" s="348"/>
      <c r="X97" s="348"/>
      <c r="Y97" s="348"/>
      <c r="Z97" s="348"/>
      <c r="AA97" s="36"/>
      <c r="AB97" s="36"/>
      <c r="AC97" s="36"/>
      <c r="AD97" s="48"/>
      <c r="AE97" s="28"/>
      <c r="AF97" s="28"/>
      <c r="AG97" s="28"/>
      <c r="AH97" s="28"/>
      <c r="AI97" s="28"/>
    </row>
    <row r="98" spans="1:35" ht="6.75" customHeight="1">
      <c r="A98" s="28"/>
      <c r="B98" s="47"/>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48"/>
      <c r="AE98" s="28"/>
      <c r="AF98" s="28"/>
      <c r="AG98" s="28"/>
      <c r="AH98" s="28"/>
      <c r="AI98" s="28"/>
    </row>
    <row r="99" spans="1:35" ht="24.05" customHeight="1">
      <c r="A99" s="28"/>
      <c r="B99" s="47"/>
      <c r="C99" s="335" t="s">
        <v>13</v>
      </c>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c r="AD99" s="48"/>
      <c r="AE99" s="28"/>
      <c r="AF99" s="28"/>
      <c r="AG99" s="28"/>
      <c r="AH99" s="28"/>
      <c r="AI99" s="28"/>
    </row>
    <row r="100" spans="1:35" ht="6.75" customHeight="1">
      <c r="A100" s="28"/>
      <c r="B100" s="47"/>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48"/>
      <c r="AE100" s="28"/>
      <c r="AF100" s="28"/>
      <c r="AG100" s="28"/>
      <c r="AH100" s="28"/>
      <c r="AI100" s="28"/>
    </row>
    <row r="101" spans="1:35" ht="15.05" customHeight="1">
      <c r="A101" s="28"/>
      <c r="B101" s="47"/>
      <c r="C101" s="36"/>
      <c r="D101" s="49" t="s">
        <v>14</v>
      </c>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48"/>
      <c r="AE101" s="28"/>
      <c r="AF101" s="28"/>
      <c r="AG101" s="28"/>
      <c r="AH101" s="28"/>
      <c r="AI101" s="28"/>
    </row>
    <row r="102" spans="1:35" ht="6.75" customHeight="1">
      <c r="A102" s="28"/>
      <c r="B102" s="47"/>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48"/>
      <c r="AE102" s="28"/>
      <c r="AF102" s="28"/>
      <c r="AG102" s="28"/>
      <c r="AH102" s="28"/>
      <c r="AI102" s="28"/>
    </row>
    <row r="103" spans="1:35" ht="24.05" customHeight="1">
      <c r="A103" s="28"/>
      <c r="B103" s="47"/>
      <c r="C103" s="36"/>
      <c r="D103" s="335" t="s">
        <v>698</v>
      </c>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c r="AA103" s="335"/>
      <c r="AB103" s="335"/>
      <c r="AC103" s="335"/>
      <c r="AD103" s="48"/>
      <c r="AE103" s="28"/>
      <c r="AF103" s="28"/>
      <c r="AG103" s="28"/>
      <c r="AH103" s="28"/>
      <c r="AI103" s="28"/>
    </row>
    <row r="104" spans="1:35" ht="6.75" customHeight="1">
      <c r="A104" s="28"/>
      <c r="B104" s="47"/>
      <c r="C104" s="36"/>
      <c r="D104" s="49"/>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48"/>
      <c r="AE104" s="28"/>
      <c r="AF104" s="28"/>
      <c r="AG104" s="28"/>
      <c r="AH104" s="28"/>
      <c r="AI104" s="28"/>
    </row>
    <row r="105" spans="1:35" ht="15.05" customHeight="1">
      <c r="A105" s="28"/>
      <c r="B105" s="47"/>
      <c r="C105" s="36"/>
      <c r="D105" s="49" t="s">
        <v>15</v>
      </c>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48"/>
      <c r="AE105" s="28"/>
      <c r="AF105" s="28"/>
      <c r="AG105" s="28"/>
      <c r="AH105" s="28"/>
      <c r="AI105" s="28"/>
    </row>
    <row r="106" spans="1:35" ht="6.75" customHeight="1">
      <c r="A106" s="28"/>
      <c r="B106" s="47"/>
      <c r="C106" s="36"/>
      <c r="D106" s="49"/>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48"/>
      <c r="AE106" s="28"/>
      <c r="AF106" s="28"/>
      <c r="AG106" s="28"/>
      <c r="AH106" s="28"/>
      <c r="AI106" s="28"/>
    </row>
    <row r="107" spans="1:35" ht="24.05" customHeight="1">
      <c r="A107" s="28"/>
      <c r="B107" s="47"/>
      <c r="C107" s="36"/>
      <c r="D107" s="349" t="s">
        <v>699</v>
      </c>
      <c r="E107" s="349"/>
      <c r="F107" s="349"/>
      <c r="G107" s="349"/>
      <c r="H107" s="349"/>
      <c r="I107" s="349"/>
      <c r="J107" s="349"/>
      <c r="K107" s="349"/>
      <c r="L107" s="349"/>
      <c r="M107" s="349"/>
      <c r="N107" s="349"/>
      <c r="O107" s="349"/>
      <c r="P107" s="349"/>
      <c r="Q107" s="349"/>
      <c r="R107" s="349"/>
      <c r="S107" s="349"/>
      <c r="T107" s="349"/>
      <c r="U107" s="349"/>
      <c r="V107" s="349"/>
      <c r="W107" s="349"/>
      <c r="X107" s="349"/>
      <c r="Y107" s="349"/>
      <c r="Z107" s="349"/>
      <c r="AA107" s="349"/>
      <c r="AB107" s="349"/>
      <c r="AC107" s="349"/>
      <c r="AD107" s="48"/>
      <c r="AE107" s="28"/>
      <c r="AF107" s="28"/>
      <c r="AG107" s="28"/>
      <c r="AH107" s="28"/>
      <c r="AI107" s="28"/>
    </row>
    <row r="108" spans="1:35" ht="6.75" customHeight="1">
      <c r="A108" s="28"/>
      <c r="B108" s="47"/>
      <c r="C108" s="36"/>
      <c r="D108" s="49"/>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48"/>
      <c r="AE108" s="28"/>
      <c r="AF108" s="28"/>
      <c r="AG108" s="28"/>
      <c r="AH108" s="28"/>
      <c r="AI108" s="28"/>
    </row>
    <row r="109" spans="1:35" ht="15.05" customHeight="1">
      <c r="A109" s="28"/>
      <c r="B109" s="47"/>
      <c r="C109" s="36"/>
      <c r="D109" s="49" t="s">
        <v>700</v>
      </c>
      <c r="E109" s="49"/>
      <c r="F109" s="49"/>
      <c r="G109" s="37"/>
      <c r="H109" s="350"/>
      <c r="I109" s="350"/>
      <c r="J109" s="350"/>
      <c r="K109" s="350"/>
      <c r="L109" s="350"/>
      <c r="M109" s="350"/>
      <c r="N109" s="350"/>
      <c r="O109" s="350"/>
      <c r="P109" s="350"/>
      <c r="Q109" s="350"/>
      <c r="R109" s="350"/>
      <c r="S109" s="350"/>
      <c r="T109" s="350"/>
      <c r="U109" s="350"/>
      <c r="V109" s="350"/>
      <c r="W109" s="350"/>
      <c r="X109" s="350"/>
      <c r="Y109" s="350"/>
      <c r="Z109" s="350"/>
      <c r="AA109" s="350"/>
      <c r="AB109" s="350"/>
      <c r="AC109" s="350"/>
      <c r="AD109" s="48"/>
      <c r="AE109" s="28"/>
      <c r="AF109" s="28"/>
      <c r="AG109" s="28"/>
      <c r="AH109" s="28"/>
      <c r="AI109" s="28"/>
    </row>
    <row r="110" spans="1:35" ht="6.75" customHeight="1">
      <c r="A110" s="28"/>
      <c r="B110" s="47"/>
      <c r="C110" s="36"/>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48"/>
      <c r="AE110" s="28"/>
      <c r="AF110" s="28"/>
      <c r="AG110" s="28"/>
      <c r="AH110" s="28"/>
      <c r="AI110" s="28"/>
    </row>
    <row r="111" spans="1:35" ht="15.05" customHeight="1">
      <c r="A111" s="28"/>
      <c r="B111" s="47"/>
      <c r="C111" s="36"/>
      <c r="D111" s="50" t="s">
        <v>701</v>
      </c>
      <c r="E111" s="51"/>
      <c r="F111" s="51"/>
      <c r="G111" s="350"/>
      <c r="H111" s="350"/>
      <c r="I111" s="350"/>
      <c r="J111" s="350"/>
      <c r="K111" s="350"/>
      <c r="L111" s="350"/>
      <c r="M111" s="350"/>
      <c r="N111" s="350"/>
      <c r="O111" s="350"/>
      <c r="P111" s="350"/>
      <c r="Q111" s="350"/>
      <c r="R111" s="350"/>
      <c r="S111" s="350"/>
      <c r="T111" s="350"/>
      <c r="U111" s="350"/>
      <c r="V111" s="350"/>
      <c r="W111" s="350"/>
      <c r="X111" s="350"/>
      <c r="Y111" s="350"/>
      <c r="Z111" s="350"/>
      <c r="AA111" s="350"/>
      <c r="AB111" s="350"/>
      <c r="AC111" s="350"/>
      <c r="AD111" s="48"/>
      <c r="AE111" s="28"/>
      <c r="AF111" s="28"/>
      <c r="AG111" s="28"/>
      <c r="AH111" s="28"/>
      <c r="AI111" s="28"/>
    </row>
    <row r="112" spans="1:35" ht="15.05" customHeight="1" thickBot="1">
      <c r="A112" s="28"/>
      <c r="B112" s="52"/>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4"/>
      <c r="AE112" s="28"/>
      <c r="AF112" s="28"/>
      <c r="AG112" s="28"/>
      <c r="AH112" s="28"/>
      <c r="AI112" s="28"/>
    </row>
    <row r="113" spans="1:35" ht="15.75" thickBot="1">
      <c r="A113" s="2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28"/>
      <c r="AF113" s="28"/>
      <c r="AG113" s="28"/>
      <c r="AH113" s="28"/>
      <c r="AI113" s="28"/>
    </row>
    <row r="114" spans="1:35">
      <c r="A114" s="28"/>
      <c r="B114" s="44"/>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6"/>
      <c r="AE114" s="28"/>
      <c r="AF114" s="28"/>
      <c r="AG114" s="28"/>
      <c r="AH114" s="28"/>
      <c r="AI114" s="28"/>
    </row>
    <row r="115" spans="1:35" ht="36" customHeight="1">
      <c r="A115" s="28"/>
      <c r="B115" s="47"/>
      <c r="C115" s="335" t="s">
        <v>889</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35"/>
      <c r="AD115" s="48"/>
      <c r="AE115" s="28"/>
      <c r="AF115" s="28"/>
      <c r="AG115" s="28"/>
      <c r="AH115" s="28"/>
      <c r="AI115" s="28"/>
    </row>
    <row r="116" spans="1:35" ht="6.75" customHeight="1">
      <c r="A116" s="28"/>
      <c r="B116" s="47"/>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48"/>
      <c r="AE116" s="28"/>
      <c r="AF116" s="28"/>
      <c r="AG116" s="28"/>
      <c r="AH116" s="28"/>
      <c r="AI116" s="28"/>
    </row>
    <row r="117" spans="1:35">
      <c r="A117" s="28"/>
      <c r="B117" s="47"/>
      <c r="C117" s="36"/>
      <c r="D117" s="55" t="s">
        <v>16</v>
      </c>
      <c r="E117" s="36"/>
      <c r="F117" s="36"/>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0"/>
      <c r="AD117" s="48"/>
      <c r="AE117" s="28"/>
      <c r="AF117" s="28"/>
      <c r="AG117" s="28"/>
      <c r="AH117" s="28"/>
      <c r="AI117" s="28"/>
    </row>
    <row r="118" spans="1:35">
      <c r="A118" s="28"/>
      <c r="B118" s="47"/>
      <c r="C118" s="36"/>
      <c r="D118" s="36" t="s">
        <v>19</v>
      </c>
      <c r="E118" s="36"/>
      <c r="F118" s="36"/>
      <c r="G118" s="36"/>
      <c r="H118" s="36"/>
      <c r="I118" s="36"/>
      <c r="J118" s="36"/>
      <c r="K118" s="346"/>
      <c r="L118" s="346"/>
      <c r="M118" s="346"/>
      <c r="N118" s="346"/>
      <c r="O118" s="346"/>
      <c r="P118" s="346"/>
      <c r="Q118" s="346"/>
      <c r="R118" s="346"/>
      <c r="S118" s="346"/>
      <c r="T118" s="346"/>
      <c r="U118" s="346"/>
      <c r="V118" s="346"/>
      <c r="W118" s="346"/>
      <c r="X118" s="346"/>
      <c r="Y118" s="346"/>
      <c r="Z118" s="346"/>
      <c r="AA118" s="346"/>
      <c r="AB118" s="346"/>
      <c r="AC118" s="346"/>
      <c r="AD118" s="48"/>
      <c r="AE118" s="28"/>
      <c r="AF118" s="28"/>
      <c r="AG118" s="28"/>
      <c r="AH118" s="28"/>
      <c r="AI118" s="28"/>
    </row>
    <row r="119" spans="1:35">
      <c r="A119" s="28"/>
      <c r="B119" s="47"/>
      <c r="C119" s="36"/>
      <c r="D119" s="56" t="s">
        <v>20</v>
      </c>
      <c r="E119" s="36"/>
      <c r="F119" s="36"/>
      <c r="G119" s="350"/>
      <c r="H119" s="350"/>
      <c r="I119" s="350"/>
      <c r="J119" s="350"/>
      <c r="K119" s="350"/>
      <c r="L119" s="350"/>
      <c r="M119" s="350"/>
      <c r="N119" s="350"/>
      <c r="O119" s="350"/>
      <c r="P119" s="350"/>
      <c r="Q119" s="350"/>
      <c r="R119" s="350"/>
      <c r="S119" s="350"/>
      <c r="T119" s="350"/>
      <c r="U119" s="350"/>
      <c r="V119" s="350"/>
      <c r="W119" s="350"/>
      <c r="X119" s="350"/>
      <c r="Y119" s="350"/>
      <c r="Z119" s="350"/>
      <c r="AA119" s="350"/>
      <c r="AB119" s="350"/>
      <c r="AC119" s="350"/>
      <c r="AD119" s="48"/>
      <c r="AE119" s="28"/>
      <c r="AF119" s="28"/>
      <c r="AG119" s="28"/>
      <c r="AH119" s="28"/>
      <c r="AI119" s="28"/>
    </row>
    <row r="120" spans="1:35">
      <c r="A120" s="28"/>
      <c r="B120" s="47"/>
      <c r="C120" s="36"/>
      <c r="D120" s="55" t="s">
        <v>17</v>
      </c>
      <c r="E120" s="36"/>
      <c r="F120" s="36"/>
      <c r="G120" s="36"/>
      <c r="H120" s="3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48"/>
      <c r="AE120" s="28"/>
      <c r="AF120" s="28"/>
      <c r="AG120" s="28"/>
      <c r="AH120" s="28"/>
      <c r="AI120" s="28"/>
    </row>
    <row r="121" spans="1:35">
      <c r="A121" s="28"/>
      <c r="B121" s="47"/>
      <c r="C121" s="36"/>
      <c r="D121" s="55" t="s">
        <v>18</v>
      </c>
      <c r="E121" s="36"/>
      <c r="F121" s="36"/>
      <c r="G121" s="350"/>
      <c r="H121" s="350"/>
      <c r="I121" s="350"/>
      <c r="J121" s="350"/>
      <c r="K121" s="350"/>
      <c r="L121" s="350"/>
      <c r="M121" s="350"/>
      <c r="N121" s="350"/>
      <c r="O121" s="350"/>
      <c r="P121" s="350"/>
      <c r="Q121" s="350"/>
      <c r="R121" s="55" t="s">
        <v>702</v>
      </c>
      <c r="S121" s="55"/>
      <c r="T121" s="55"/>
      <c r="U121" s="346"/>
      <c r="V121" s="346"/>
      <c r="W121" s="346"/>
      <c r="X121" s="346"/>
      <c r="Y121" s="346"/>
      <c r="Z121" s="346"/>
      <c r="AA121" s="346"/>
      <c r="AB121" s="346"/>
      <c r="AC121" s="346"/>
      <c r="AD121" s="48"/>
      <c r="AE121" s="28"/>
      <c r="AF121" s="28"/>
      <c r="AG121" s="28"/>
      <c r="AH121" s="28"/>
      <c r="AI121" s="28"/>
    </row>
    <row r="122" spans="1:35" ht="15.75" thickBot="1">
      <c r="A122" s="28"/>
      <c r="B122" s="52"/>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4"/>
      <c r="AE122" s="28"/>
      <c r="AF122" s="28"/>
      <c r="AG122" s="28"/>
      <c r="AH122" s="28"/>
      <c r="AI122" s="28"/>
    </row>
    <row r="123" spans="1:35">
      <c r="A123" s="28"/>
      <c r="B123" s="28"/>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28"/>
      <c r="AE123" s="28"/>
      <c r="AF123" s="28"/>
      <c r="AG123" s="28"/>
      <c r="AH123" s="28"/>
      <c r="AI123" s="28"/>
    </row>
    <row r="124" spans="1:35"/>
    <row r="125" spans="1:35"/>
    <row r="126" spans="1:35"/>
    <row r="127" spans="1:35"/>
    <row r="128" spans="1:35"/>
  </sheetData>
  <sheetProtection algorithmName="SHA-512" hashValue="QciKhdIQBUaaC2JXZdrkdSSuxC7fyH+Kw2ug2L2Ej9bFansrbrAJVWDN5i0M9Zo2AQb9BzwYylbtMtegDlG83g==" saltValue="Lj4xqiDqOMA3ouxGxeqRLA==" spinCount="100000" sheet="1" objects="1" scenarios="1"/>
  <mergeCells count="68">
    <mergeCell ref="G121:Q121"/>
    <mergeCell ref="U121:AC121"/>
    <mergeCell ref="C115:AC115"/>
    <mergeCell ref="G117:AC117"/>
    <mergeCell ref="K118:AC118"/>
    <mergeCell ref="G119:AC119"/>
    <mergeCell ref="I120:AC120"/>
    <mergeCell ref="C99:AC99"/>
    <mergeCell ref="D103:AC103"/>
    <mergeCell ref="D107:AC107"/>
    <mergeCell ref="H109:AC109"/>
    <mergeCell ref="G111:AC111"/>
    <mergeCell ref="F95:J95"/>
    <mergeCell ref="K95:Z95"/>
    <mergeCell ref="F96:J96"/>
    <mergeCell ref="K96:Z96"/>
    <mergeCell ref="F97:J97"/>
    <mergeCell ref="K97:Z97"/>
    <mergeCell ref="C91:AC91"/>
    <mergeCell ref="F93:J93"/>
    <mergeCell ref="K93:Z93"/>
    <mergeCell ref="F94:J94"/>
    <mergeCell ref="K94:Z94"/>
    <mergeCell ref="C83:AC83"/>
    <mergeCell ref="C85:AC85"/>
    <mergeCell ref="C87:AC87"/>
    <mergeCell ref="C89:AC89"/>
    <mergeCell ref="D59:AC59"/>
    <mergeCell ref="C71:AC71"/>
    <mergeCell ref="D73:AC73"/>
    <mergeCell ref="C75:AC75"/>
    <mergeCell ref="C77:AC77"/>
    <mergeCell ref="C79:AC79"/>
    <mergeCell ref="D61:AC61"/>
    <mergeCell ref="D63:AC63"/>
    <mergeCell ref="D65:AC65"/>
    <mergeCell ref="C67:AC67"/>
    <mergeCell ref="C69:AC69"/>
    <mergeCell ref="D53:AC53"/>
    <mergeCell ref="C55:AC55"/>
    <mergeCell ref="C37:AC37"/>
    <mergeCell ref="C39:AC39"/>
    <mergeCell ref="C41:AC41"/>
    <mergeCell ref="D43:AC43"/>
    <mergeCell ref="C45:AC45"/>
    <mergeCell ref="D57:AC57"/>
    <mergeCell ref="C35:AC35"/>
    <mergeCell ref="C13:K13"/>
    <mergeCell ref="O13:AC13"/>
    <mergeCell ref="C16:AC16"/>
    <mergeCell ref="C19:AC19"/>
    <mergeCell ref="C21:AC21"/>
    <mergeCell ref="C23:AC23"/>
    <mergeCell ref="D25:AC25"/>
    <mergeCell ref="C27:AC27"/>
    <mergeCell ref="C29:AC29"/>
    <mergeCell ref="C31:AC31"/>
    <mergeCell ref="C33:AC33"/>
    <mergeCell ref="C47:AC47"/>
    <mergeCell ref="C49:AC49"/>
    <mergeCell ref="C51:AC51"/>
    <mergeCell ref="B10:L10"/>
    <mergeCell ref="B1:AD1"/>
    <mergeCell ref="B3:AD3"/>
    <mergeCell ref="B5:AD5"/>
    <mergeCell ref="B7:AD7"/>
    <mergeCell ref="AA9:AD9"/>
    <mergeCell ref="N10:O10"/>
  </mergeCells>
  <dataValidations count="1">
    <dataValidation type="list" allowBlank="1" showInputMessage="1" showErrorMessage="1" sqref="B10:L10">
      <formula1>$AH$2:$AH$34</formula1>
    </dataValidation>
  </dataValidations>
  <hyperlinks>
    <hyperlink ref="AA9:AD9" location="Índice!B11" display="Índice"/>
  </hyperlinks>
  <pageMargins left="0.70866141732283472" right="0.70866141732283472" top="0.74803149606299213" bottom="0.74803149606299213" header="0.31496062992125984" footer="0.31496062992125984"/>
  <pageSetup scale="75" orientation="portrait" r:id="rId1"/>
  <headerFooter>
    <oddHeader>&amp;CMódulo 1 Sección I
Presentación</oddHeader>
    <oddFooter>&amp;LCenso Nacional de Gobiernos Estatales 2021&amp;R&amp;P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E58"/>
  <sheetViews>
    <sheetView showGridLines="0" view="pageBreakPreview" zoomScale="120" zoomScaleNormal="100" zoomScaleSheetLayoutView="120" workbookViewId="0"/>
  </sheetViews>
  <sheetFormatPr baseColWidth="10" defaultColWidth="0" defaultRowHeight="15.05" zeroHeight="1"/>
  <cols>
    <col min="1" max="1" width="5.6640625" customWidth="1"/>
    <col min="2" max="30" width="3.6640625" customWidth="1"/>
    <col min="31" max="31" width="5.6640625" customWidth="1"/>
    <col min="32" max="16384" width="11.44140625" hidden="1"/>
  </cols>
  <sheetData>
    <row r="1" spans="1:31" ht="173.3" customHeight="1">
      <c r="A1" s="28"/>
      <c r="B1" s="321" t="s">
        <v>384</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28"/>
    </row>
    <row r="2" spans="1:31">
      <c r="A2" s="28"/>
      <c r="B2" s="28"/>
      <c r="C2" s="28"/>
      <c r="D2" s="28"/>
      <c r="E2" s="28"/>
      <c r="F2" s="28"/>
      <c r="G2" s="28"/>
      <c r="H2" s="28"/>
      <c r="I2" s="28"/>
      <c r="J2" s="28"/>
      <c r="K2" s="28"/>
      <c r="L2" s="28"/>
      <c r="M2" s="28"/>
      <c r="N2" s="28"/>
      <c r="O2" s="28"/>
      <c r="P2" s="28"/>
      <c r="Q2" s="28"/>
      <c r="R2" s="28"/>
      <c r="S2" s="8"/>
      <c r="T2" s="28"/>
      <c r="U2" s="28"/>
      <c r="V2" s="28"/>
      <c r="W2" s="28"/>
      <c r="X2" s="28"/>
      <c r="Y2" s="28"/>
      <c r="Z2" s="28"/>
      <c r="AA2" s="28"/>
      <c r="AB2" s="28"/>
      <c r="AC2" s="28"/>
      <c r="AD2" s="28"/>
      <c r="AE2" s="28"/>
    </row>
    <row r="3" spans="1:31" ht="45" customHeight="1">
      <c r="A3" s="28"/>
      <c r="B3" s="323" t="s">
        <v>0</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28"/>
    </row>
    <row r="4" spans="1:31">
      <c r="A4" s="28"/>
      <c r="B4" s="28"/>
      <c r="C4" s="28"/>
      <c r="D4" s="28"/>
      <c r="E4" s="28"/>
      <c r="F4" s="28"/>
      <c r="G4" s="28"/>
      <c r="H4" s="28"/>
      <c r="I4" s="28"/>
      <c r="J4" s="28"/>
      <c r="K4" s="28"/>
      <c r="L4" s="28"/>
      <c r="M4" s="28"/>
      <c r="N4" s="28"/>
      <c r="O4" s="28"/>
      <c r="P4" s="28"/>
      <c r="Q4" s="28"/>
      <c r="R4" s="28"/>
      <c r="S4" s="8"/>
      <c r="T4" s="28"/>
      <c r="U4" s="28"/>
      <c r="V4" s="28"/>
      <c r="W4" s="28"/>
      <c r="X4" s="28"/>
      <c r="Y4" s="28"/>
      <c r="Z4" s="28"/>
      <c r="AA4" s="28"/>
      <c r="AB4" s="28"/>
      <c r="AC4" s="28"/>
      <c r="AD4" s="28"/>
      <c r="AE4" s="28"/>
    </row>
    <row r="5" spans="1:31" ht="45" customHeight="1">
      <c r="A5" s="28"/>
      <c r="B5" s="323" t="s">
        <v>385</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28"/>
    </row>
    <row r="6" spans="1:31">
      <c r="A6" s="28"/>
      <c r="B6" s="28"/>
      <c r="C6" s="28"/>
      <c r="D6" s="28"/>
      <c r="E6" s="28"/>
      <c r="F6" s="28"/>
      <c r="G6" s="28"/>
      <c r="H6" s="28"/>
      <c r="I6" s="28"/>
      <c r="J6" s="28"/>
      <c r="K6" s="28"/>
      <c r="L6" s="28"/>
      <c r="M6" s="28"/>
      <c r="N6" s="28"/>
      <c r="O6" s="28"/>
      <c r="P6" s="28"/>
      <c r="Q6" s="28"/>
      <c r="R6" s="28"/>
      <c r="S6" s="8"/>
      <c r="T6" s="28"/>
      <c r="U6" s="28"/>
      <c r="V6" s="28"/>
      <c r="W6" s="28"/>
      <c r="X6" s="28"/>
      <c r="Y6" s="28"/>
      <c r="Z6" s="28"/>
      <c r="AA6" s="28"/>
      <c r="AB6" s="28"/>
      <c r="AC6" s="28"/>
      <c r="AD6" s="28"/>
      <c r="AE6" s="28"/>
    </row>
    <row r="7" spans="1:31" ht="45" customHeight="1">
      <c r="A7" s="28"/>
      <c r="B7" s="355" t="s">
        <v>908</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28"/>
    </row>
    <row r="8" spans="1:31" ht="15.05" customHeight="1">
      <c r="A8" s="28"/>
      <c r="B8" s="28"/>
      <c r="C8" s="28"/>
      <c r="D8" s="28"/>
      <c r="E8" s="28"/>
      <c r="F8" s="28"/>
      <c r="G8" s="28"/>
      <c r="H8" s="28"/>
      <c r="I8" s="28"/>
      <c r="J8" s="28"/>
      <c r="K8" s="28"/>
      <c r="L8" s="28"/>
      <c r="M8" s="28"/>
      <c r="N8" s="28"/>
      <c r="O8" s="28"/>
      <c r="P8" s="28"/>
      <c r="Q8" s="28"/>
      <c r="R8" s="28"/>
      <c r="S8" s="8"/>
      <c r="T8" s="28"/>
      <c r="U8" s="28"/>
      <c r="V8" s="28"/>
      <c r="W8" s="28"/>
      <c r="X8" s="28"/>
      <c r="Y8" s="28"/>
      <c r="Z8" s="28"/>
      <c r="AA8" s="28"/>
      <c r="AB8" s="28"/>
      <c r="AC8" s="28"/>
      <c r="AD8" s="28"/>
      <c r="AE8" s="28"/>
    </row>
    <row r="9" spans="1:31" ht="15.05" customHeight="1" thickBot="1">
      <c r="A9" s="28"/>
      <c r="B9" s="93" t="s">
        <v>684</v>
      </c>
      <c r="C9" s="75"/>
      <c r="D9" s="75"/>
      <c r="E9" s="75"/>
      <c r="F9" s="75"/>
      <c r="G9" s="75"/>
      <c r="H9" s="75"/>
      <c r="I9" s="75"/>
      <c r="J9" s="75"/>
      <c r="K9" s="75"/>
      <c r="L9" s="75"/>
      <c r="M9" s="75"/>
      <c r="N9" s="93" t="s">
        <v>685</v>
      </c>
      <c r="O9" s="75"/>
      <c r="P9" s="28"/>
      <c r="Q9" s="28"/>
      <c r="R9" s="28"/>
      <c r="S9" s="8"/>
      <c r="T9" s="28"/>
      <c r="U9" s="28"/>
      <c r="V9" s="28"/>
      <c r="W9" s="28"/>
      <c r="X9" s="28"/>
      <c r="Y9" s="28"/>
      <c r="Z9" s="28"/>
      <c r="AA9" s="333" t="s">
        <v>1</v>
      </c>
      <c r="AB9" s="333"/>
      <c r="AC9" s="333"/>
      <c r="AD9" s="333"/>
      <c r="AE9" s="28"/>
    </row>
    <row r="10" spans="1:31" ht="15.05" customHeight="1" thickBot="1">
      <c r="A10" s="28"/>
      <c r="B10" s="326" t="str">
        <f>IF(Presentación!$B$10="","",Presentación!$B$10)</f>
        <v>Veracruz de Ignacio de la Llave</v>
      </c>
      <c r="C10" s="327"/>
      <c r="D10" s="327"/>
      <c r="E10" s="327"/>
      <c r="F10" s="327"/>
      <c r="G10" s="327"/>
      <c r="H10" s="327"/>
      <c r="I10" s="327"/>
      <c r="J10" s="327"/>
      <c r="K10" s="327"/>
      <c r="L10" s="328"/>
      <c r="M10" s="5"/>
      <c r="N10" s="326" t="str">
        <f>IF(Presentación!$N$10="","",Presentación!$N$10)</f>
        <v>230</v>
      </c>
      <c r="O10" s="328"/>
      <c r="P10" s="28"/>
      <c r="Q10" s="28"/>
      <c r="R10" s="28"/>
      <c r="S10" s="8"/>
      <c r="T10" s="28"/>
      <c r="U10" s="28"/>
      <c r="V10" s="28"/>
      <c r="W10" s="28"/>
      <c r="X10" s="28"/>
      <c r="Y10" s="28"/>
      <c r="Z10" s="28"/>
      <c r="AA10" s="28"/>
      <c r="AB10" s="28"/>
      <c r="AC10" s="28"/>
      <c r="AD10" s="28"/>
      <c r="AE10" s="28"/>
    </row>
    <row r="11" spans="1:31" ht="15.05" customHeight="1" thickBot="1">
      <c r="A11" s="28"/>
      <c r="B11" s="28"/>
      <c r="C11" s="28"/>
      <c r="D11" s="28"/>
      <c r="E11" s="28"/>
      <c r="F11" s="28"/>
      <c r="G11" s="28"/>
      <c r="H11" s="28"/>
      <c r="I11" s="28"/>
      <c r="J11" s="28"/>
      <c r="K11" s="28"/>
      <c r="L11" s="28"/>
      <c r="M11" s="28"/>
      <c r="N11" s="28"/>
      <c r="O11" s="28"/>
      <c r="P11" s="28"/>
      <c r="Q11" s="28"/>
      <c r="R11" s="28"/>
      <c r="S11" s="8"/>
      <c r="T11" s="28"/>
      <c r="U11" s="28"/>
      <c r="V11" s="28"/>
      <c r="W11" s="28"/>
      <c r="X11" s="28"/>
      <c r="Y11" s="28"/>
      <c r="Z11" s="28"/>
      <c r="AA11" s="28"/>
      <c r="AB11" s="28"/>
      <c r="AC11" s="28"/>
      <c r="AD11" s="28"/>
      <c r="AE11" s="28"/>
    </row>
    <row r="12" spans="1:31" ht="15.05" customHeight="1" thickBot="1">
      <c r="A12" s="28"/>
      <c r="B12" s="356" t="s">
        <v>703</v>
      </c>
      <c r="C12" s="357"/>
      <c r="D12" s="357"/>
      <c r="E12" s="357"/>
      <c r="F12" s="357"/>
      <c r="G12" s="357"/>
      <c r="H12" s="357"/>
      <c r="I12" s="357"/>
      <c r="J12" s="357"/>
      <c r="K12" s="357"/>
      <c r="L12" s="357"/>
      <c r="M12" s="357"/>
      <c r="N12" s="357"/>
      <c r="O12" s="357"/>
      <c r="P12" s="357"/>
      <c r="Q12" s="357"/>
      <c r="R12" s="358"/>
      <c r="S12" s="8"/>
      <c r="T12" s="359" t="s">
        <v>704</v>
      </c>
      <c r="U12" s="360"/>
      <c r="V12" s="360"/>
      <c r="W12" s="360"/>
      <c r="X12" s="360"/>
      <c r="Y12" s="360"/>
      <c r="Z12" s="360"/>
      <c r="AA12" s="360"/>
      <c r="AB12" s="360"/>
      <c r="AC12" s="360"/>
      <c r="AD12" s="361"/>
      <c r="AE12" s="28"/>
    </row>
    <row r="13" spans="1:31" ht="47.95" customHeight="1" thickBot="1">
      <c r="A13" s="28"/>
      <c r="B13" s="58"/>
      <c r="C13" s="362" t="s">
        <v>705</v>
      </c>
      <c r="D13" s="362"/>
      <c r="E13" s="362"/>
      <c r="F13" s="362"/>
      <c r="G13" s="362"/>
      <c r="H13" s="362"/>
      <c r="I13" s="362"/>
      <c r="J13" s="362"/>
      <c r="K13" s="362"/>
      <c r="L13" s="362"/>
      <c r="M13" s="362"/>
      <c r="N13" s="362"/>
      <c r="O13" s="362"/>
      <c r="P13" s="362"/>
      <c r="Q13" s="362"/>
      <c r="R13" s="59"/>
      <c r="S13" s="90"/>
      <c r="T13" s="363" t="s">
        <v>706</v>
      </c>
      <c r="U13" s="364"/>
      <c r="V13" s="364"/>
      <c r="W13" s="364"/>
      <c r="X13" s="364"/>
      <c r="Y13" s="364"/>
      <c r="Z13" s="364"/>
      <c r="AA13" s="364"/>
      <c r="AB13" s="364"/>
      <c r="AC13" s="364"/>
      <c r="AD13" s="365"/>
      <c r="AE13" s="28"/>
    </row>
    <row r="14" spans="1:31">
      <c r="A14" s="28"/>
      <c r="B14" s="60"/>
      <c r="C14" s="61"/>
      <c r="D14" s="61"/>
      <c r="E14" s="61"/>
      <c r="F14" s="61"/>
      <c r="G14" s="61"/>
      <c r="H14" s="61"/>
      <c r="I14" s="61"/>
      <c r="J14" s="61"/>
      <c r="K14" s="61"/>
      <c r="L14" s="61"/>
      <c r="M14" s="61"/>
      <c r="N14" s="61"/>
      <c r="O14" s="61"/>
      <c r="P14" s="61"/>
      <c r="Q14" s="61"/>
      <c r="R14" s="62"/>
      <c r="S14" s="90"/>
      <c r="T14" s="77"/>
      <c r="U14" s="72"/>
      <c r="V14" s="72"/>
      <c r="W14" s="297"/>
      <c r="X14" s="78" t="s">
        <v>707</v>
      </c>
      <c r="Y14" s="298"/>
      <c r="Z14" s="78" t="s">
        <v>707</v>
      </c>
      <c r="AA14" s="299"/>
      <c r="AB14" s="72"/>
      <c r="AC14" s="72"/>
      <c r="AD14" s="79"/>
      <c r="AE14" s="28"/>
    </row>
    <row r="15" spans="1:31">
      <c r="A15" s="28"/>
      <c r="B15" s="60"/>
      <c r="C15" s="76" t="s">
        <v>708</v>
      </c>
      <c r="D15" s="42"/>
      <c r="E15" s="63"/>
      <c r="F15" s="63"/>
      <c r="G15" s="63"/>
      <c r="H15" s="351"/>
      <c r="I15" s="351"/>
      <c r="J15" s="351"/>
      <c r="K15" s="351"/>
      <c r="L15" s="351"/>
      <c r="M15" s="351"/>
      <c r="N15" s="351"/>
      <c r="O15" s="351"/>
      <c r="P15" s="351"/>
      <c r="Q15" s="351"/>
      <c r="R15" s="62"/>
      <c r="S15" s="90"/>
      <c r="T15" s="77"/>
      <c r="U15" s="72"/>
      <c r="V15" s="72"/>
      <c r="W15" s="36" t="s">
        <v>709</v>
      </c>
      <c r="X15" s="36"/>
      <c r="Y15" s="36" t="s">
        <v>710</v>
      </c>
      <c r="Z15" s="36"/>
      <c r="AA15" s="36" t="s">
        <v>711</v>
      </c>
      <c r="AB15" s="72"/>
      <c r="AC15" s="72"/>
      <c r="AD15" s="80"/>
      <c r="AE15" s="28"/>
    </row>
    <row r="16" spans="1:31">
      <c r="A16" s="28"/>
      <c r="B16" s="60"/>
      <c r="C16" s="76" t="s">
        <v>712</v>
      </c>
      <c r="D16" s="42"/>
      <c r="E16" s="63"/>
      <c r="F16" s="351"/>
      <c r="G16" s="351"/>
      <c r="H16" s="351"/>
      <c r="I16" s="351"/>
      <c r="J16" s="351"/>
      <c r="K16" s="351"/>
      <c r="L16" s="351"/>
      <c r="M16" s="351"/>
      <c r="N16" s="351"/>
      <c r="O16" s="351"/>
      <c r="P16" s="351"/>
      <c r="Q16" s="351"/>
      <c r="R16" s="62"/>
      <c r="S16" s="90"/>
      <c r="T16" s="81"/>
      <c r="U16" s="352" t="s">
        <v>21</v>
      </c>
      <c r="V16" s="353"/>
      <c r="W16" s="353"/>
      <c r="X16" s="353"/>
      <c r="Y16" s="353"/>
      <c r="Z16" s="353"/>
      <c r="AA16" s="353"/>
      <c r="AB16" s="353"/>
      <c r="AC16" s="354"/>
      <c r="AD16" s="80"/>
      <c r="AE16" s="28"/>
    </row>
    <row r="17" spans="1:31">
      <c r="A17" s="28"/>
      <c r="B17" s="60"/>
      <c r="C17" s="76" t="s">
        <v>713</v>
      </c>
      <c r="D17" s="42"/>
      <c r="E17" s="63"/>
      <c r="F17" s="63"/>
      <c r="G17" s="366"/>
      <c r="H17" s="366"/>
      <c r="I17" s="366"/>
      <c r="J17" s="366"/>
      <c r="K17" s="366"/>
      <c r="L17" s="366"/>
      <c r="M17" s="366"/>
      <c r="N17" s="366"/>
      <c r="O17" s="366"/>
      <c r="P17" s="366"/>
      <c r="Q17" s="366"/>
      <c r="R17" s="62"/>
      <c r="S17" s="90"/>
      <c r="T17" s="81"/>
      <c r="U17" s="367"/>
      <c r="V17" s="368"/>
      <c r="W17" s="368"/>
      <c r="X17" s="368"/>
      <c r="Y17" s="368"/>
      <c r="Z17" s="368"/>
      <c r="AA17" s="368"/>
      <c r="AB17" s="368"/>
      <c r="AC17" s="369"/>
      <c r="AD17" s="80"/>
      <c r="AE17" s="28"/>
    </row>
    <row r="18" spans="1:31">
      <c r="A18" s="28"/>
      <c r="B18" s="60"/>
      <c r="C18" s="76" t="s">
        <v>714</v>
      </c>
      <c r="D18" s="42"/>
      <c r="E18" s="42"/>
      <c r="F18" s="63"/>
      <c r="G18" s="63"/>
      <c r="H18" s="366"/>
      <c r="I18" s="366"/>
      <c r="J18" s="366"/>
      <c r="K18" s="366"/>
      <c r="L18" s="366"/>
      <c r="M18" s="366"/>
      <c r="N18" s="366"/>
      <c r="O18" s="366"/>
      <c r="P18" s="366"/>
      <c r="Q18" s="366"/>
      <c r="R18" s="62"/>
      <c r="S18" s="90"/>
      <c r="T18" s="81"/>
      <c r="U18" s="370"/>
      <c r="V18" s="371"/>
      <c r="W18" s="371"/>
      <c r="X18" s="371"/>
      <c r="Y18" s="371"/>
      <c r="Z18" s="371"/>
      <c r="AA18" s="371"/>
      <c r="AB18" s="371"/>
      <c r="AC18" s="372"/>
      <c r="AD18" s="80"/>
      <c r="AE18" s="28"/>
    </row>
    <row r="19" spans="1:31">
      <c r="A19" s="28"/>
      <c r="B19" s="60"/>
      <c r="C19" s="76" t="s">
        <v>715</v>
      </c>
      <c r="D19" s="42"/>
      <c r="E19" s="42"/>
      <c r="F19" s="63"/>
      <c r="G19" s="63"/>
      <c r="H19" s="366"/>
      <c r="I19" s="366"/>
      <c r="J19" s="366"/>
      <c r="K19" s="366"/>
      <c r="L19" s="366"/>
      <c r="M19" s="366"/>
      <c r="N19" s="366"/>
      <c r="O19" s="366"/>
      <c r="P19" s="366"/>
      <c r="Q19" s="366"/>
      <c r="R19" s="62"/>
      <c r="S19" s="90"/>
      <c r="T19" s="81"/>
      <c r="U19" s="370"/>
      <c r="V19" s="371"/>
      <c r="W19" s="371"/>
      <c r="X19" s="371"/>
      <c r="Y19" s="371"/>
      <c r="Z19" s="371"/>
      <c r="AA19" s="371"/>
      <c r="AB19" s="371"/>
      <c r="AC19" s="372"/>
      <c r="AD19" s="80"/>
      <c r="AE19" s="28"/>
    </row>
    <row r="20" spans="1:31">
      <c r="A20" s="28"/>
      <c r="B20" s="60"/>
      <c r="C20" s="76" t="s">
        <v>20</v>
      </c>
      <c r="D20" s="63"/>
      <c r="E20" s="351"/>
      <c r="F20" s="351"/>
      <c r="G20" s="351"/>
      <c r="H20" s="351"/>
      <c r="I20" s="351"/>
      <c r="J20" s="351"/>
      <c r="K20" s="351"/>
      <c r="L20" s="351"/>
      <c r="M20" s="351"/>
      <c r="N20" s="351"/>
      <c r="O20" s="351"/>
      <c r="P20" s="351"/>
      <c r="Q20" s="351"/>
      <c r="R20" s="62"/>
      <c r="S20" s="90"/>
      <c r="T20" s="81"/>
      <c r="U20" s="370"/>
      <c r="V20" s="371"/>
      <c r="W20" s="371"/>
      <c r="X20" s="371"/>
      <c r="Y20" s="371"/>
      <c r="Z20" s="371"/>
      <c r="AA20" s="371"/>
      <c r="AB20" s="371"/>
      <c r="AC20" s="372"/>
      <c r="AD20" s="80"/>
      <c r="AE20" s="28"/>
    </row>
    <row r="21" spans="1:31">
      <c r="A21" s="28"/>
      <c r="B21" s="60"/>
      <c r="C21" s="76" t="s">
        <v>18</v>
      </c>
      <c r="D21" s="63"/>
      <c r="E21" s="63"/>
      <c r="F21" s="366"/>
      <c r="G21" s="366"/>
      <c r="H21" s="366"/>
      <c r="I21" s="366"/>
      <c r="J21" s="366"/>
      <c r="K21" s="366"/>
      <c r="L21" s="366"/>
      <c r="M21" s="366"/>
      <c r="N21" s="366"/>
      <c r="O21" s="366"/>
      <c r="P21" s="366"/>
      <c r="Q21" s="366"/>
      <c r="R21" s="62"/>
      <c r="S21" s="90"/>
      <c r="T21" s="81"/>
      <c r="U21" s="370"/>
      <c r="V21" s="371"/>
      <c r="W21" s="371"/>
      <c r="X21" s="371"/>
      <c r="Y21" s="371"/>
      <c r="Z21" s="371"/>
      <c r="AA21" s="371"/>
      <c r="AB21" s="371"/>
      <c r="AC21" s="372"/>
      <c r="AD21" s="80"/>
      <c r="AE21" s="28"/>
    </row>
    <row r="22" spans="1:31">
      <c r="A22" s="28"/>
      <c r="B22" s="60"/>
      <c r="C22" s="76" t="s">
        <v>17</v>
      </c>
      <c r="D22" s="42"/>
      <c r="E22" s="42"/>
      <c r="F22" s="64"/>
      <c r="G22" s="64"/>
      <c r="H22" s="366"/>
      <c r="I22" s="366"/>
      <c r="J22" s="366"/>
      <c r="K22" s="366"/>
      <c r="L22" s="366"/>
      <c r="M22" s="366"/>
      <c r="N22" s="366"/>
      <c r="O22" s="366"/>
      <c r="P22" s="366"/>
      <c r="Q22" s="366"/>
      <c r="R22" s="62"/>
      <c r="S22" s="90"/>
      <c r="T22" s="81"/>
      <c r="U22" s="373"/>
      <c r="V22" s="374"/>
      <c r="W22" s="374"/>
      <c r="X22" s="374"/>
      <c r="Y22" s="374"/>
      <c r="Z22" s="374"/>
      <c r="AA22" s="374"/>
      <c r="AB22" s="374"/>
      <c r="AC22" s="375"/>
      <c r="AD22" s="80"/>
      <c r="AE22" s="28"/>
    </row>
    <row r="23" spans="1:31" ht="15.75" thickBot="1">
      <c r="A23" s="28"/>
      <c r="B23" s="65"/>
      <c r="C23" s="66"/>
      <c r="D23" s="66"/>
      <c r="E23" s="66"/>
      <c r="F23" s="66"/>
      <c r="G23" s="66"/>
      <c r="H23" s="66"/>
      <c r="I23" s="66"/>
      <c r="J23" s="66"/>
      <c r="K23" s="66"/>
      <c r="L23" s="66"/>
      <c r="M23" s="66"/>
      <c r="N23" s="66"/>
      <c r="O23" s="66"/>
      <c r="P23" s="66"/>
      <c r="Q23" s="66"/>
      <c r="R23" s="67"/>
      <c r="S23" s="8"/>
      <c r="T23" s="82"/>
      <c r="U23" s="83"/>
      <c r="V23" s="83"/>
      <c r="W23" s="83"/>
      <c r="X23" s="83"/>
      <c r="Y23" s="83"/>
      <c r="Z23" s="83"/>
      <c r="AA23" s="83"/>
      <c r="AB23" s="83"/>
      <c r="AC23" s="83"/>
      <c r="AD23" s="84"/>
      <c r="AE23" s="28"/>
    </row>
    <row r="24" spans="1:31" ht="15.75" thickBot="1">
      <c r="A24" s="28"/>
      <c r="B24" s="28"/>
      <c r="C24" s="28"/>
      <c r="D24" s="28"/>
      <c r="E24" s="28"/>
      <c r="F24" s="28"/>
      <c r="G24" s="28"/>
      <c r="H24" s="28"/>
      <c r="I24" s="28"/>
      <c r="J24" s="28"/>
      <c r="K24" s="28"/>
      <c r="L24" s="28"/>
      <c r="M24" s="28"/>
      <c r="N24" s="28"/>
      <c r="O24" s="28"/>
      <c r="P24" s="28"/>
      <c r="Q24" s="28"/>
      <c r="R24" s="28"/>
      <c r="S24" s="8"/>
      <c r="T24" s="68"/>
      <c r="U24" s="28"/>
      <c r="V24" s="28"/>
      <c r="W24" s="28"/>
      <c r="X24" s="28"/>
      <c r="Y24" s="28"/>
      <c r="Z24" s="28"/>
      <c r="AA24" s="28"/>
      <c r="AB24" s="28"/>
      <c r="AC24" s="28"/>
      <c r="AD24" s="28"/>
      <c r="AE24" s="28"/>
    </row>
    <row r="25" spans="1:31" ht="15.75" thickBot="1">
      <c r="A25" s="28"/>
      <c r="B25" s="356" t="s">
        <v>716</v>
      </c>
      <c r="C25" s="357"/>
      <c r="D25" s="357"/>
      <c r="E25" s="357"/>
      <c r="F25" s="357"/>
      <c r="G25" s="357"/>
      <c r="H25" s="357"/>
      <c r="I25" s="357"/>
      <c r="J25" s="357"/>
      <c r="K25" s="357"/>
      <c r="L25" s="357"/>
      <c r="M25" s="357"/>
      <c r="N25" s="357"/>
      <c r="O25" s="357"/>
      <c r="P25" s="357"/>
      <c r="Q25" s="357"/>
      <c r="R25" s="358"/>
      <c r="S25" s="8"/>
      <c r="T25" s="359" t="s">
        <v>704</v>
      </c>
      <c r="U25" s="360"/>
      <c r="V25" s="360"/>
      <c r="W25" s="360"/>
      <c r="X25" s="360"/>
      <c r="Y25" s="360"/>
      <c r="Z25" s="360"/>
      <c r="AA25" s="360"/>
      <c r="AB25" s="360"/>
      <c r="AC25" s="360"/>
      <c r="AD25" s="361"/>
      <c r="AE25" s="28"/>
    </row>
    <row r="26" spans="1:31" ht="60.05" customHeight="1" thickBot="1">
      <c r="A26" s="28"/>
      <c r="B26" s="58"/>
      <c r="C26" s="362" t="s">
        <v>717</v>
      </c>
      <c r="D26" s="362"/>
      <c r="E26" s="362"/>
      <c r="F26" s="362"/>
      <c r="G26" s="362"/>
      <c r="H26" s="362"/>
      <c r="I26" s="362"/>
      <c r="J26" s="362"/>
      <c r="K26" s="362"/>
      <c r="L26" s="362"/>
      <c r="M26" s="362"/>
      <c r="N26" s="362"/>
      <c r="O26" s="362"/>
      <c r="P26" s="362"/>
      <c r="Q26" s="362"/>
      <c r="R26" s="59"/>
      <c r="S26" s="90"/>
      <c r="T26" s="363" t="s">
        <v>706</v>
      </c>
      <c r="U26" s="364"/>
      <c r="V26" s="364"/>
      <c r="W26" s="364"/>
      <c r="X26" s="364"/>
      <c r="Y26" s="364"/>
      <c r="Z26" s="364"/>
      <c r="AA26" s="364"/>
      <c r="AB26" s="364"/>
      <c r="AC26" s="364"/>
      <c r="AD26" s="365"/>
      <c r="AE26" s="28"/>
    </row>
    <row r="27" spans="1:31">
      <c r="A27" s="28"/>
      <c r="B27" s="60"/>
      <c r="C27" s="61"/>
      <c r="D27" s="61"/>
      <c r="E27" s="61"/>
      <c r="F27" s="61"/>
      <c r="G27" s="61"/>
      <c r="H27" s="61"/>
      <c r="I27" s="61"/>
      <c r="J27" s="61"/>
      <c r="K27" s="61"/>
      <c r="L27" s="61"/>
      <c r="M27" s="61"/>
      <c r="N27" s="61"/>
      <c r="O27" s="61"/>
      <c r="P27" s="61"/>
      <c r="Q27" s="61"/>
      <c r="R27" s="62"/>
      <c r="S27" s="90"/>
      <c r="T27" s="77"/>
      <c r="U27" s="72"/>
      <c r="V27" s="72"/>
      <c r="W27" s="297"/>
      <c r="X27" s="78" t="s">
        <v>707</v>
      </c>
      <c r="Y27" s="298"/>
      <c r="Z27" s="78" t="s">
        <v>707</v>
      </c>
      <c r="AA27" s="299"/>
      <c r="AB27" s="72"/>
      <c r="AC27" s="72"/>
      <c r="AD27" s="79"/>
      <c r="AE27" s="28"/>
    </row>
    <row r="28" spans="1:31">
      <c r="A28" s="28"/>
      <c r="B28" s="60"/>
      <c r="C28" s="76" t="s">
        <v>708</v>
      </c>
      <c r="D28" s="42"/>
      <c r="E28" s="63"/>
      <c r="F28" s="63"/>
      <c r="G28" s="63"/>
      <c r="H28" s="351"/>
      <c r="I28" s="351"/>
      <c r="J28" s="351"/>
      <c r="K28" s="351"/>
      <c r="L28" s="351"/>
      <c r="M28" s="351"/>
      <c r="N28" s="351"/>
      <c r="O28" s="351"/>
      <c r="P28" s="351"/>
      <c r="Q28" s="351"/>
      <c r="R28" s="62"/>
      <c r="S28" s="90"/>
      <c r="T28" s="77"/>
      <c r="U28" s="72"/>
      <c r="V28" s="72"/>
      <c r="W28" s="36" t="s">
        <v>709</v>
      </c>
      <c r="X28" s="36"/>
      <c r="Y28" s="36" t="s">
        <v>710</v>
      </c>
      <c r="Z28" s="36"/>
      <c r="AA28" s="36" t="s">
        <v>711</v>
      </c>
      <c r="AB28" s="72"/>
      <c r="AC28" s="72"/>
      <c r="AD28" s="80"/>
      <c r="AE28" s="28"/>
    </row>
    <row r="29" spans="1:31">
      <c r="A29" s="28"/>
      <c r="B29" s="60"/>
      <c r="C29" s="76" t="s">
        <v>712</v>
      </c>
      <c r="D29" s="42"/>
      <c r="E29" s="63"/>
      <c r="F29" s="351"/>
      <c r="G29" s="351"/>
      <c r="H29" s="351"/>
      <c r="I29" s="351"/>
      <c r="J29" s="351"/>
      <c r="K29" s="351"/>
      <c r="L29" s="351"/>
      <c r="M29" s="351"/>
      <c r="N29" s="351"/>
      <c r="O29" s="351"/>
      <c r="P29" s="351"/>
      <c r="Q29" s="351"/>
      <c r="R29" s="62"/>
      <c r="S29" s="90"/>
      <c r="T29" s="81"/>
      <c r="U29" s="352" t="s">
        <v>21</v>
      </c>
      <c r="V29" s="353"/>
      <c r="W29" s="353"/>
      <c r="X29" s="353"/>
      <c r="Y29" s="353"/>
      <c r="Z29" s="353"/>
      <c r="AA29" s="353"/>
      <c r="AB29" s="353"/>
      <c r="AC29" s="354"/>
      <c r="AD29" s="80"/>
      <c r="AE29" s="28"/>
    </row>
    <row r="30" spans="1:31">
      <c r="A30" s="28"/>
      <c r="B30" s="60"/>
      <c r="C30" s="76" t="s">
        <v>713</v>
      </c>
      <c r="D30" s="42"/>
      <c r="E30" s="63"/>
      <c r="F30" s="63"/>
      <c r="G30" s="366"/>
      <c r="H30" s="366"/>
      <c r="I30" s="366"/>
      <c r="J30" s="366"/>
      <c r="K30" s="366"/>
      <c r="L30" s="366"/>
      <c r="M30" s="366"/>
      <c r="N30" s="366"/>
      <c r="O30" s="366"/>
      <c r="P30" s="366"/>
      <c r="Q30" s="366"/>
      <c r="R30" s="62"/>
      <c r="S30" s="90"/>
      <c r="T30" s="81"/>
      <c r="U30" s="376"/>
      <c r="V30" s="368"/>
      <c r="W30" s="368"/>
      <c r="X30" s="368"/>
      <c r="Y30" s="368"/>
      <c r="Z30" s="368"/>
      <c r="AA30" s="368"/>
      <c r="AB30" s="368"/>
      <c r="AC30" s="369"/>
      <c r="AD30" s="80"/>
      <c r="AE30" s="28"/>
    </row>
    <row r="31" spans="1:31">
      <c r="A31" s="28"/>
      <c r="B31" s="60"/>
      <c r="C31" s="76" t="s">
        <v>714</v>
      </c>
      <c r="D31" s="42"/>
      <c r="E31" s="42"/>
      <c r="F31" s="63"/>
      <c r="G31" s="63"/>
      <c r="H31" s="366"/>
      <c r="I31" s="366"/>
      <c r="J31" s="366"/>
      <c r="K31" s="366"/>
      <c r="L31" s="366"/>
      <c r="M31" s="366"/>
      <c r="N31" s="366"/>
      <c r="O31" s="366"/>
      <c r="P31" s="366"/>
      <c r="Q31" s="366"/>
      <c r="R31" s="62"/>
      <c r="S31" s="90"/>
      <c r="T31" s="81"/>
      <c r="U31" s="370"/>
      <c r="V31" s="371"/>
      <c r="W31" s="371"/>
      <c r="X31" s="371"/>
      <c r="Y31" s="371"/>
      <c r="Z31" s="371"/>
      <c r="AA31" s="371"/>
      <c r="AB31" s="371"/>
      <c r="AC31" s="372"/>
      <c r="AD31" s="80"/>
      <c r="AE31" s="28"/>
    </row>
    <row r="32" spans="1:31">
      <c r="A32" s="28"/>
      <c r="B32" s="60"/>
      <c r="C32" s="76" t="s">
        <v>715</v>
      </c>
      <c r="D32" s="42"/>
      <c r="E32" s="42"/>
      <c r="F32" s="63"/>
      <c r="G32" s="63"/>
      <c r="H32" s="366"/>
      <c r="I32" s="366"/>
      <c r="J32" s="366"/>
      <c r="K32" s="366"/>
      <c r="L32" s="366"/>
      <c r="M32" s="366"/>
      <c r="N32" s="366"/>
      <c r="O32" s="366"/>
      <c r="P32" s="366"/>
      <c r="Q32" s="366"/>
      <c r="R32" s="62"/>
      <c r="S32" s="90"/>
      <c r="T32" s="81"/>
      <c r="U32" s="370"/>
      <c r="V32" s="371"/>
      <c r="W32" s="371"/>
      <c r="X32" s="371"/>
      <c r="Y32" s="371"/>
      <c r="Z32" s="371"/>
      <c r="AA32" s="371"/>
      <c r="AB32" s="371"/>
      <c r="AC32" s="372"/>
      <c r="AD32" s="80"/>
      <c r="AE32" s="28"/>
    </row>
    <row r="33" spans="1:31">
      <c r="A33" s="28"/>
      <c r="B33" s="60"/>
      <c r="C33" s="76" t="s">
        <v>20</v>
      </c>
      <c r="D33" s="63"/>
      <c r="E33" s="351"/>
      <c r="F33" s="351"/>
      <c r="G33" s="351"/>
      <c r="H33" s="351"/>
      <c r="I33" s="351"/>
      <c r="J33" s="351"/>
      <c r="K33" s="351"/>
      <c r="L33" s="351"/>
      <c r="M33" s="351"/>
      <c r="N33" s="351"/>
      <c r="O33" s="351"/>
      <c r="P33" s="351"/>
      <c r="Q33" s="351"/>
      <c r="R33" s="62"/>
      <c r="S33" s="90"/>
      <c r="T33" s="81"/>
      <c r="U33" s="370"/>
      <c r="V33" s="371"/>
      <c r="W33" s="371"/>
      <c r="X33" s="371"/>
      <c r="Y33" s="371"/>
      <c r="Z33" s="371"/>
      <c r="AA33" s="371"/>
      <c r="AB33" s="371"/>
      <c r="AC33" s="372"/>
      <c r="AD33" s="80"/>
      <c r="AE33" s="28"/>
    </row>
    <row r="34" spans="1:31">
      <c r="A34" s="28"/>
      <c r="B34" s="60"/>
      <c r="C34" s="76" t="s">
        <v>18</v>
      </c>
      <c r="D34" s="63"/>
      <c r="E34" s="63"/>
      <c r="F34" s="377"/>
      <c r="G34" s="377"/>
      <c r="H34" s="377"/>
      <c r="I34" s="377"/>
      <c r="J34" s="377"/>
      <c r="K34" s="377"/>
      <c r="L34" s="377"/>
      <c r="M34" s="377"/>
      <c r="N34" s="377"/>
      <c r="O34" s="377"/>
      <c r="P34" s="377"/>
      <c r="Q34" s="377"/>
      <c r="R34" s="62"/>
      <c r="S34" s="90"/>
      <c r="T34" s="81"/>
      <c r="U34" s="370"/>
      <c r="V34" s="371"/>
      <c r="W34" s="371"/>
      <c r="X34" s="371"/>
      <c r="Y34" s="371"/>
      <c r="Z34" s="371"/>
      <c r="AA34" s="371"/>
      <c r="AB34" s="371"/>
      <c r="AC34" s="372"/>
      <c r="AD34" s="80"/>
      <c r="AE34" s="28"/>
    </row>
    <row r="35" spans="1:31">
      <c r="A35" s="28"/>
      <c r="B35" s="60"/>
      <c r="C35" s="76" t="s">
        <v>17</v>
      </c>
      <c r="D35" s="42"/>
      <c r="E35" s="42"/>
      <c r="F35" s="64"/>
      <c r="G35" s="64"/>
      <c r="H35" s="377"/>
      <c r="I35" s="377"/>
      <c r="J35" s="377"/>
      <c r="K35" s="377"/>
      <c r="L35" s="377"/>
      <c r="M35" s="377"/>
      <c r="N35" s="377"/>
      <c r="O35" s="377"/>
      <c r="P35" s="377"/>
      <c r="Q35" s="377"/>
      <c r="R35" s="62"/>
      <c r="S35" s="90"/>
      <c r="T35" s="81"/>
      <c r="U35" s="373"/>
      <c r="V35" s="374"/>
      <c r="W35" s="374"/>
      <c r="X35" s="374"/>
      <c r="Y35" s="374"/>
      <c r="Z35" s="374"/>
      <c r="AA35" s="374"/>
      <c r="AB35" s="374"/>
      <c r="AC35" s="375"/>
      <c r="AD35" s="80"/>
      <c r="AE35" s="28"/>
    </row>
    <row r="36" spans="1:31" ht="15.75" thickBot="1">
      <c r="A36" s="28"/>
      <c r="B36" s="65"/>
      <c r="C36" s="66"/>
      <c r="D36" s="66"/>
      <c r="E36" s="66"/>
      <c r="F36" s="66"/>
      <c r="G36" s="66"/>
      <c r="H36" s="66"/>
      <c r="I36" s="66"/>
      <c r="J36" s="66"/>
      <c r="K36" s="66"/>
      <c r="L36" s="66"/>
      <c r="M36" s="66"/>
      <c r="N36" s="66"/>
      <c r="O36" s="66"/>
      <c r="P36" s="66"/>
      <c r="Q36" s="66"/>
      <c r="R36" s="67"/>
      <c r="S36" s="8"/>
      <c r="T36" s="82"/>
      <c r="U36" s="83"/>
      <c r="V36" s="83"/>
      <c r="W36" s="83"/>
      <c r="X36" s="83"/>
      <c r="Y36" s="83"/>
      <c r="Z36" s="83"/>
      <c r="AA36" s="83"/>
      <c r="AB36" s="83"/>
      <c r="AC36" s="83"/>
      <c r="AD36" s="84"/>
      <c r="AE36" s="28"/>
    </row>
    <row r="37" spans="1:31" ht="15.75" thickBot="1">
      <c r="A37" s="28"/>
      <c r="B37" s="28"/>
      <c r="C37" s="28"/>
      <c r="D37" s="28"/>
      <c r="E37" s="28"/>
      <c r="F37" s="28"/>
      <c r="G37" s="28"/>
      <c r="H37" s="28"/>
      <c r="I37" s="28"/>
      <c r="J37" s="28"/>
      <c r="K37" s="28"/>
      <c r="L37" s="28"/>
      <c r="M37" s="28"/>
      <c r="N37" s="28"/>
      <c r="O37" s="28"/>
      <c r="P37" s="28"/>
      <c r="Q37" s="28"/>
      <c r="R37" s="28"/>
      <c r="S37" s="90"/>
      <c r="T37" s="68"/>
      <c r="U37" s="28"/>
      <c r="V37" s="28"/>
      <c r="W37" s="28"/>
      <c r="X37" s="28"/>
      <c r="Y37" s="28"/>
      <c r="Z37" s="28"/>
      <c r="AA37" s="28"/>
      <c r="AB37" s="28"/>
      <c r="AC37" s="28"/>
      <c r="AD37" s="28"/>
      <c r="AE37" s="28"/>
    </row>
    <row r="38" spans="1:31" ht="15.75" thickBot="1">
      <c r="A38" s="28"/>
      <c r="B38" s="356" t="s">
        <v>718</v>
      </c>
      <c r="C38" s="357"/>
      <c r="D38" s="357"/>
      <c r="E38" s="357"/>
      <c r="F38" s="357"/>
      <c r="G38" s="357"/>
      <c r="H38" s="357"/>
      <c r="I38" s="357"/>
      <c r="J38" s="357"/>
      <c r="K38" s="357"/>
      <c r="L38" s="357"/>
      <c r="M38" s="357"/>
      <c r="N38" s="357"/>
      <c r="O38" s="357"/>
      <c r="P38" s="357"/>
      <c r="Q38" s="357"/>
      <c r="R38" s="358"/>
      <c r="S38" s="8"/>
      <c r="T38" s="359" t="s">
        <v>704</v>
      </c>
      <c r="U38" s="360"/>
      <c r="V38" s="360"/>
      <c r="W38" s="360"/>
      <c r="X38" s="360"/>
      <c r="Y38" s="360"/>
      <c r="Z38" s="360"/>
      <c r="AA38" s="360"/>
      <c r="AB38" s="360"/>
      <c r="AC38" s="360"/>
      <c r="AD38" s="361"/>
      <c r="AE38" s="28"/>
    </row>
    <row r="39" spans="1:31" ht="60.05" customHeight="1" thickBot="1">
      <c r="A39" s="28"/>
      <c r="B39" s="58"/>
      <c r="C39" s="362" t="s">
        <v>719</v>
      </c>
      <c r="D39" s="362"/>
      <c r="E39" s="362"/>
      <c r="F39" s="362"/>
      <c r="G39" s="362"/>
      <c r="H39" s="362"/>
      <c r="I39" s="362"/>
      <c r="J39" s="362"/>
      <c r="K39" s="362"/>
      <c r="L39" s="362"/>
      <c r="M39" s="362"/>
      <c r="N39" s="362"/>
      <c r="O39" s="362"/>
      <c r="P39" s="362"/>
      <c r="Q39" s="362"/>
      <c r="R39" s="59"/>
      <c r="S39" s="90"/>
      <c r="T39" s="363" t="s">
        <v>706</v>
      </c>
      <c r="U39" s="364"/>
      <c r="V39" s="364"/>
      <c r="W39" s="364"/>
      <c r="X39" s="364"/>
      <c r="Y39" s="364"/>
      <c r="Z39" s="364"/>
      <c r="AA39" s="364"/>
      <c r="AB39" s="364"/>
      <c r="AC39" s="364"/>
      <c r="AD39" s="365"/>
      <c r="AE39" s="28"/>
    </row>
    <row r="40" spans="1:31">
      <c r="A40" s="28"/>
      <c r="B40" s="60"/>
      <c r="C40" s="61"/>
      <c r="D40" s="61"/>
      <c r="E40" s="61"/>
      <c r="F40" s="61"/>
      <c r="G40" s="61"/>
      <c r="H40" s="61"/>
      <c r="I40" s="61"/>
      <c r="J40" s="61"/>
      <c r="K40" s="61"/>
      <c r="L40" s="61"/>
      <c r="M40" s="61"/>
      <c r="N40" s="61"/>
      <c r="O40" s="61"/>
      <c r="P40" s="61"/>
      <c r="Q40" s="61"/>
      <c r="R40" s="62"/>
      <c r="S40" s="90"/>
      <c r="T40" s="77"/>
      <c r="U40" s="72"/>
      <c r="V40" s="72"/>
      <c r="W40" s="297"/>
      <c r="X40" s="78" t="s">
        <v>707</v>
      </c>
      <c r="Y40" s="298"/>
      <c r="Z40" s="78" t="s">
        <v>707</v>
      </c>
      <c r="AA40" s="299"/>
      <c r="AB40" s="72"/>
      <c r="AC40" s="72"/>
      <c r="AD40" s="79"/>
      <c r="AE40" s="28"/>
    </row>
    <row r="41" spans="1:31">
      <c r="A41" s="28"/>
      <c r="B41" s="60"/>
      <c r="C41" s="76" t="s">
        <v>708</v>
      </c>
      <c r="D41" s="42"/>
      <c r="E41" s="63"/>
      <c r="F41" s="63"/>
      <c r="G41" s="63"/>
      <c r="H41" s="351"/>
      <c r="I41" s="351"/>
      <c r="J41" s="351"/>
      <c r="K41" s="351"/>
      <c r="L41" s="351"/>
      <c r="M41" s="351"/>
      <c r="N41" s="351"/>
      <c r="O41" s="351"/>
      <c r="P41" s="351"/>
      <c r="Q41" s="351"/>
      <c r="R41" s="62"/>
      <c r="S41" s="90"/>
      <c r="T41" s="77"/>
      <c r="U41" s="72"/>
      <c r="V41" s="72"/>
      <c r="W41" s="36" t="s">
        <v>709</v>
      </c>
      <c r="X41" s="36"/>
      <c r="Y41" s="36" t="s">
        <v>710</v>
      </c>
      <c r="Z41" s="36"/>
      <c r="AA41" s="36" t="s">
        <v>711</v>
      </c>
      <c r="AB41" s="72"/>
      <c r="AC41" s="72"/>
      <c r="AD41" s="80"/>
      <c r="AE41" s="28"/>
    </row>
    <row r="42" spans="1:31">
      <c r="A42" s="28"/>
      <c r="B42" s="60"/>
      <c r="C42" s="76" t="s">
        <v>712</v>
      </c>
      <c r="D42" s="42"/>
      <c r="E42" s="63"/>
      <c r="F42" s="351"/>
      <c r="G42" s="351"/>
      <c r="H42" s="351"/>
      <c r="I42" s="351"/>
      <c r="J42" s="351"/>
      <c r="K42" s="351"/>
      <c r="L42" s="351"/>
      <c r="M42" s="351"/>
      <c r="N42" s="351"/>
      <c r="O42" s="351"/>
      <c r="P42" s="351"/>
      <c r="Q42" s="351"/>
      <c r="R42" s="62"/>
      <c r="S42" s="90"/>
      <c r="T42" s="81"/>
      <c r="U42" s="352" t="s">
        <v>21</v>
      </c>
      <c r="V42" s="353"/>
      <c r="W42" s="353"/>
      <c r="X42" s="353"/>
      <c r="Y42" s="353"/>
      <c r="Z42" s="353"/>
      <c r="AA42" s="353"/>
      <c r="AB42" s="353"/>
      <c r="AC42" s="354"/>
      <c r="AD42" s="80"/>
      <c r="AE42" s="28"/>
    </row>
    <row r="43" spans="1:31">
      <c r="A43" s="28"/>
      <c r="B43" s="60"/>
      <c r="C43" s="76" t="s">
        <v>713</v>
      </c>
      <c r="D43" s="42"/>
      <c r="E43" s="63"/>
      <c r="F43" s="63"/>
      <c r="G43" s="366"/>
      <c r="H43" s="366"/>
      <c r="I43" s="366"/>
      <c r="J43" s="366"/>
      <c r="K43" s="366"/>
      <c r="L43" s="366"/>
      <c r="M43" s="366"/>
      <c r="N43" s="366"/>
      <c r="O43" s="366"/>
      <c r="P43" s="366"/>
      <c r="Q43" s="366"/>
      <c r="R43" s="62"/>
      <c r="S43" s="90"/>
      <c r="T43" s="81"/>
      <c r="U43" s="376"/>
      <c r="V43" s="368"/>
      <c r="W43" s="368"/>
      <c r="X43" s="368"/>
      <c r="Y43" s="368"/>
      <c r="Z43" s="368"/>
      <c r="AA43" s="368"/>
      <c r="AB43" s="368"/>
      <c r="AC43" s="369"/>
      <c r="AD43" s="80"/>
      <c r="AE43" s="28"/>
    </row>
    <row r="44" spans="1:31">
      <c r="A44" s="28"/>
      <c r="B44" s="60"/>
      <c r="C44" s="76" t="s">
        <v>714</v>
      </c>
      <c r="D44" s="42"/>
      <c r="E44" s="42"/>
      <c r="F44" s="63"/>
      <c r="G44" s="63"/>
      <c r="H44" s="366"/>
      <c r="I44" s="366"/>
      <c r="J44" s="366"/>
      <c r="K44" s="366"/>
      <c r="L44" s="366"/>
      <c r="M44" s="366"/>
      <c r="N44" s="366"/>
      <c r="O44" s="366"/>
      <c r="P44" s="366"/>
      <c r="Q44" s="366"/>
      <c r="R44" s="62"/>
      <c r="S44" s="90"/>
      <c r="T44" s="81"/>
      <c r="U44" s="370"/>
      <c r="V44" s="371"/>
      <c r="W44" s="371"/>
      <c r="X44" s="371"/>
      <c r="Y44" s="371"/>
      <c r="Z44" s="371"/>
      <c r="AA44" s="371"/>
      <c r="AB44" s="371"/>
      <c r="AC44" s="372"/>
      <c r="AD44" s="80"/>
      <c r="AE44" s="28"/>
    </row>
    <row r="45" spans="1:31">
      <c r="A45" s="28"/>
      <c r="B45" s="60"/>
      <c r="C45" s="76" t="s">
        <v>715</v>
      </c>
      <c r="D45" s="42"/>
      <c r="E45" s="42"/>
      <c r="F45" s="63"/>
      <c r="G45" s="63"/>
      <c r="H45" s="366"/>
      <c r="I45" s="366"/>
      <c r="J45" s="366"/>
      <c r="K45" s="366"/>
      <c r="L45" s="366"/>
      <c r="M45" s="366"/>
      <c r="N45" s="366"/>
      <c r="O45" s="366"/>
      <c r="P45" s="366"/>
      <c r="Q45" s="366"/>
      <c r="R45" s="62"/>
      <c r="S45" s="90"/>
      <c r="T45" s="81"/>
      <c r="U45" s="370"/>
      <c r="V45" s="371"/>
      <c r="W45" s="371"/>
      <c r="X45" s="371"/>
      <c r="Y45" s="371"/>
      <c r="Z45" s="371"/>
      <c r="AA45" s="371"/>
      <c r="AB45" s="371"/>
      <c r="AC45" s="372"/>
      <c r="AD45" s="80"/>
      <c r="AE45" s="28"/>
    </row>
    <row r="46" spans="1:31">
      <c r="A46" s="28"/>
      <c r="B46" s="60"/>
      <c r="C46" s="76" t="s">
        <v>20</v>
      </c>
      <c r="D46" s="63"/>
      <c r="E46" s="351"/>
      <c r="F46" s="351"/>
      <c r="G46" s="351"/>
      <c r="H46" s="351"/>
      <c r="I46" s="351"/>
      <c r="J46" s="351"/>
      <c r="K46" s="351"/>
      <c r="L46" s="351"/>
      <c r="M46" s="351"/>
      <c r="N46" s="351"/>
      <c r="O46" s="351"/>
      <c r="P46" s="351"/>
      <c r="Q46" s="351"/>
      <c r="R46" s="62"/>
      <c r="S46" s="90"/>
      <c r="T46" s="81"/>
      <c r="U46" s="370"/>
      <c r="V46" s="371"/>
      <c r="W46" s="371"/>
      <c r="X46" s="371"/>
      <c r="Y46" s="371"/>
      <c r="Z46" s="371"/>
      <c r="AA46" s="371"/>
      <c r="AB46" s="371"/>
      <c r="AC46" s="372"/>
      <c r="AD46" s="80"/>
      <c r="AE46" s="28"/>
    </row>
    <row r="47" spans="1:31">
      <c r="A47" s="28"/>
      <c r="B47" s="60"/>
      <c r="C47" s="76" t="s">
        <v>18</v>
      </c>
      <c r="D47" s="63"/>
      <c r="E47" s="63"/>
      <c r="F47" s="377"/>
      <c r="G47" s="377"/>
      <c r="H47" s="377"/>
      <c r="I47" s="377"/>
      <c r="J47" s="377"/>
      <c r="K47" s="377"/>
      <c r="L47" s="377"/>
      <c r="M47" s="377"/>
      <c r="N47" s="377"/>
      <c r="O47" s="377"/>
      <c r="P47" s="377"/>
      <c r="Q47" s="377"/>
      <c r="R47" s="62"/>
      <c r="S47" s="90"/>
      <c r="T47" s="81"/>
      <c r="U47" s="370"/>
      <c r="V47" s="371"/>
      <c r="W47" s="371"/>
      <c r="X47" s="371"/>
      <c r="Y47" s="371"/>
      <c r="Z47" s="371"/>
      <c r="AA47" s="371"/>
      <c r="AB47" s="371"/>
      <c r="AC47" s="372"/>
      <c r="AD47" s="80"/>
      <c r="AE47" s="28"/>
    </row>
    <row r="48" spans="1:31">
      <c r="A48" s="28"/>
      <c r="B48" s="60"/>
      <c r="C48" s="76" t="s">
        <v>17</v>
      </c>
      <c r="D48" s="42"/>
      <c r="E48" s="42"/>
      <c r="F48" s="64"/>
      <c r="G48" s="64"/>
      <c r="H48" s="377"/>
      <c r="I48" s="377"/>
      <c r="J48" s="377"/>
      <c r="K48" s="377"/>
      <c r="L48" s="377"/>
      <c r="M48" s="377"/>
      <c r="N48" s="377"/>
      <c r="O48" s="377"/>
      <c r="P48" s="377"/>
      <c r="Q48" s="377"/>
      <c r="R48" s="62"/>
      <c r="S48" s="90"/>
      <c r="T48" s="81"/>
      <c r="U48" s="373"/>
      <c r="V48" s="374"/>
      <c r="W48" s="374"/>
      <c r="X48" s="374"/>
      <c r="Y48" s="374"/>
      <c r="Z48" s="374"/>
      <c r="AA48" s="374"/>
      <c r="AB48" s="374"/>
      <c r="AC48" s="375"/>
      <c r="AD48" s="80"/>
      <c r="AE48" s="28"/>
    </row>
    <row r="49" spans="1:31" ht="15.75" thickBot="1">
      <c r="A49" s="28"/>
      <c r="B49" s="65"/>
      <c r="C49" s="66"/>
      <c r="D49" s="66"/>
      <c r="E49" s="66"/>
      <c r="F49" s="66"/>
      <c r="G49" s="66"/>
      <c r="H49" s="66"/>
      <c r="I49" s="66"/>
      <c r="J49" s="66"/>
      <c r="K49" s="66"/>
      <c r="L49" s="66"/>
      <c r="M49" s="66"/>
      <c r="N49" s="66"/>
      <c r="O49" s="66"/>
      <c r="P49" s="66"/>
      <c r="Q49" s="66"/>
      <c r="R49" s="67"/>
      <c r="S49" s="8"/>
      <c r="T49" s="82"/>
      <c r="U49" s="83"/>
      <c r="V49" s="83"/>
      <c r="W49" s="83"/>
      <c r="X49" s="83"/>
      <c r="Y49" s="83"/>
      <c r="Z49" s="83"/>
      <c r="AA49" s="83"/>
      <c r="AB49" s="83"/>
      <c r="AC49" s="83"/>
      <c r="AD49" s="84"/>
      <c r="AE49" s="28"/>
    </row>
    <row r="50" spans="1:31" ht="15.75" thickBot="1">
      <c r="A50" s="28"/>
      <c r="B50" s="28"/>
      <c r="C50" s="28"/>
      <c r="D50" s="28"/>
      <c r="E50" s="28"/>
      <c r="F50" s="28"/>
      <c r="G50" s="28"/>
      <c r="H50" s="28"/>
      <c r="I50" s="28"/>
      <c r="J50" s="28"/>
      <c r="K50" s="28"/>
      <c r="L50" s="28"/>
      <c r="M50" s="28"/>
      <c r="N50" s="28"/>
      <c r="O50" s="28"/>
      <c r="P50" s="28"/>
      <c r="Q50" s="28"/>
      <c r="R50" s="28"/>
      <c r="S50" s="8"/>
      <c r="T50" s="28"/>
      <c r="U50" s="28"/>
      <c r="V50" s="28"/>
      <c r="W50" s="28"/>
      <c r="X50" s="28"/>
      <c r="Y50" s="28"/>
      <c r="Z50" s="28"/>
      <c r="AA50" s="28"/>
      <c r="AB50" s="28"/>
      <c r="AC50" s="28"/>
      <c r="AD50" s="28"/>
      <c r="AE50" s="28"/>
    </row>
    <row r="51" spans="1:31">
      <c r="A51" s="28"/>
      <c r="B51" s="85"/>
      <c r="C51" s="86" t="s">
        <v>22</v>
      </c>
      <c r="D51" s="86"/>
      <c r="E51" s="86"/>
      <c r="F51" s="86"/>
      <c r="G51" s="86"/>
      <c r="H51" s="86"/>
      <c r="I51" s="86"/>
      <c r="J51" s="86"/>
      <c r="K51" s="86"/>
      <c r="L51" s="86"/>
      <c r="M51" s="86"/>
      <c r="N51" s="86"/>
      <c r="O51" s="86"/>
      <c r="P51" s="86"/>
      <c r="Q51" s="86"/>
      <c r="R51" s="86"/>
      <c r="S51" s="91"/>
      <c r="T51" s="86"/>
      <c r="U51" s="86"/>
      <c r="V51" s="86"/>
      <c r="W51" s="86"/>
      <c r="X51" s="86"/>
      <c r="Y51" s="86"/>
      <c r="Z51" s="86"/>
      <c r="AA51" s="86"/>
      <c r="AB51" s="86"/>
      <c r="AC51" s="86"/>
      <c r="AD51" s="87"/>
      <c r="AE51" s="28"/>
    </row>
    <row r="52" spans="1:31" ht="60.05" customHeight="1" thickBot="1">
      <c r="A52" s="28"/>
      <c r="B52" s="8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89"/>
      <c r="AE52" s="28"/>
    </row>
    <row r="53" spans="1:31"/>
    <row r="54" spans="1:31"/>
    <row r="55" spans="1:31"/>
    <row r="56" spans="1:31"/>
    <row r="57" spans="1:31"/>
    <row r="58" spans="1:31"/>
  </sheetData>
  <sheetProtection algorithmName="SHA-512" hashValue="46JlmPYF6KT/bf+zB+kxaZ0Me3HRmlFUtsepocBq+J/aXO1vQkafULijUCbxl4vrCSjQVqKgVPTesjAsDweu1w==" saltValue="0PlveiueFV0pUX4Xh9T4tw==" spinCount="100000" sheet="1" objects="1" scenarios="1"/>
  <mergeCells count="50">
    <mergeCell ref="C52:AC52"/>
    <mergeCell ref="G43:Q43"/>
    <mergeCell ref="U43:AC48"/>
    <mergeCell ref="H44:Q44"/>
    <mergeCell ref="H45:Q45"/>
    <mergeCell ref="E46:Q46"/>
    <mergeCell ref="F47:Q47"/>
    <mergeCell ref="H48:Q48"/>
    <mergeCell ref="F42:Q42"/>
    <mergeCell ref="U42:AC42"/>
    <mergeCell ref="G30:Q30"/>
    <mergeCell ref="U30:AC35"/>
    <mergeCell ref="H31:Q31"/>
    <mergeCell ref="H32:Q32"/>
    <mergeCell ref="E33:Q33"/>
    <mergeCell ref="F34:Q34"/>
    <mergeCell ref="H35:Q35"/>
    <mergeCell ref="B38:R38"/>
    <mergeCell ref="T38:AD38"/>
    <mergeCell ref="C39:Q39"/>
    <mergeCell ref="T39:AD39"/>
    <mergeCell ref="H41:Q41"/>
    <mergeCell ref="F29:Q29"/>
    <mergeCell ref="U29:AC29"/>
    <mergeCell ref="G17:Q17"/>
    <mergeCell ref="U17:AC22"/>
    <mergeCell ref="H18:Q18"/>
    <mergeCell ref="H19:Q19"/>
    <mergeCell ref="E20:Q20"/>
    <mergeCell ref="F21:Q21"/>
    <mergeCell ref="H22:Q22"/>
    <mergeCell ref="B25:R25"/>
    <mergeCell ref="T25:AD25"/>
    <mergeCell ref="C26:Q26"/>
    <mergeCell ref="T26:AD26"/>
    <mergeCell ref="H28:Q28"/>
    <mergeCell ref="F16:Q16"/>
    <mergeCell ref="U16:AC16"/>
    <mergeCell ref="B1:AD1"/>
    <mergeCell ref="B3:AD3"/>
    <mergeCell ref="B5:AD5"/>
    <mergeCell ref="B7:AD7"/>
    <mergeCell ref="AA9:AD9"/>
    <mergeCell ref="B10:L10"/>
    <mergeCell ref="N10:O10"/>
    <mergeCell ref="B12:R12"/>
    <mergeCell ref="T12:AD12"/>
    <mergeCell ref="C13:Q13"/>
    <mergeCell ref="T13:AD13"/>
    <mergeCell ref="H15:Q15"/>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Sección I
Informantes</oddHeader>
    <oddFooter>&amp;LCenso Nacional de Gobiernos Estatales 2021&amp;R&amp;P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E57"/>
  <sheetViews>
    <sheetView showGridLines="0" view="pageBreakPreview" zoomScale="120" zoomScaleNormal="100" zoomScaleSheetLayoutView="120" workbookViewId="0"/>
  </sheetViews>
  <sheetFormatPr baseColWidth="10" defaultColWidth="0" defaultRowHeight="15.05" customHeight="1" zeroHeight="1"/>
  <cols>
    <col min="1" max="1" width="5.6640625" customWidth="1"/>
    <col min="2" max="30" width="3.6640625" customWidth="1"/>
    <col min="31" max="31" width="5.6640625" customWidth="1"/>
    <col min="32" max="16384" width="3.6640625" hidden="1"/>
  </cols>
  <sheetData>
    <row r="1" spans="1:30" s="6" customFormat="1" ht="173.3" customHeight="1">
      <c r="A1"/>
      <c r="B1" s="321" t="s">
        <v>384</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row>
    <row r="2" spans="1:30" ht="15.05" customHeight="1"/>
    <row r="3" spans="1:30" ht="45" customHeight="1">
      <c r="B3" s="323" t="s">
        <v>0</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row>
    <row r="4" spans="1:30" ht="15.05" customHeight="1"/>
    <row r="5" spans="1:30" ht="45" customHeight="1">
      <c r="B5" s="323" t="s">
        <v>385</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row>
    <row r="6" spans="1:30" ht="15.05" customHeight="1"/>
    <row r="7" spans="1:30" ht="45" customHeight="1">
      <c r="B7" s="323" t="s">
        <v>376</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row>
    <row r="8" spans="1:30" ht="15.05" customHeight="1"/>
    <row r="9" spans="1:30" ht="15.05" customHeight="1" thickBot="1">
      <c r="B9" s="93" t="s">
        <v>684</v>
      </c>
      <c r="C9" s="75"/>
      <c r="D9" s="75"/>
      <c r="E9" s="75"/>
      <c r="F9" s="75"/>
      <c r="G9" s="75"/>
      <c r="H9" s="75"/>
      <c r="I9" s="75"/>
      <c r="J9" s="75"/>
      <c r="K9" s="75"/>
      <c r="L9" s="75"/>
      <c r="M9" s="75"/>
      <c r="N9" s="93" t="s">
        <v>685</v>
      </c>
      <c r="O9" s="75"/>
      <c r="AA9" s="333" t="s">
        <v>1</v>
      </c>
      <c r="AB9" s="333"/>
      <c r="AC9" s="333"/>
      <c r="AD9" s="333"/>
    </row>
    <row r="10" spans="1:30" ht="15.05" customHeight="1" thickBot="1">
      <c r="B10" s="326" t="str">
        <f>IF(Presentación!$B$10="","",Presentación!$B$10)</f>
        <v>Veracruz de Ignacio de la Llave</v>
      </c>
      <c r="C10" s="327"/>
      <c r="D10" s="327"/>
      <c r="E10" s="327"/>
      <c r="F10" s="327"/>
      <c r="G10" s="327"/>
      <c r="H10" s="327"/>
      <c r="I10" s="327"/>
      <c r="J10" s="327"/>
      <c r="K10" s="327"/>
      <c r="L10" s="328"/>
      <c r="M10" s="5"/>
      <c r="N10" s="326" t="str">
        <f>IF(Presentación!$N$10="","",Presentación!$N$10)</f>
        <v>230</v>
      </c>
      <c r="O10" s="328"/>
    </row>
    <row r="11" spans="1:30" ht="15.05" customHeight="1" thickBot="1"/>
    <row r="12" spans="1:30" s="28" customFormat="1" ht="15.75" thickBot="1">
      <c r="B12" s="379" t="s">
        <v>720</v>
      </c>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1"/>
    </row>
    <row r="13" spans="1:30" s="28" customFormat="1" ht="24.05" customHeight="1">
      <c r="B13" s="382" t="s">
        <v>721</v>
      </c>
      <c r="C13" s="385" t="s">
        <v>722</v>
      </c>
      <c r="D13" s="385"/>
      <c r="E13" s="385"/>
      <c r="F13" s="385" t="s">
        <v>723</v>
      </c>
      <c r="G13" s="385"/>
      <c r="H13" s="385"/>
      <c r="I13" s="385" t="s">
        <v>724</v>
      </c>
      <c r="J13" s="385"/>
      <c r="K13" s="385"/>
      <c r="L13" s="385" t="s">
        <v>725</v>
      </c>
      <c r="M13" s="385"/>
      <c r="N13" s="385"/>
      <c r="O13" s="385" t="s">
        <v>726</v>
      </c>
      <c r="P13" s="385"/>
      <c r="Q13" s="385"/>
      <c r="R13" s="385"/>
      <c r="S13" s="385" t="s">
        <v>727</v>
      </c>
      <c r="T13" s="385"/>
      <c r="U13" s="385"/>
      <c r="V13" s="385" t="s">
        <v>728</v>
      </c>
      <c r="W13" s="385"/>
      <c r="X13" s="385"/>
      <c r="Y13" s="385" t="s">
        <v>729</v>
      </c>
      <c r="Z13" s="385"/>
      <c r="AA13" s="385"/>
      <c r="AB13" s="385"/>
      <c r="AC13" s="385"/>
      <c r="AD13" s="387"/>
    </row>
    <row r="14" spans="1:30" s="28" customFormat="1">
      <c r="B14" s="383"/>
      <c r="C14" s="386"/>
      <c r="D14" s="386"/>
      <c r="E14" s="386"/>
      <c r="F14" s="386"/>
      <c r="G14" s="386"/>
      <c r="H14" s="386"/>
      <c r="I14" s="386"/>
      <c r="J14" s="386"/>
      <c r="K14" s="386"/>
      <c r="L14" s="386"/>
      <c r="M14" s="386"/>
      <c r="N14" s="386"/>
      <c r="O14" s="386"/>
      <c r="P14" s="386"/>
      <c r="Q14" s="386"/>
      <c r="R14" s="386"/>
      <c r="S14" s="386"/>
      <c r="T14" s="386"/>
      <c r="U14" s="386"/>
      <c r="V14" s="386"/>
      <c r="W14" s="386"/>
      <c r="X14" s="386"/>
      <c r="Y14" s="386" t="s">
        <v>730</v>
      </c>
      <c r="Z14" s="386"/>
      <c r="AA14" s="386"/>
      <c r="AB14" s="386" t="s">
        <v>731</v>
      </c>
      <c r="AC14" s="386"/>
      <c r="AD14" s="388"/>
    </row>
    <row r="15" spans="1:30" s="28" customFormat="1" ht="114.05" customHeight="1">
      <c r="B15" s="384"/>
      <c r="C15" s="389" t="s">
        <v>732</v>
      </c>
      <c r="D15" s="389"/>
      <c r="E15" s="389"/>
      <c r="F15" s="389"/>
      <c r="G15" s="389"/>
      <c r="H15" s="389"/>
      <c r="I15" s="389"/>
      <c r="J15" s="389"/>
      <c r="K15" s="389"/>
      <c r="L15" s="389" t="s">
        <v>733</v>
      </c>
      <c r="M15" s="389"/>
      <c r="N15" s="389"/>
      <c r="O15" s="389" t="s">
        <v>734</v>
      </c>
      <c r="P15" s="390"/>
      <c r="Q15" s="390"/>
      <c r="R15" s="390"/>
      <c r="S15" s="389" t="s">
        <v>735</v>
      </c>
      <c r="T15" s="389"/>
      <c r="U15" s="389"/>
      <c r="V15" s="389" t="s">
        <v>736</v>
      </c>
      <c r="W15" s="389"/>
      <c r="X15" s="389"/>
      <c r="Y15" s="389" t="s">
        <v>737</v>
      </c>
      <c r="Z15" s="389"/>
      <c r="AA15" s="389"/>
      <c r="AB15" s="389" t="s">
        <v>738</v>
      </c>
      <c r="AC15" s="390"/>
      <c r="AD15" s="391"/>
    </row>
    <row r="16" spans="1:30" s="28" customFormat="1" ht="36" customHeight="1">
      <c r="B16" s="69" t="s">
        <v>739</v>
      </c>
      <c r="C16" s="392" t="s">
        <v>740</v>
      </c>
      <c r="D16" s="392"/>
      <c r="E16" s="392"/>
      <c r="F16" s="392" t="s">
        <v>741</v>
      </c>
      <c r="G16" s="392"/>
      <c r="H16" s="392"/>
      <c r="I16" s="392" t="s">
        <v>742</v>
      </c>
      <c r="J16" s="392"/>
      <c r="K16" s="392"/>
      <c r="L16" s="392" t="s">
        <v>743</v>
      </c>
      <c r="M16" s="392"/>
      <c r="N16" s="392"/>
      <c r="O16" s="392" t="s">
        <v>744</v>
      </c>
      <c r="P16" s="393"/>
      <c r="Q16" s="393"/>
      <c r="R16" s="393"/>
      <c r="S16" s="392" t="s">
        <v>745</v>
      </c>
      <c r="T16" s="394"/>
      <c r="U16" s="394"/>
      <c r="V16" s="395" t="s">
        <v>746</v>
      </c>
      <c r="W16" s="396"/>
      <c r="X16" s="396"/>
      <c r="Y16" s="392" t="s">
        <v>747</v>
      </c>
      <c r="Z16" s="392"/>
      <c r="AA16" s="392"/>
      <c r="AB16" s="392" t="s">
        <v>748</v>
      </c>
      <c r="AC16" s="397"/>
      <c r="AD16" s="398"/>
    </row>
    <row r="17" spans="2:30" s="28" customFormat="1">
      <c r="B17" s="70" t="s">
        <v>68</v>
      </c>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400"/>
    </row>
    <row r="18" spans="2:30" s="28" customFormat="1">
      <c r="B18" s="70" t="s">
        <v>69</v>
      </c>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400"/>
    </row>
    <row r="19" spans="2:30" s="28" customFormat="1">
      <c r="B19" s="70" t="s">
        <v>70</v>
      </c>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400"/>
    </row>
    <row r="20" spans="2:30" s="28" customFormat="1">
      <c r="B20" s="70" t="s">
        <v>71</v>
      </c>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400"/>
    </row>
    <row r="21" spans="2:30" s="28" customFormat="1">
      <c r="B21" s="70" t="s">
        <v>72</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400"/>
    </row>
    <row r="22" spans="2:30" s="28" customFormat="1">
      <c r="B22" s="70" t="s">
        <v>73</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400"/>
    </row>
    <row r="23" spans="2:30" s="28" customFormat="1">
      <c r="B23" s="70" t="s">
        <v>74</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400"/>
    </row>
    <row r="24" spans="2:30" s="28" customFormat="1">
      <c r="B24" s="70" t="s">
        <v>75</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400"/>
    </row>
    <row r="25" spans="2:30" s="28" customFormat="1">
      <c r="B25" s="70" t="s">
        <v>76</v>
      </c>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400"/>
    </row>
    <row r="26" spans="2:30" s="28" customFormat="1">
      <c r="B26" s="70" t="s">
        <v>77</v>
      </c>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400"/>
    </row>
    <row r="27" spans="2:30" s="28" customFormat="1">
      <c r="B27" s="70" t="s">
        <v>78</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400"/>
    </row>
    <row r="28" spans="2:30" s="28" customFormat="1">
      <c r="B28" s="70" t="s">
        <v>79</v>
      </c>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400"/>
    </row>
    <row r="29" spans="2:30" s="28" customFormat="1">
      <c r="B29" s="70" t="s">
        <v>80</v>
      </c>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400"/>
    </row>
    <row r="30" spans="2:30" s="28" customFormat="1">
      <c r="B30" s="70" t="s">
        <v>81</v>
      </c>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400"/>
    </row>
    <row r="31" spans="2:30" s="28" customFormat="1">
      <c r="B31" s="70" t="s">
        <v>82</v>
      </c>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400"/>
    </row>
    <row r="32" spans="2:30" s="28" customFormat="1">
      <c r="B32" s="70" t="s">
        <v>83</v>
      </c>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400"/>
    </row>
    <row r="33" spans="2:30" s="28" customFormat="1">
      <c r="B33" s="70" t="s">
        <v>84</v>
      </c>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400"/>
    </row>
    <row r="34" spans="2:30" s="28" customFormat="1">
      <c r="B34" s="70" t="s">
        <v>85</v>
      </c>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400"/>
    </row>
    <row r="35" spans="2:30" s="28" customFormat="1">
      <c r="B35" s="70" t="s">
        <v>86</v>
      </c>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400"/>
    </row>
    <row r="36" spans="2:30" s="28" customFormat="1">
      <c r="B36" s="70" t="s">
        <v>87</v>
      </c>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400"/>
    </row>
    <row r="37" spans="2:30" s="28" customFormat="1">
      <c r="B37" s="70" t="s">
        <v>88</v>
      </c>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400"/>
    </row>
    <row r="38" spans="2:30" s="28" customFormat="1">
      <c r="B38" s="70" t="s">
        <v>89</v>
      </c>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400"/>
    </row>
    <row r="39" spans="2:30" s="28" customFormat="1">
      <c r="B39" s="70" t="s">
        <v>90</v>
      </c>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400"/>
    </row>
    <row r="40" spans="2:30" s="28" customFormat="1">
      <c r="B40" s="70" t="s">
        <v>91</v>
      </c>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400"/>
    </row>
    <row r="41" spans="2:30" s="28" customFormat="1">
      <c r="B41" s="70" t="s">
        <v>92</v>
      </c>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400"/>
    </row>
    <row r="42" spans="2:30" s="28" customFormat="1">
      <c r="B42" s="70" t="s">
        <v>93</v>
      </c>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400"/>
    </row>
    <row r="43" spans="2:30" s="28" customFormat="1">
      <c r="B43" s="70" t="s">
        <v>94</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400"/>
    </row>
    <row r="44" spans="2:30" s="28" customFormat="1">
      <c r="B44" s="70" t="s">
        <v>95</v>
      </c>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400"/>
    </row>
    <row r="45" spans="2:30" s="28" customFormat="1">
      <c r="B45" s="70" t="s">
        <v>96</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400"/>
    </row>
    <row r="46" spans="2:30" s="28" customFormat="1">
      <c r="B46" s="70" t="s">
        <v>97</v>
      </c>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400"/>
    </row>
    <row r="47" spans="2:30" s="28" customFormat="1">
      <c r="B47" s="70" t="s">
        <v>98</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400"/>
    </row>
    <row r="48" spans="2:30" s="28" customFormat="1">
      <c r="B48" s="70" t="s">
        <v>99</v>
      </c>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400"/>
    </row>
    <row r="49" spans="2:30" s="28" customFormat="1">
      <c r="B49" s="70" t="s">
        <v>100</v>
      </c>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400"/>
    </row>
    <row r="50" spans="2:30" s="28" customFormat="1">
      <c r="B50" s="70" t="s">
        <v>101</v>
      </c>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400"/>
    </row>
    <row r="51" spans="2:30" s="28" customFormat="1" ht="15.75" thickBot="1">
      <c r="B51" s="71" t="s">
        <v>102</v>
      </c>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2"/>
    </row>
    <row r="52" spans="2:30" s="28" customFormat="1" ht="15.05" customHeight="1"/>
    <row r="53" spans="2:30" ht="15.05" customHeight="1"/>
    <row r="54" spans="2:30" ht="15.05" customHeight="1"/>
    <row r="55" spans="2:30" ht="15.05" customHeight="1"/>
    <row r="56" spans="2:30" ht="15.05" customHeight="1"/>
    <row r="57" spans="2:30" ht="15.05" customHeight="1"/>
  </sheetData>
  <sheetProtection algorithmName="SHA-512" hashValue="fIqE98a9GRjwtU8izrkPbOqnUKVZA5pdoPACKq6Imtx3159E+xHIM6NkJ40zc48g2euQ+BZY8onGMhGp4pZAwQ==" saltValue="dYVGiDkLg2WidUCxRPAwOA==" spinCount="100000" sheet="1" objects="1" scenarios="1"/>
  <mergeCells count="350">
    <mergeCell ref="S51:U51"/>
    <mergeCell ref="V51:X51"/>
    <mergeCell ref="Y51:AA51"/>
    <mergeCell ref="AB51:AD51"/>
    <mergeCell ref="C51:E51"/>
    <mergeCell ref="F51:H51"/>
    <mergeCell ref="I51:K51"/>
    <mergeCell ref="L51:N51"/>
    <mergeCell ref="O51:R51"/>
    <mergeCell ref="S49:U49"/>
    <mergeCell ref="V49:X49"/>
    <mergeCell ref="Y49:AA49"/>
    <mergeCell ref="AB49:AD49"/>
    <mergeCell ref="C50:E50"/>
    <mergeCell ref="F50:H50"/>
    <mergeCell ref="I50:K50"/>
    <mergeCell ref="L50:N50"/>
    <mergeCell ref="O50:R50"/>
    <mergeCell ref="S50:U50"/>
    <mergeCell ref="V50:X50"/>
    <mergeCell ref="Y50:AA50"/>
    <mergeCell ref="AB50:AD50"/>
    <mergeCell ref="C49:E49"/>
    <mergeCell ref="F49:H49"/>
    <mergeCell ref="I49:K49"/>
    <mergeCell ref="L49:N49"/>
    <mergeCell ref="O49:R49"/>
    <mergeCell ref="S47:U47"/>
    <mergeCell ref="V47:X47"/>
    <mergeCell ref="Y47:AA47"/>
    <mergeCell ref="AB47:AD47"/>
    <mergeCell ref="C48:E48"/>
    <mergeCell ref="F48:H48"/>
    <mergeCell ref="I48:K48"/>
    <mergeCell ref="L48:N48"/>
    <mergeCell ref="O48:R48"/>
    <mergeCell ref="S48:U48"/>
    <mergeCell ref="V48:X48"/>
    <mergeCell ref="Y48:AA48"/>
    <mergeCell ref="AB48:AD48"/>
    <mergeCell ref="C47:E47"/>
    <mergeCell ref="F47:H47"/>
    <mergeCell ref="I47:K47"/>
    <mergeCell ref="L47:N47"/>
    <mergeCell ref="O47:R47"/>
    <mergeCell ref="S45:U45"/>
    <mergeCell ref="V45:X45"/>
    <mergeCell ref="Y45:AA45"/>
    <mergeCell ref="AB45:AD45"/>
    <mergeCell ref="C46:E46"/>
    <mergeCell ref="F46:H46"/>
    <mergeCell ref="I46:K46"/>
    <mergeCell ref="L46:N46"/>
    <mergeCell ref="O46:R46"/>
    <mergeCell ref="S46:U46"/>
    <mergeCell ref="V46:X46"/>
    <mergeCell ref="Y46:AA46"/>
    <mergeCell ref="AB46:AD46"/>
    <mergeCell ref="C45:E45"/>
    <mergeCell ref="F45:H45"/>
    <mergeCell ref="I45:K45"/>
    <mergeCell ref="L45:N45"/>
    <mergeCell ref="O45:R45"/>
    <mergeCell ref="S43:U43"/>
    <mergeCell ref="V43:X43"/>
    <mergeCell ref="Y43:AA43"/>
    <mergeCell ref="AB43:AD43"/>
    <mergeCell ref="C44:E44"/>
    <mergeCell ref="F44:H44"/>
    <mergeCell ref="I44:K44"/>
    <mergeCell ref="L44:N44"/>
    <mergeCell ref="O44:R44"/>
    <mergeCell ref="S44:U44"/>
    <mergeCell ref="V44:X44"/>
    <mergeCell ref="Y44:AA44"/>
    <mergeCell ref="AB44:AD44"/>
    <mergeCell ref="C43:E43"/>
    <mergeCell ref="F43:H43"/>
    <mergeCell ref="I43:K43"/>
    <mergeCell ref="L43:N43"/>
    <mergeCell ref="O43:R43"/>
    <mergeCell ref="S41:U41"/>
    <mergeCell ref="V41:X41"/>
    <mergeCell ref="Y41:AA41"/>
    <mergeCell ref="AB41:AD41"/>
    <mergeCell ref="C42:E42"/>
    <mergeCell ref="F42:H42"/>
    <mergeCell ref="I42:K42"/>
    <mergeCell ref="L42:N42"/>
    <mergeCell ref="O42:R42"/>
    <mergeCell ref="S42:U42"/>
    <mergeCell ref="V42:X42"/>
    <mergeCell ref="Y42:AA42"/>
    <mergeCell ref="AB42:AD42"/>
    <mergeCell ref="C41:E41"/>
    <mergeCell ref="F41:H41"/>
    <mergeCell ref="I41:K41"/>
    <mergeCell ref="L41:N41"/>
    <mergeCell ref="O41:R41"/>
    <mergeCell ref="S39:U39"/>
    <mergeCell ref="V39:X39"/>
    <mergeCell ref="Y39:AA39"/>
    <mergeCell ref="AB39:AD39"/>
    <mergeCell ref="C40:E40"/>
    <mergeCell ref="F40:H40"/>
    <mergeCell ref="I40:K40"/>
    <mergeCell ref="L40:N40"/>
    <mergeCell ref="O40:R40"/>
    <mergeCell ref="S40:U40"/>
    <mergeCell ref="V40:X40"/>
    <mergeCell ref="Y40:AA40"/>
    <mergeCell ref="AB40:AD40"/>
    <mergeCell ref="C39:E39"/>
    <mergeCell ref="F39:H39"/>
    <mergeCell ref="I39:K39"/>
    <mergeCell ref="L39:N39"/>
    <mergeCell ref="O39:R39"/>
    <mergeCell ref="S37:U37"/>
    <mergeCell ref="V37:X37"/>
    <mergeCell ref="Y37:AA37"/>
    <mergeCell ref="AB37:AD37"/>
    <mergeCell ref="C38:E38"/>
    <mergeCell ref="F38:H38"/>
    <mergeCell ref="I38:K38"/>
    <mergeCell ref="L38:N38"/>
    <mergeCell ref="O38:R38"/>
    <mergeCell ref="S38:U38"/>
    <mergeCell ref="V38:X38"/>
    <mergeCell ref="Y38:AA38"/>
    <mergeCell ref="AB38:AD38"/>
    <mergeCell ref="C37:E37"/>
    <mergeCell ref="F37:H37"/>
    <mergeCell ref="I37:K37"/>
    <mergeCell ref="L37:N37"/>
    <mergeCell ref="O37:R37"/>
    <mergeCell ref="S35:U35"/>
    <mergeCell ref="V35:X35"/>
    <mergeCell ref="Y35:AA35"/>
    <mergeCell ref="AB35:AD35"/>
    <mergeCell ref="C36:E36"/>
    <mergeCell ref="F36:H36"/>
    <mergeCell ref="I36:K36"/>
    <mergeCell ref="L36:N36"/>
    <mergeCell ref="O36:R36"/>
    <mergeCell ref="S36:U36"/>
    <mergeCell ref="V36:X36"/>
    <mergeCell ref="Y36:AA36"/>
    <mergeCell ref="AB36:AD36"/>
    <mergeCell ref="C35:E35"/>
    <mergeCell ref="F35:H35"/>
    <mergeCell ref="I35:K35"/>
    <mergeCell ref="L35:N35"/>
    <mergeCell ref="O35:R35"/>
    <mergeCell ref="S33:U33"/>
    <mergeCell ref="V33:X33"/>
    <mergeCell ref="Y33:AA33"/>
    <mergeCell ref="AB33:AD33"/>
    <mergeCell ref="C34:E34"/>
    <mergeCell ref="F34:H34"/>
    <mergeCell ref="I34:K34"/>
    <mergeCell ref="L34:N34"/>
    <mergeCell ref="O34:R34"/>
    <mergeCell ref="S34:U34"/>
    <mergeCell ref="V34:X34"/>
    <mergeCell ref="Y34:AA34"/>
    <mergeCell ref="AB34:AD34"/>
    <mergeCell ref="C33:E33"/>
    <mergeCell ref="F33:H33"/>
    <mergeCell ref="I33:K33"/>
    <mergeCell ref="L33:N33"/>
    <mergeCell ref="O33:R33"/>
    <mergeCell ref="S31:U31"/>
    <mergeCell ref="V31:X31"/>
    <mergeCell ref="Y31:AA31"/>
    <mergeCell ref="AB31:AD31"/>
    <mergeCell ref="C32:E32"/>
    <mergeCell ref="F32:H32"/>
    <mergeCell ref="I32:K32"/>
    <mergeCell ref="L32:N32"/>
    <mergeCell ref="O32:R32"/>
    <mergeCell ref="S32:U32"/>
    <mergeCell ref="V32:X32"/>
    <mergeCell ref="Y32:AA32"/>
    <mergeCell ref="AB32:AD32"/>
    <mergeCell ref="C31:E31"/>
    <mergeCell ref="F31:H31"/>
    <mergeCell ref="I31:K31"/>
    <mergeCell ref="L31:N31"/>
    <mergeCell ref="O31:R31"/>
    <mergeCell ref="S29:U29"/>
    <mergeCell ref="V29:X29"/>
    <mergeCell ref="Y29:AA29"/>
    <mergeCell ref="AB29:AD29"/>
    <mergeCell ref="C30:E30"/>
    <mergeCell ref="F30:H30"/>
    <mergeCell ref="I30:K30"/>
    <mergeCell ref="L30:N30"/>
    <mergeCell ref="O30:R30"/>
    <mergeCell ref="S30:U30"/>
    <mergeCell ref="V30:X30"/>
    <mergeCell ref="Y30:AA30"/>
    <mergeCell ref="AB30:AD30"/>
    <mergeCell ref="C29:E29"/>
    <mergeCell ref="F29:H29"/>
    <mergeCell ref="I29:K29"/>
    <mergeCell ref="L29:N29"/>
    <mergeCell ref="O29:R29"/>
    <mergeCell ref="S27:U27"/>
    <mergeCell ref="V27:X27"/>
    <mergeCell ref="Y27:AA27"/>
    <mergeCell ref="AB27:AD27"/>
    <mergeCell ref="C28:E28"/>
    <mergeCell ref="F28:H28"/>
    <mergeCell ref="I28:K28"/>
    <mergeCell ref="L28:N28"/>
    <mergeCell ref="O28:R28"/>
    <mergeCell ref="S28:U28"/>
    <mergeCell ref="V28:X28"/>
    <mergeCell ref="Y28:AA28"/>
    <mergeCell ref="AB28:AD28"/>
    <mergeCell ref="C27:E27"/>
    <mergeCell ref="F27:H27"/>
    <mergeCell ref="I27:K27"/>
    <mergeCell ref="L27:N27"/>
    <mergeCell ref="O27:R27"/>
    <mergeCell ref="S25:U25"/>
    <mergeCell ref="V25:X25"/>
    <mergeCell ref="Y25:AA25"/>
    <mergeCell ref="AB25:AD25"/>
    <mergeCell ref="C26:E26"/>
    <mergeCell ref="F26:H26"/>
    <mergeCell ref="I26:K26"/>
    <mergeCell ref="L26:N26"/>
    <mergeCell ref="O26:R26"/>
    <mergeCell ref="S26:U26"/>
    <mergeCell ref="V26:X26"/>
    <mergeCell ref="Y26:AA26"/>
    <mergeCell ref="AB26:AD26"/>
    <mergeCell ref="C25:E25"/>
    <mergeCell ref="F25:H25"/>
    <mergeCell ref="I25:K25"/>
    <mergeCell ref="L25:N25"/>
    <mergeCell ref="O25:R25"/>
    <mergeCell ref="S23:U23"/>
    <mergeCell ref="V23:X23"/>
    <mergeCell ref="Y23:AA23"/>
    <mergeCell ref="AB23:AD23"/>
    <mergeCell ref="C24:E24"/>
    <mergeCell ref="F24:H24"/>
    <mergeCell ref="I24:K24"/>
    <mergeCell ref="L24:N24"/>
    <mergeCell ref="O24:R24"/>
    <mergeCell ref="S24:U24"/>
    <mergeCell ref="V24:X24"/>
    <mergeCell ref="Y24:AA24"/>
    <mergeCell ref="AB24:AD24"/>
    <mergeCell ref="C23:E23"/>
    <mergeCell ref="F23:H23"/>
    <mergeCell ref="I23:K23"/>
    <mergeCell ref="L23:N23"/>
    <mergeCell ref="O23:R23"/>
    <mergeCell ref="S21:U21"/>
    <mergeCell ref="V21:X21"/>
    <mergeCell ref="Y21:AA21"/>
    <mergeCell ref="AB21:AD21"/>
    <mergeCell ref="C22:E22"/>
    <mergeCell ref="F22:H22"/>
    <mergeCell ref="I22:K22"/>
    <mergeCell ref="L22:N22"/>
    <mergeCell ref="O22:R22"/>
    <mergeCell ref="S22:U22"/>
    <mergeCell ref="V22:X22"/>
    <mergeCell ref="Y22:AA22"/>
    <mergeCell ref="AB22:AD22"/>
    <mergeCell ref="C21:E21"/>
    <mergeCell ref="F21:H21"/>
    <mergeCell ref="I21:K21"/>
    <mergeCell ref="L21:N21"/>
    <mergeCell ref="O21:R21"/>
    <mergeCell ref="S19:U19"/>
    <mergeCell ref="V19:X19"/>
    <mergeCell ref="Y19:AA19"/>
    <mergeCell ref="AB19:AD19"/>
    <mergeCell ref="C20:E20"/>
    <mergeCell ref="F20:H20"/>
    <mergeCell ref="I20:K20"/>
    <mergeCell ref="L20:N20"/>
    <mergeCell ref="O20:R20"/>
    <mergeCell ref="S20:U20"/>
    <mergeCell ref="V20:X20"/>
    <mergeCell ref="Y20:AA20"/>
    <mergeCell ref="AB20:AD20"/>
    <mergeCell ref="C19:E19"/>
    <mergeCell ref="F19:H19"/>
    <mergeCell ref="I19:K19"/>
    <mergeCell ref="L19:N19"/>
    <mergeCell ref="O19:R19"/>
    <mergeCell ref="S17:U17"/>
    <mergeCell ref="V17:X17"/>
    <mergeCell ref="Y17:AA17"/>
    <mergeCell ref="AB17:AD17"/>
    <mergeCell ref="C18:E18"/>
    <mergeCell ref="F18:H18"/>
    <mergeCell ref="I18:K18"/>
    <mergeCell ref="L18:N18"/>
    <mergeCell ref="O18:R18"/>
    <mergeCell ref="S18:U18"/>
    <mergeCell ref="V18:X18"/>
    <mergeCell ref="Y18:AA18"/>
    <mergeCell ref="AB18:AD18"/>
    <mergeCell ref="C17:E17"/>
    <mergeCell ref="F17:H17"/>
    <mergeCell ref="I17:K17"/>
    <mergeCell ref="L17:N17"/>
    <mergeCell ref="O17:R17"/>
    <mergeCell ref="Y15:AA15"/>
    <mergeCell ref="AB15:AD15"/>
    <mergeCell ref="C16:E16"/>
    <mergeCell ref="F16:H16"/>
    <mergeCell ref="I16:K16"/>
    <mergeCell ref="L16:N16"/>
    <mergeCell ref="O16:R16"/>
    <mergeCell ref="S16:U16"/>
    <mergeCell ref="V16:X16"/>
    <mergeCell ref="Y16:AA16"/>
    <mergeCell ref="AB16:AD16"/>
    <mergeCell ref="B1:AD1"/>
    <mergeCell ref="B3:AD3"/>
    <mergeCell ref="B5:AD5"/>
    <mergeCell ref="B7:AD7"/>
    <mergeCell ref="AA9:AD9"/>
    <mergeCell ref="B10:L10"/>
    <mergeCell ref="N10:O10"/>
    <mergeCell ref="B12:AD12"/>
    <mergeCell ref="B13:B15"/>
    <mergeCell ref="C13:E14"/>
    <mergeCell ref="F13:H14"/>
    <mergeCell ref="I13:K14"/>
    <mergeCell ref="L13:N14"/>
    <mergeCell ref="O13:R14"/>
    <mergeCell ref="S13:U14"/>
    <mergeCell ref="V13:X14"/>
    <mergeCell ref="Y13:AD13"/>
    <mergeCell ref="Y14:AA14"/>
    <mergeCell ref="AB14:AD14"/>
    <mergeCell ref="C15:K15"/>
    <mergeCell ref="L15:N15"/>
    <mergeCell ref="O15:R15"/>
    <mergeCell ref="S15:U15"/>
    <mergeCell ref="V15:X15"/>
  </mergeCells>
  <hyperlinks>
    <hyperlink ref="AA9:AD9" location="Índice!B15" display="Índice"/>
    <hyperlink ref="V16" r:id="rId1"/>
  </hyperlinks>
  <pageMargins left="0.70866141732283472" right="0.70866141732283472" top="0.74803149606299213" bottom="0.74803149606299213" header="0.31496062992125984" footer="0.31496062992125984"/>
  <pageSetup scale="75" orientation="portrait" r:id="rId2"/>
  <headerFooter>
    <oddHeader>&amp;CMódulo 1 Sección I
Participantes</oddHeader>
    <oddFooter>&amp;LCenso Nacional de Gobiernos Estatales 2021&amp;R&amp;P de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U3968"/>
  <sheetViews>
    <sheetView showGridLines="0" view="pageBreakPreview" zoomScale="120" zoomScaleNormal="100" zoomScaleSheetLayoutView="120" workbookViewId="0"/>
  </sheetViews>
  <sheetFormatPr baseColWidth="10" defaultColWidth="0" defaultRowHeight="15.05" customHeight="1" zeroHeight="1"/>
  <cols>
    <col min="1" max="1" width="5.6640625" style="111" customWidth="1"/>
    <col min="2" max="30" width="3.6640625" style="111" customWidth="1"/>
    <col min="31" max="31" width="5.6640625" style="111" customWidth="1"/>
    <col min="32" max="32" width="3.6640625" style="112" hidden="1" customWidth="1"/>
    <col min="33" max="33" width="6.88671875" style="111" hidden="1" customWidth="1"/>
    <col min="34" max="34" width="5.88671875" style="111" hidden="1" customWidth="1"/>
    <col min="35" max="35" width="5" style="111" hidden="1" customWidth="1"/>
    <col min="36" max="37" width="3.6640625" style="111" hidden="1" customWidth="1"/>
    <col min="38" max="38" width="5.5546875" style="111" hidden="1" customWidth="1"/>
    <col min="39" max="40" width="3.6640625" style="111" hidden="1" customWidth="1"/>
    <col min="41" max="41" width="7.109375" style="111" hidden="1" customWidth="1"/>
    <col min="42" max="43" width="3.6640625" style="111" hidden="1" customWidth="1"/>
    <col min="44" max="44" width="8" style="111" hidden="1" customWidth="1"/>
    <col min="45" max="72" width="3.6640625" style="111" hidden="1" customWidth="1"/>
    <col min="73" max="73" width="4" style="111" hidden="1" customWidth="1"/>
    <col min="74" max="16384" width="3.6640625" style="111" hidden="1"/>
  </cols>
  <sheetData>
    <row r="1" spans="2:36" ht="173.3" customHeight="1">
      <c r="B1" s="738" t="s">
        <v>384</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row>
    <row r="2" spans="2:36" ht="15.05" customHeight="1"/>
    <row r="3" spans="2:36" ht="45" customHeight="1">
      <c r="B3" s="642" t="s">
        <v>0</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H3" s="111">
        <v>1</v>
      </c>
      <c r="AI3" s="111">
        <v>1</v>
      </c>
      <c r="AJ3" s="111">
        <v>1</v>
      </c>
    </row>
    <row r="4" spans="2:36" ht="15.05" customHeight="1">
      <c r="AH4" s="111">
        <v>2</v>
      </c>
      <c r="AI4" s="111">
        <v>2</v>
      </c>
      <c r="AJ4" s="111">
        <v>2</v>
      </c>
    </row>
    <row r="5" spans="2:36" ht="45" customHeight="1">
      <c r="B5" s="642" t="s">
        <v>385</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H5" s="111">
        <v>3</v>
      </c>
      <c r="AJ5" s="111">
        <v>3</v>
      </c>
    </row>
    <row r="6" spans="2:36" ht="15.05" customHeight="1">
      <c r="AH6" s="111">
        <v>4</v>
      </c>
      <c r="AJ6" s="111">
        <v>4</v>
      </c>
    </row>
    <row r="7" spans="2:36" ht="15.05" customHeight="1" thickBot="1">
      <c r="B7" s="113" t="s">
        <v>684</v>
      </c>
      <c r="C7" s="114"/>
      <c r="D7" s="114"/>
      <c r="E7" s="114"/>
      <c r="F7" s="114"/>
      <c r="G7" s="114"/>
      <c r="H7" s="114"/>
      <c r="I7" s="114"/>
      <c r="J7" s="114"/>
      <c r="K7" s="114"/>
      <c r="L7" s="114"/>
      <c r="M7" s="114"/>
      <c r="N7" s="113" t="s">
        <v>685</v>
      </c>
      <c r="O7" s="114"/>
      <c r="AA7" s="643" t="s">
        <v>1</v>
      </c>
      <c r="AB7" s="643"/>
      <c r="AC7" s="643"/>
      <c r="AD7" s="643"/>
      <c r="AH7" s="111">
        <v>5</v>
      </c>
      <c r="AJ7" s="111">
        <v>5</v>
      </c>
    </row>
    <row r="8" spans="2:36" ht="15.05" customHeight="1" thickBot="1">
      <c r="B8" s="326" t="str">
        <f>IF(Presentación!$B$10="","",Presentación!$B$10)</f>
        <v>Veracruz de Ignacio de la Llave</v>
      </c>
      <c r="C8" s="327"/>
      <c r="D8" s="327"/>
      <c r="E8" s="327"/>
      <c r="F8" s="327"/>
      <c r="G8" s="327"/>
      <c r="H8" s="327"/>
      <c r="I8" s="327"/>
      <c r="J8" s="327"/>
      <c r="K8" s="327"/>
      <c r="L8" s="328"/>
      <c r="M8" s="5"/>
      <c r="N8" s="326" t="str">
        <f>IF(Presentación!$N$10="","",Presentación!$N$10)</f>
        <v>230</v>
      </c>
      <c r="O8" s="328"/>
      <c r="AH8" s="111">
        <v>6</v>
      </c>
      <c r="AJ8" s="111">
        <v>6</v>
      </c>
    </row>
    <row r="9" spans="2:36" ht="15.05" customHeight="1">
      <c r="AH9" s="111">
        <v>7</v>
      </c>
      <c r="AJ9" s="111">
        <v>7</v>
      </c>
    </row>
    <row r="10" spans="2:36">
      <c r="B10" s="644" t="s">
        <v>58</v>
      </c>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6"/>
      <c r="AH10" s="111">
        <v>8</v>
      </c>
      <c r="AJ10" s="111">
        <v>8</v>
      </c>
    </row>
    <row r="11" spans="2:36" ht="36" customHeight="1">
      <c r="B11" s="116"/>
      <c r="C11" s="647" t="s">
        <v>836</v>
      </c>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627"/>
      <c r="AH11" s="111">
        <v>9</v>
      </c>
      <c r="AJ11" s="111">
        <v>9</v>
      </c>
    </row>
    <row r="12" spans="2:36" ht="24.05" customHeight="1">
      <c r="B12" s="116"/>
      <c r="C12" s="647" t="s">
        <v>495</v>
      </c>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627"/>
      <c r="AJ12" s="111">
        <v>10</v>
      </c>
    </row>
    <row r="13" spans="2:36" ht="15.05" customHeight="1">
      <c r="B13" s="116"/>
      <c r="C13" s="452" t="s">
        <v>508</v>
      </c>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670"/>
      <c r="AJ13" s="111">
        <v>11</v>
      </c>
    </row>
    <row r="14" spans="2:36" ht="24.05" customHeight="1">
      <c r="B14" s="116"/>
      <c r="C14" s="647" t="s">
        <v>629</v>
      </c>
      <c r="D14" s="647"/>
      <c r="E14" s="647"/>
      <c r="F14" s="647"/>
      <c r="G14" s="647"/>
      <c r="H14" s="647"/>
      <c r="I14" s="647"/>
      <c r="J14" s="647"/>
      <c r="K14" s="647"/>
      <c r="L14" s="647"/>
      <c r="M14" s="647"/>
      <c r="N14" s="647"/>
      <c r="O14" s="647"/>
      <c r="P14" s="647"/>
      <c r="Q14" s="647"/>
      <c r="R14" s="647"/>
      <c r="S14" s="647"/>
      <c r="T14" s="647"/>
      <c r="U14" s="647"/>
      <c r="V14" s="647"/>
      <c r="W14" s="647"/>
      <c r="X14" s="647"/>
      <c r="Y14" s="647"/>
      <c r="Z14" s="647"/>
      <c r="AA14" s="647"/>
      <c r="AB14" s="647"/>
      <c r="AC14" s="647"/>
      <c r="AD14" s="651"/>
      <c r="AJ14" s="111">
        <v>12</v>
      </c>
    </row>
    <row r="15" spans="2:36" ht="24.05" customHeight="1">
      <c r="B15" s="116"/>
      <c r="C15" s="652" t="s">
        <v>881</v>
      </c>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3"/>
      <c r="AJ15" s="111">
        <v>13</v>
      </c>
    </row>
    <row r="16" spans="2:36" ht="24.05" customHeight="1">
      <c r="B16" s="116"/>
      <c r="C16" s="647" t="s">
        <v>890</v>
      </c>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51"/>
      <c r="AJ16" s="111">
        <v>14</v>
      </c>
    </row>
    <row r="17" spans="1:36" ht="36" customHeight="1">
      <c r="B17" s="116"/>
      <c r="C17" s="647" t="s">
        <v>891</v>
      </c>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51"/>
      <c r="AJ17" s="111">
        <v>15</v>
      </c>
    </row>
    <row r="18" spans="1:36" ht="24.05" customHeight="1">
      <c r="B18" s="116"/>
      <c r="C18" s="665" t="s">
        <v>897</v>
      </c>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6"/>
      <c r="AJ18" s="111">
        <v>16</v>
      </c>
    </row>
    <row r="19" spans="1:36" ht="36" customHeight="1">
      <c r="B19" s="116"/>
      <c r="C19" s="647" t="s">
        <v>895</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627"/>
      <c r="AJ19" s="111">
        <v>17</v>
      </c>
    </row>
    <row r="20" spans="1:36" ht="15.55" customHeight="1">
      <c r="B20" s="117"/>
      <c r="C20" s="606" t="s">
        <v>896</v>
      </c>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57"/>
      <c r="AJ20" s="111">
        <v>18</v>
      </c>
    </row>
    <row r="21" spans="1:36" ht="15.05" customHeight="1" thickBot="1">
      <c r="AJ21" s="111">
        <v>19</v>
      </c>
    </row>
    <row r="22" spans="1:36" ht="15.05" customHeight="1" thickBot="1">
      <c r="B22" s="658" t="s">
        <v>59</v>
      </c>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J22" s="111">
        <v>20</v>
      </c>
    </row>
    <row r="23" spans="1:36" ht="15.55" customHeight="1">
      <c r="B23" s="648" t="s">
        <v>61</v>
      </c>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50"/>
      <c r="AJ23" s="111">
        <v>21</v>
      </c>
    </row>
    <row r="24" spans="1:36" ht="47.95" customHeight="1">
      <c r="B24" s="118"/>
      <c r="C24" s="647" t="s">
        <v>648</v>
      </c>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51"/>
      <c r="AJ24" s="111">
        <v>22</v>
      </c>
    </row>
    <row r="25" spans="1:36" ht="47.95" customHeight="1">
      <c r="B25" s="119"/>
      <c r="C25" s="652" t="s">
        <v>649</v>
      </c>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3"/>
      <c r="AJ25" s="111">
        <v>23</v>
      </c>
    </row>
    <row r="26" spans="1:36" ht="36" customHeight="1">
      <c r="B26" s="120"/>
      <c r="C26" s="652" t="s">
        <v>411</v>
      </c>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3"/>
      <c r="AJ26" s="111">
        <v>24</v>
      </c>
    </row>
    <row r="27" spans="1:36" ht="36" customHeight="1">
      <c r="B27" s="121"/>
      <c r="C27" s="654" t="s">
        <v>628</v>
      </c>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5"/>
      <c r="AJ27" s="111">
        <v>25</v>
      </c>
    </row>
    <row r="28" spans="1:36" ht="15.55" customHeight="1">
      <c r="AJ28" s="111">
        <v>26</v>
      </c>
    </row>
    <row r="29" spans="1:36" ht="47.95" customHeight="1">
      <c r="A29" s="122" t="s">
        <v>62</v>
      </c>
      <c r="B29" s="656" t="s">
        <v>834</v>
      </c>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J29" s="111">
        <v>27</v>
      </c>
    </row>
    <row r="30" spans="1:36" ht="24.05" customHeight="1">
      <c r="A30" s="122"/>
      <c r="B30" s="123"/>
      <c r="C30" s="413" t="s">
        <v>879</v>
      </c>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J30" s="111">
        <v>28</v>
      </c>
    </row>
    <row r="31" spans="1:36" ht="24.05" customHeight="1">
      <c r="A31" s="122"/>
      <c r="B31" s="123"/>
      <c r="C31" s="422" t="s">
        <v>498</v>
      </c>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J31" s="111">
        <v>29</v>
      </c>
    </row>
    <row r="32" spans="1:36" ht="24.05" customHeight="1">
      <c r="A32" s="122"/>
      <c r="B32" s="123"/>
      <c r="C32" s="422" t="s">
        <v>641</v>
      </c>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row>
    <row r="33" spans="3:61" ht="36" customHeight="1">
      <c r="C33" s="451" t="s">
        <v>63</v>
      </c>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row>
    <row r="34" spans="3:61" ht="24.05" customHeight="1">
      <c r="C34" s="452" t="s">
        <v>642</v>
      </c>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G34" s="111" t="s">
        <v>917</v>
      </c>
    </row>
    <row r="35" spans="3:61" ht="15.05" customHeight="1">
      <c r="AG35" s="111">
        <f>COUNTBLANK(O38:AD157)</f>
        <v>1920</v>
      </c>
      <c r="AH35" s="111">
        <v>1920</v>
      </c>
      <c r="AI35" s="111">
        <v>960</v>
      </c>
    </row>
    <row r="36" spans="3:61" ht="24.05" customHeight="1">
      <c r="C36" s="675" t="s">
        <v>64</v>
      </c>
      <c r="D36" s="676"/>
      <c r="E36" s="676"/>
      <c r="F36" s="676"/>
      <c r="G36" s="676"/>
      <c r="H36" s="676"/>
      <c r="I36" s="676"/>
      <c r="J36" s="676"/>
      <c r="K36" s="676"/>
      <c r="L36" s="676"/>
      <c r="M36" s="676"/>
      <c r="N36" s="677"/>
      <c r="O36" s="560" t="s">
        <v>497</v>
      </c>
      <c r="P36" s="560"/>
      <c r="Q36" s="560"/>
      <c r="R36" s="560"/>
      <c r="S36" s="560" t="s">
        <v>496</v>
      </c>
      <c r="T36" s="560"/>
      <c r="U36" s="560"/>
      <c r="V36" s="560"/>
      <c r="W36" s="667" t="s">
        <v>65</v>
      </c>
      <c r="X36" s="668"/>
      <c r="Y36" s="668"/>
      <c r="Z36" s="668"/>
      <c r="AA36" s="668"/>
      <c r="AB36" s="668"/>
      <c r="AC36" s="668"/>
      <c r="AD36" s="669"/>
    </row>
    <row r="37" spans="3:61" ht="15.05" customHeight="1">
      <c r="C37" s="678"/>
      <c r="D37" s="679"/>
      <c r="E37" s="679"/>
      <c r="F37" s="679"/>
      <c r="G37" s="679"/>
      <c r="H37" s="679"/>
      <c r="I37" s="679"/>
      <c r="J37" s="679"/>
      <c r="K37" s="679"/>
      <c r="L37" s="679"/>
      <c r="M37" s="679"/>
      <c r="N37" s="680"/>
      <c r="O37" s="560"/>
      <c r="P37" s="560"/>
      <c r="Q37" s="560"/>
      <c r="R37" s="560"/>
      <c r="S37" s="560"/>
      <c r="T37" s="560"/>
      <c r="U37" s="560"/>
      <c r="V37" s="560"/>
      <c r="W37" s="671" t="s">
        <v>66</v>
      </c>
      <c r="X37" s="672"/>
      <c r="Y37" s="672"/>
      <c r="Z37" s="673" t="s">
        <v>67</v>
      </c>
      <c r="AA37" s="673"/>
      <c r="AB37" s="673"/>
      <c r="AC37" s="673"/>
      <c r="AD37" s="674"/>
      <c r="AG37" s="111" t="s">
        <v>921</v>
      </c>
      <c r="AI37" s="124" t="s">
        <v>917</v>
      </c>
      <c r="AJ37" s="124" t="s">
        <v>953</v>
      </c>
      <c r="AK37" s="124" t="s">
        <v>954</v>
      </c>
      <c r="AL37" s="124" t="s">
        <v>955</v>
      </c>
      <c r="AM37" s="124" t="s">
        <v>956</v>
      </c>
      <c r="AN37" s="124" t="s">
        <v>957</v>
      </c>
      <c r="AO37" s="124" t="s">
        <v>958</v>
      </c>
      <c r="AP37" s="124" t="s">
        <v>959</v>
      </c>
      <c r="AQ37" s="124"/>
      <c r="AR37" s="124"/>
      <c r="AS37" s="124"/>
      <c r="AT37" s="124"/>
      <c r="AU37" s="124"/>
      <c r="AV37" s="124" t="s">
        <v>960</v>
      </c>
      <c r="AW37" s="124" t="s">
        <v>961</v>
      </c>
      <c r="AX37" s="124" t="s">
        <v>962</v>
      </c>
      <c r="AY37" s="124" t="s">
        <v>194</v>
      </c>
      <c r="AZ37" s="124" t="s">
        <v>963</v>
      </c>
      <c r="BA37" s="125"/>
      <c r="BB37" s="125"/>
      <c r="BC37" s="125"/>
      <c r="BD37" s="125" t="s">
        <v>944</v>
      </c>
      <c r="BE37" s="125"/>
      <c r="BF37" s="125"/>
      <c r="BG37" s="125"/>
      <c r="BH37" s="125"/>
      <c r="BI37" s="125"/>
    </row>
    <row r="38" spans="3:61" ht="15.05" customHeight="1">
      <c r="C38" s="126" t="s">
        <v>68</v>
      </c>
      <c r="D38" s="681"/>
      <c r="E38" s="682"/>
      <c r="F38" s="682"/>
      <c r="G38" s="682"/>
      <c r="H38" s="682"/>
      <c r="I38" s="682"/>
      <c r="J38" s="682"/>
      <c r="K38" s="682"/>
      <c r="L38" s="682"/>
      <c r="M38" s="682"/>
      <c r="N38" s="683"/>
      <c r="O38" s="662"/>
      <c r="P38" s="663"/>
      <c r="Q38" s="663"/>
      <c r="R38" s="664"/>
      <c r="S38" s="637"/>
      <c r="T38" s="637"/>
      <c r="U38" s="637"/>
      <c r="V38" s="637"/>
      <c r="W38" s="638"/>
      <c r="X38" s="638"/>
      <c r="Y38" s="638"/>
      <c r="Z38" s="290"/>
      <c r="AA38" s="290"/>
      <c r="AB38" s="290"/>
      <c r="AC38" s="290"/>
      <c r="AD38" s="290"/>
      <c r="AG38" s="111">
        <f>IF(AND(D39&lt;&gt;"",D38=""),1,0)</f>
        <v>0</v>
      </c>
      <c r="AI38" s="124">
        <f>COUNTBLANK(D38:AD38)</f>
        <v>27</v>
      </c>
      <c r="AJ38" s="124">
        <f>IF(OR(AI38=27,AND(D38&lt;&gt;"",O38&lt;&gt;"",S38&lt;&gt;"",W38&lt;&gt;"",AI38&lt;=23)),0,1)</f>
        <v>0</v>
      </c>
      <c r="AK38" s="124">
        <f>IF(W38="",0,IF(OR(W38=Z38,W38=AA38,W38=AB38,W38=AC38,W38=AD38),1,0))</f>
        <v>0</v>
      </c>
      <c r="AL38" s="124">
        <f>IF(Z38="",0,IF(OR(Z38=AA38,Z38=AB38,Z38=AC38,Z38=AD38),1,0))</f>
        <v>0</v>
      </c>
      <c r="AM38" s="124">
        <f>IF(AA38="",0,IF(OR(AA38=AB38,AA38=AC38,AA38=AD38),1,0))</f>
        <v>0</v>
      </c>
      <c r="AN38" s="124">
        <f>IF(AB38="",0,IF(OR(AB38=AC38,AB38=AD38),1,0))</f>
        <v>0</v>
      </c>
      <c r="AO38" s="124">
        <f>IF(AC38="",0,IF(AC38=AD38,1,0))</f>
        <v>0</v>
      </c>
      <c r="AP38" s="124">
        <f>IF(AA38="",0,IF(AND(AA38&lt;&gt;"",Z38&lt;&gt;""),0,1))</f>
        <v>0</v>
      </c>
      <c r="AQ38" s="124">
        <f>IF(AB38="",0,IF(AND(AB38&lt;&gt;"",AA38&lt;&gt;""),0,1))</f>
        <v>0</v>
      </c>
      <c r="AR38" s="124">
        <f>IF(AC38="",0,IF(AND(AC38&lt;&gt;"",AB38&lt;&gt;""),0,1))</f>
        <v>0</v>
      </c>
      <c r="AS38" s="124">
        <f>IF(AD38="",0,IF(AND(AD38&lt;&gt;"",AC38&lt;&gt;""),0,1))</f>
        <v>0</v>
      </c>
      <c r="AT38" s="124"/>
      <c r="AU38" s="125"/>
      <c r="AV38" s="124" t="str">
        <f>IF(D38="","",IF(OR(W38=4,Z38=4,AA38=4,AB38=4,AC38=4,AD38=4),D38,""))</f>
        <v/>
      </c>
      <c r="AW38" s="124" t="str">
        <f>IF(D38="","",IF(OR(W38=5,Z38=5,AA38=5,AB38=5,AC38=5,AD38=5),D38,""))</f>
        <v/>
      </c>
      <c r="AX38" s="124" t="str">
        <f>IF(D38="","",IF(OR(W38=6,Z38=6,AA38=6,AB38=6,AC38=6,AD38=6),D38,""))</f>
        <v/>
      </c>
      <c r="AY38" s="124" t="str">
        <f>IF(D38="","",IF(OR(W38=10,Z38=10,AA38=10,AB38=10,AC38=10,AD38=10),D38,""))</f>
        <v/>
      </c>
      <c r="AZ38" s="124" t="str">
        <f>IF(D38="","",IF(OR(W38=9,Z38=9,AA38=9,AB38=9,AC38=9,AD38=9),D38,""))</f>
        <v/>
      </c>
      <c r="BA38" s="125"/>
      <c r="BB38" s="125" t="str">
        <f>IF(D38="","",D38)</f>
        <v/>
      </c>
      <c r="BC38" s="125"/>
      <c r="BD38" s="125">
        <f>IF(AND(D38="",COUNTA(D39:$R$150)&gt;0),1,0)</f>
        <v>0</v>
      </c>
      <c r="BE38" s="125"/>
      <c r="BF38" s="125"/>
      <c r="BG38" s="125"/>
      <c r="BH38" s="125"/>
      <c r="BI38" s="125"/>
    </row>
    <row r="39" spans="3:61" ht="15.05" customHeight="1">
      <c r="C39" s="126" t="s">
        <v>69</v>
      </c>
      <c r="D39" s="659"/>
      <c r="E39" s="660"/>
      <c r="F39" s="660"/>
      <c r="G39" s="660"/>
      <c r="H39" s="660"/>
      <c r="I39" s="660"/>
      <c r="J39" s="660"/>
      <c r="K39" s="660"/>
      <c r="L39" s="660"/>
      <c r="M39" s="660"/>
      <c r="N39" s="661"/>
      <c r="O39" s="662"/>
      <c r="P39" s="663"/>
      <c r="Q39" s="663"/>
      <c r="R39" s="664"/>
      <c r="S39" s="637"/>
      <c r="T39" s="637"/>
      <c r="U39" s="637"/>
      <c r="V39" s="637"/>
      <c r="W39" s="638"/>
      <c r="X39" s="638"/>
      <c r="Y39" s="638"/>
      <c r="Z39" s="290"/>
      <c r="AA39" s="290"/>
      <c r="AB39" s="290"/>
      <c r="AC39" s="290"/>
      <c r="AD39" s="290"/>
      <c r="AG39" s="111">
        <f t="shared" ref="AG39:AG102" si="0">IF(AND(D40&lt;&gt;"",D39=""),1,0)</f>
        <v>0</v>
      </c>
      <c r="AI39" s="124">
        <f t="shared" ref="AI39:AI102" si="1">COUNTBLANK(D39:AD39)</f>
        <v>27</v>
      </c>
      <c r="AJ39" s="124">
        <f t="shared" ref="AJ39:AJ102" si="2">IF(OR(AI39=27,AND(D39&lt;&gt;"",O39&lt;&gt;"",S39&lt;&gt;"",W39&lt;&gt;"",AI39&lt;=23)),0,1)</f>
        <v>0</v>
      </c>
      <c r="AK39" s="124">
        <f t="shared" ref="AK39:AK102" si="3">IF(W39="",0,IF(OR(W39=Z39,W39=AA39,W39=AB39,W39=AC39,W39=AD39),1,0))</f>
        <v>0</v>
      </c>
      <c r="AL39" s="124">
        <f t="shared" ref="AL39:AL102" si="4">IF(Z39="",0,IF(OR(Z39=AA39,Z39=AB39,Z39=AC39,Z39=AD39),1,0))</f>
        <v>0</v>
      </c>
      <c r="AM39" s="124">
        <f t="shared" ref="AM39:AM102" si="5">IF(AA39="",0,IF(OR(AA39=AB39,AA39=AC39,AA39=AD39),1,0))</f>
        <v>0</v>
      </c>
      <c r="AN39" s="124">
        <f t="shared" ref="AN39:AN102" si="6">IF(AB39="",0,IF(OR(AB39=AC39,AB39=AD39),1,0))</f>
        <v>0</v>
      </c>
      <c r="AO39" s="124">
        <f t="shared" ref="AO39:AO102" si="7">IF(AC39="",0,IF(AC39=AD39,1,0))</f>
        <v>0</v>
      </c>
      <c r="AP39" s="124">
        <f t="shared" ref="AP39:AS102" si="8">IF(AA39="",0,IF(AND(AA39&lt;&gt;"",Z39&lt;&gt;""),0,1))</f>
        <v>0</v>
      </c>
      <c r="AQ39" s="124">
        <f t="shared" si="8"/>
        <v>0</v>
      </c>
      <c r="AR39" s="124">
        <f t="shared" si="8"/>
        <v>0</v>
      </c>
      <c r="AS39" s="124">
        <f t="shared" si="8"/>
        <v>0</v>
      </c>
      <c r="AT39" s="124"/>
      <c r="AU39" s="125"/>
      <c r="AV39" s="124" t="str">
        <f t="shared" ref="AV39:AV102" si="9">IF(D39="","",IF(OR(W39=4,Z39=4,AA39=4,AB39=4,AC39=4,AD39=4),D39,""))</f>
        <v/>
      </c>
      <c r="AW39" s="124" t="str">
        <f t="shared" ref="AW39:AW102" si="10">IF(D39="","",IF(OR(W39=5,Z39=5,AA39=5,AB39=5,AC39=5,AD39=5),D39,""))</f>
        <v/>
      </c>
      <c r="AX39" s="124" t="str">
        <f t="shared" ref="AX39:AX102" si="11">IF(D39="","",IF(OR(W39=6,Z39=6,AA39=6,AB39=6,AC39=6,AD39=6),D39,""))</f>
        <v/>
      </c>
      <c r="AY39" s="124" t="str">
        <f t="shared" ref="AY39:AY102" si="12">IF(D39="","",IF(OR(W39=10,Z39=10,AA39=10,AB39=10,AC39=10,AD39=10),D39,""))</f>
        <v/>
      </c>
      <c r="AZ39" s="124" t="str">
        <f t="shared" ref="AZ39:AZ102" si="13">IF(D39="","",IF(OR(W39=9,Z39=9,AA39=9,AB39=9,AC39=9,AD39=9),D39,""))</f>
        <v/>
      </c>
      <c r="BA39" s="125"/>
      <c r="BB39" s="125" t="str">
        <f t="shared" ref="BB39:BB102" si="14">IF(D39="","",D39)</f>
        <v/>
      </c>
      <c r="BC39" s="125"/>
      <c r="BD39" s="125">
        <f>IF(AND(D39="",COUNTA(D40:$R$150)&gt;0),1,0)</f>
        <v>0</v>
      </c>
      <c r="BE39" s="125"/>
      <c r="BF39" s="125"/>
      <c r="BG39" s="125"/>
      <c r="BH39" s="125"/>
      <c r="BI39" s="125"/>
    </row>
    <row r="40" spans="3:61" ht="15.05" customHeight="1">
      <c r="C40" s="126" t="s">
        <v>70</v>
      </c>
      <c r="D40" s="659"/>
      <c r="E40" s="660"/>
      <c r="F40" s="660"/>
      <c r="G40" s="660"/>
      <c r="H40" s="660"/>
      <c r="I40" s="660"/>
      <c r="J40" s="660"/>
      <c r="K40" s="660"/>
      <c r="L40" s="660"/>
      <c r="M40" s="660"/>
      <c r="N40" s="661"/>
      <c r="O40" s="662"/>
      <c r="P40" s="663"/>
      <c r="Q40" s="663"/>
      <c r="R40" s="664"/>
      <c r="S40" s="637"/>
      <c r="T40" s="637"/>
      <c r="U40" s="637"/>
      <c r="V40" s="637"/>
      <c r="W40" s="638"/>
      <c r="X40" s="638"/>
      <c r="Y40" s="638"/>
      <c r="Z40" s="290"/>
      <c r="AA40" s="290"/>
      <c r="AB40" s="290"/>
      <c r="AC40" s="290"/>
      <c r="AD40" s="290"/>
      <c r="AG40" s="111">
        <f t="shared" si="0"/>
        <v>0</v>
      </c>
      <c r="AI40" s="124">
        <f t="shared" si="1"/>
        <v>27</v>
      </c>
      <c r="AJ40" s="124">
        <f t="shared" si="2"/>
        <v>0</v>
      </c>
      <c r="AK40" s="124">
        <f t="shared" si="3"/>
        <v>0</v>
      </c>
      <c r="AL40" s="124">
        <f t="shared" si="4"/>
        <v>0</v>
      </c>
      <c r="AM40" s="124">
        <f t="shared" si="5"/>
        <v>0</v>
      </c>
      <c r="AN40" s="124">
        <f t="shared" si="6"/>
        <v>0</v>
      </c>
      <c r="AO40" s="124">
        <f t="shared" si="7"/>
        <v>0</v>
      </c>
      <c r="AP40" s="124">
        <f t="shared" si="8"/>
        <v>0</v>
      </c>
      <c r="AQ40" s="124">
        <f t="shared" si="8"/>
        <v>0</v>
      </c>
      <c r="AR40" s="124">
        <f t="shared" si="8"/>
        <v>0</v>
      </c>
      <c r="AS40" s="124">
        <f t="shared" si="8"/>
        <v>0</v>
      </c>
      <c r="AT40" s="124"/>
      <c r="AU40" s="125"/>
      <c r="AV40" s="124" t="str">
        <f t="shared" si="9"/>
        <v/>
      </c>
      <c r="AW40" s="124" t="str">
        <f t="shared" si="10"/>
        <v/>
      </c>
      <c r="AX40" s="124" t="str">
        <f t="shared" si="11"/>
        <v/>
      </c>
      <c r="AY40" s="124" t="str">
        <f t="shared" si="12"/>
        <v/>
      </c>
      <c r="AZ40" s="124" t="str">
        <f t="shared" si="13"/>
        <v/>
      </c>
      <c r="BA40" s="125"/>
      <c r="BB40" s="125" t="str">
        <f t="shared" si="14"/>
        <v/>
      </c>
      <c r="BC40" s="125"/>
      <c r="BD40" s="125">
        <f>IF(AND(D40="",COUNTA(D41:$R$150)&gt;0),1,0)</f>
        <v>0</v>
      </c>
      <c r="BE40" s="125"/>
      <c r="BF40" s="125"/>
      <c r="BG40" s="125"/>
      <c r="BH40" s="125"/>
      <c r="BI40" s="125"/>
    </row>
    <row r="41" spans="3:61" ht="15.05" customHeight="1">
      <c r="C41" s="126" t="s">
        <v>71</v>
      </c>
      <c r="D41" s="659"/>
      <c r="E41" s="660"/>
      <c r="F41" s="660"/>
      <c r="G41" s="660"/>
      <c r="H41" s="660"/>
      <c r="I41" s="660"/>
      <c r="J41" s="660"/>
      <c r="K41" s="660"/>
      <c r="L41" s="660"/>
      <c r="M41" s="660"/>
      <c r="N41" s="661"/>
      <c r="O41" s="662"/>
      <c r="P41" s="663"/>
      <c r="Q41" s="663"/>
      <c r="R41" s="664"/>
      <c r="S41" s="637"/>
      <c r="T41" s="637"/>
      <c r="U41" s="637"/>
      <c r="V41" s="637"/>
      <c r="W41" s="638"/>
      <c r="X41" s="638"/>
      <c r="Y41" s="638"/>
      <c r="Z41" s="290"/>
      <c r="AA41" s="290"/>
      <c r="AB41" s="290"/>
      <c r="AC41" s="290"/>
      <c r="AD41" s="290"/>
      <c r="AG41" s="111">
        <f t="shared" si="0"/>
        <v>0</v>
      </c>
      <c r="AI41" s="124">
        <f t="shared" si="1"/>
        <v>27</v>
      </c>
      <c r="AJ41" s="124">
        <f t="shared" si="2"/>
        <v>0</v>
      </c>
      <c r="AK41" s="124">
        <f t="shared" si="3"/>
        <v>0</v>
      </c>
      <c r="AL41" s="124">
        <f t="shared" si="4"/>
        <v>0</v>
      </c>
      <c r="AM41" s="124">
        <f t="shared" si="5"/>
        <v>0</v>
      </c>
      <c r="AN41" s="124">
        <f t="shared" si="6"/>
        <v>0</v>
      </c>
      <c r="AO41" s="124">
        <f t="shared" si="7"/>
        <v>0</v>
      </c>
      <c r="AP41" s="124">
        <f t="shared" si="8"/>
        <v>0</v>
      </c>
      <c r="AQ41" s="124">
        <f t="shared" si="8"/>
        <v>0</v>
      </c>
      <c r="AR41" s="124">
        <f t="shared" si="8"/>
        <v>0</v>
      </c>
      <c r="AS41" s="124">
        <f t="shared" si="8"/>
        <v>0</v>
      </c>
      <c r="AT41" s="124"/>
      <c r="AU41" s="125"/>
      <c r="AV41" s="124" t="str">
        <f t="shared" si="9"/>
        <v/>
      </c>
      <c r="AW41" s="124" t="str">
        <f t="shared" si="10"/>
        <v/>
      </c>
      <c r="AX41" s="124" t="str">
        <f t="shared" si="11"/>
        <v/>
      </c>
      <c r="AY41" s="124" t="str">
        <f t="shared" si="12"/>
        <v/>
      </c>
      <c r="AZ41" s="124" t="str">
        <f t="shared" si="13"/>
        <v/>
      </c>
      <c r="BA41" s="125"/>
      <c r="BB41" s="125" t="str">
        <f t="shared" si="14"/>
        <v/>
      </c>
      <c r="BC41" s="125"/>
      <c r="BD41" s="125">
        <f>IF(AND(D41="",COUNTA(D42:$R$150)&gt;0),1,0)</f>
        <v>0</v>
      </c>
      <c r="BE41" s="125"/>
      <c r="BF41" s="125"/>
      <c r="BG41" s="125"/>
      <c r="BH41" s="125"/>
      <c r="BI41" s="125"/>
    </row>
    <row r="42" spans="3:61" ht="15.05" customHeight="1">
      <c r="C42" s="126" t="s">
        <v>72</v>
      </c>
      <c r="D42" s="659"/>
      <c r="E42" s="660"/>
      <c r="F42" s="660"/>
      <c r="G42" s="660"/>
      <c r="H42" s="660"/>
      <c r="I42" s="660"/>
      <c r="J42" s="660"/>
      <c r="K42" s="660"/>
      <c r="L42" s="660"/>
      <c r="M42" s="660"/>
      <c r="N42" s="661"/>
      <c r="O42" s="662"/>
      <c r="P42" s="663"/>
      <c r="Q42" s="663"/>
      <c r="R42" s="664"/>
      <c r="S42" s="637"/>
      <c r="T42" s="637"/>
      <c r="U42" s="637"/>
      <c r="V42" s="637"/>
      <c r="W42" s="638"/>
      <c r="X42" s="638"/>
      <c r="Y42" s="638"/>
      <c r="Z42" s="290"/>
      <c r="AA42" s="290"/>
      <c r="AB42" s="290"/>
      <c r="AC42" s="290"/>
      <c r="AD42" s="290"/>
      <c r="AG42" s="111">
        <f t="shared" si="0"/>
        <v>0</v>
      </c>
      <c r="AI42" s="124">
        <f t="shared" si="1"/>
        <v>27</v>
      </c>
      <c r="AJ42" s="124">
        <f t="shared" si="2"/>
        <v>0</v>
      </c>
      <c r="AK42" s="124">
        <f t="shared" si="3"/>
        <v>0</v>
      </c>
      <c r="AL42" s="124">
        <f t="shared" si="4"/>
        <v>0</v>
      </c>
      <c r="AM42" s="124">
        <f t="shared" si="5"/>
        <v>0</v>
      </c>
      <c r="AN42" s="124">
        <f t="shared" si="6"/>
        <v>0</v>
      </c>
      <c r="AO42" s="124">
        <f t="shared" si="7"/>
        <v>0</v>
      </c>
      <c r="AP42" s="124">
        <f t="shared" si="8"/>
        <v>0</v>
      </c>
      <c r="AQ42" s="124">
        <f t="shared" si="8"/>
        <v>0</v>
      </c>
      <c r="AR42" s="124">
        <f t="shared" si="8"/>
        <v>0</v>
      </c>
      <c r="AS42" s="124">
        <f t="shared" si="8"/>
        <v>0</v>
      </c>
      <c r="AT42" s="124"/>
      <c r="AU42" s="125"/>
      <c r="AV42" s="124" t="str">
        <f t="shared" si="9"/>
        <v/>
      </c>
      <c r="AW42" s="124" t="str">
        <f t="shared" si="10"/>
        <v/>
      </c>
      <c r="AX42" s="124" t="str">
        <f t="shared" si="11"/>
        <v/>
      </c>
      <c r="AY42" s="124" t="str">
        <f t="shared" si="12"/>
        <v/>
      </c>
      <c r="AZ42" s="124" t="str">
        <f t="shared" si="13"/>
        <v/>
      </c>
      <c r="BA42" s="125"/>
      <c r="BB42" s="125" t="str">
        <f t="shared" si="14"/>
        <v/>
      </c>
      <c r="BC42" s="125"/>
      <c r="BD42" s="125">
        <f>IF(AND(D42="",COUNTA(D43:$R$150)&gt;0),1,0)</f>
        <v>0</v>
      </c>
      <c r="BE42" s="125"/>
      <c r="BF42" s="125"/>
      <c r="BG42" s="125"/>
      <c r="BH42" s="125"/>
      <c r="BI42" s="125"/>
    </row>
    <row r="43" spans="3:61" ht="15.05" customHeight="1">
      <c r="C43" s="126" t="s">
        <v>73</v>
      </c>
      <c r="D43" s="659"/>
      <c r="E43" s="660"/>
      <c r="F43" s="660"/>
      <c r="G43" s="660"/>
      <c r="H43" s="660"/>
      <c r="I43" s="660"/>
      <c r="J43" s="660"/>
      <c r="K43" s="660"/>
      <c r="L43" s="660"/>
      <c r="M43" s="660"/>
      <c r="N43" s="661"/>
      <c r="O43" s="662"/>
      <c r="P43" s="663"/>
      <c r="Q43" s="663"/>
      <c r="R43" s="664"/>
      <c r="S43" s="637"/>
      <c r="T43" s="637"/>
      <c r="U43" s="637"/>
      <c r="V43" s="637"/>
      <c r="W43" s="638"/>
      <c r="X43" s="638"/>
      <c r="Y43" s="638"/>
      <c r="Z43" s="290"/>
      <c r="AA43" s="290"/>
      <c r="AB43" s="290"/>
      <c r="AC43" s="290"/>
      <c r="AD43" s="290"/>
      <c r="AG43" s="111">
        <f t="shared" si="0"/>
        <v>0</v>
      </c>
      <c r="AI43" s="124">
        <f t="shared" si="1"/>
        <v>27</v>
      </c>
      <c r="AJ43" s="124">
        <f t="shared" si="2"/>
        <v>0</v>
      </c>
      <c r="AK43" s="124">
        <f t="shared" si="3"/>
        <v>0</v>
      </c>
      <c r="AL43" s="124">
        <f t="shared" si="4"/>
        <v>0</v>
      </c>
      <c r="AM43" s="124">
        <f t="shared" si="5"/>
        <v>0</v>
      </c>
      <c r="AN43" s="124">
        <f t="shared" si="6"/>
        <v>0</v>
      </c>
      <c r="AO43" s="124">
        <f t="shared" si="7"/>
        <v>0</v>
      </c>
      <c r="AP43" s="124">
        <f t="shared" si="8"/>
        <v>0</v>
      </c>
      <c r="AQ43" s="124">
        <f t="shared" si="8"/>
        <v>0</v>
      </c>
      <c r="AR43" s="124">
        <f t="shared" si="8"/>
        <v>0</v>
      </c>
      <c r="AS43" s="124">
        <f t="shared" si="8"/>
        <v>0</v>
      </c>
      <c r="AT43" s="124"/>
      <c r="AU43" s="125"/>
      <c r="AV43" s="124" t="str">
        <f t="shared" si="9"/>
        <v/>
      </c>
      <c r="AW43" s="124" t="str">
        <f t="shared" si="10"/>
        <v/>
      </c>
      <c r="AX43" s="124" t="str">
        <f t="shared" si="11"/>
        <v/>
      </c>
      <c r="AY43" s="124" t="str">
        <f t="shared" si="12"/>
        <v/>
      </c>
      <c r="AZ43" s="124" t="str">
        <f t="shared" si="13"/>
        <v/>
      </c>
      <c r="BA43" s="125"/>
      <c r="BB43" s="125" t="str">
        <f t="shared" si="14"/>
        <v/>
      </c>
      <c r="BC43" s="125"/>
      <c r="BD43" s="125">
        <f>IF(AND(D43="",COUNTA(D44:$R$150)&gt;0),1,0)</f>
        <v>0</v>
      </c>
      <c r="BE43" s="125"/>
      <c r="BF43" s="125"/>
      <c r="BG43" s="125"/>
      <c r="BH43" s="125"/>
      <c r="BI43" s="125"/>
    </row>
    <row r="44" spans="3:61" ht="15.05" customHeight="1">
      <c r="C44" s="126" t="s">
        <v>74</v>
      </c>
      <c r="D44" s="659"/>
      <c r="E44" s="660"/>
      <c r="F44" s="660"/>
      <c r="G44" s="660"/>
      <c r="H44" s="660"/>
      <c r="I44" s="660"/>
      <c r="J44" s="660"/>
      <c r="K44" s="660"/>
      <c r="L44" s="660"/>
      <c r="M44" s="660"/>
      <c r="N44" s="661"/>
      <c r="O44" s="662"/>
      <c r="P44" s="663"/>
      <c r="Q44" s="663"/>
      <c r="R44" s="664"/>
      <c r="S44" s="637"/>
      <c r="T44" s="637"/>
      <c r="U44" s="637"/>
      <c r="V44" s="637"/>
      <c r="W44" s="638"/>
      <c r="X44" s="638"/>
      <c r="Y44" s="638"/>
      <c r="Z44" s="290"/>
      <c r="AA44" s="290"/>
      <c r="AB44" s="290"/>
      <c r="AC44" s="290"/>
      <c r="AD44" s="290"/>
      <c r="AG44" s="111">
        <f t="shared" si="0"/>
        <v>0</v>
      </c>
      <c r="AI44" s="124">
        <f t="shared" si="1"/>
        <v>27</v>
      </c>
      <c r="AJ44" s="124">
        <f t="shared" si="2"/>
        <v>0</v>
      </c>
      <c r="AK44" s="124">
        <f t="shared" si="3"/>
        <v>0</v>
      </c>
      <c r="AL44" s="124">
        <f t="shared" si="4"/>
        <v>0</v>
      </c>
      <c r="AM44" s="124">
        <f t="shared" si="5"/>
        <v>0</v>
      </c>
      <c r="AN44" s="124">
        <f t="shared" si="6"/>
        <v>0</v>
      </c>
      <c r="AO44" s="124">
        <f t="shared" si="7"/>
        <v>0</v>
      </c>
      <c r="AP44" s="124">
        <f t="shared" si="8"/>
        <v>0</v>
      </c>
      <c r="AQ44" s="124">
        <f t="shared" si="8"/>
        <v>0</v>
      </c>
      <c r="AR44" s="124">
        <f t="shared" si="8"/>
        <v>0</v>
      </c>
      <c r="AS44" s="124">
        <f t="shared" si="8"/>
        <v>0</v>
      </c>
      <c r="AT44" s="124"/>
      <c r="AU44" s="125"/>
      <c r="AV44" s="124" t="str">
        <f t="shared" si="9"/>
        <v/>
      </c>
      <c r="AW44" s="124" t="str">
        <f t="shared" si="10"/>
        <v/>
      </c>
      <c r="AX44" s="124" t="str">
        <f t="shared" si="11"/>
        <v/>
      </c>
      <c r="AY44" s="124" t="str">
        <f t="shared" si="12"/>
        <v/>
      </c>
      <c r="AZ44" s="124" t="str">
        <f t="shared" si="13"/>
        <v/>
      </c>
      <c r="BA44" s="125"/>
      <c r="BB44" s="125" t="str">
        <f t="shared" si="14"/>
        <v/>
      </c>
      <c r="BC44" s="125"/>
      <c r="BD44" s="125">
        <f>IF(AND(D44="",COUNTA(D45:$R$150)&gt;0),1,0)</f>
        <v>0</v>
      </c>
      <c r="BE44" s="125"/>
      <c r="BF44" s="125"/>
      <c r="BG44" s="125"/>
      <c r="BH44" s="125"/>
      <c r="BI44" s="125"/>
    </row>
    <row r="45" spans="3:61" ht="15.05" customHeight="1">
      <c r="C45" s="126" t="s">
        <v>75</v>
      </c>
      <c r="D45" s="659"/>
      <c r="E45" s="660"/>
      <c r="F45" s="660"/>
      <c r="G45" s="660"/>
      <c r="H45" s="660"/>
      <c r="I45" s="660"/>
      <c r="J45" s="660"/>
      <c r="K45" s="660"/>
      <c r="L45" s="660"/>
      <c r="M45" s="660"/>
      <c r="N45" s="661"/>
      <c r="O45" s="662"/>
      <c r="P45" s="663"/>
      <c r="Q45" s="663"/>
      <c r="R45" s="664"/>
      <c r="S45" s="637"/>
      <c r="T45" s="637"/>
      <c r="U45" s="637"/>
      <c r="V45" s="637"/>
      <c r="W45" s="638"/>
      <c r="X45" s="638"/>
      <c r="Y45" s="638"/>
      <c r="Z45" s="290"/>
      <c r="AA45" s="290"/>
      <c r="AB45" s="290"/>
      <c r="AC45" s="290"/>
      <c r="AD45" s="290"/>
      <c r="AG45" s="111">
        <f t="shared" si="0"/>
        <v>0</v>
      </c>
      <c r="AI45" s="124">
        <f t="shared" si="1"/>
        <v>27</v>
      </c>
      <c r="AJ45" s="124">
        <f t="shared" si="2"/>
        <v>0</v>
      </c>
      <c r="AK45" s="124">
        <f t="shared" si="3"/>
        <v>0</v>
      </c>
      <c r="AL45" s="124">
        <f t="shared" si="4"/>
        <v>0</v>
      </c>
      <c r="AM45" s="124">
        <f t="shared" si="5"/>
        <v>0</v>
      </c>
      <c r="AN45" s="124">
        <f t="shared" si="6"/>
        <v>0</v>
      </c>
      <c r="AO45" s="124">
        <f t="shared" si="7"/>
        <v>0</v>
      </c>
      <c r="AP45" s="124">
        <f t="shared" si="8"/>
        <v>0</v>
      </c>
      <c r="AQ45" s="124">
        <f t="shared" si="8"/>
        <v>0</v>
      </c>
      <c r="AR45" s="124">
        <f t="shared" si="8"/>
        <v>0</v>
      </c>
      <c r="AS45" s="124">
        <f t="shared" si="8"/>
        <v>0</v>
      </c>
      <c r="AT45" s="124"/>
      <c r="AU45" s="125"/>
      <c r="AV45" s="124" t="str">
        <f t="shared" si="9"/>
        <v/>
      </c>
      <c r="AW45" s="124" t="str">
        <f t="shared" si="10"/>
        <v/>
      </c>
      <c r="AX45" s="124" t="str">
        <f t="shared" si="11"/>
        <v/>
      </c>
      <c r="AY45" s="124" t="str">
        <f t="shared" si="12"/>
        <v/>
      </c>
      <c r="AZ45" s="124" t="str">
        <f t="shared" si="13"/>
        <v/>
      </c>
      <c r="BA45" s="125"/>
      <c r="BB45" s="125" t="str">
        <f t="shared" si="14"/>
        <v/>
      </c>
      <c r="BC45" s="125"/>
      <c r="BD45" s="125">
        <f>IF(AND(D45="",COUNTA(D46:$R$150)&gt;0),1,0)</f>
        <v>0</v>
      </c>
      <c r="BE45" s="125"/>
      <c r="BF45" s="125"/>
      <c r="BG45" s="125"/>
      <c r="BH45" s="125"/>
      <c r="BI45" s="125"/>
    </row>
    <row r="46" spans="3:61" ht="15.05" customHeight="1">
      <c r="C46" s="126" t="s">
        <v>76</v>
      </c>
      <c r="D46" s="659"/>
      <c r="E46" s="660"/>
      <c r="F46" s="660"/>
      <c r="G46" s="660"/>
      <c r="H46" s="660"/>
      <c r="I46" s="660"/>
      <c r="J46" s="660"/>
      <c r="K46" s="660"/>
      <c r="L46" s="660"/>
      <c r="M46" s="660"/>
      <c r="N46" s="661"/>
      <c r="O46" s="662"/>
      <c r="P46" s="663"/>
      <c r="Q46" s="663"/>
      <c r="R46" s="664"/>
      <c r="S46" s="637"/>
      <c r="T46" s="637"/>
      <c r="U46" s="637"/>
      <c r="V46" s="637"/>
      <c r="W46" s="638"/>
      <c r="X46" s="638"/>
      <c r="Y46" s="638"/>
      <c r="Z46" s="290"/>
      <c r="AA46" s="290"/>
      <c r="AB46" s="290"/>
      <c r="AC46" s="290"/>
      <c r="AD46" s="290"/>
      <c r="AG46" s="111">
        <f t="shared" si="0"/>
        <v>0</v>
      </c>
      <c r="AI46" s="124">
        <f t="shared" si="1"/>
        <v>27</v>
      </c>
      <c r="AJ46" s="124">
        <f t="shared" si="2"/>
        <v>0</v>
      </c>
      <c r="AK46" s="124">
        <f t="shared" si="3"/>
        <v>0</v>
      </c>
      <c r="AL46" s="124">
        <f t="shared" si="4"/>
        <v>0</v>
      </c>
      <c r="AM46" s="124">
        <f t="shared" si="5"/>
        <v>0</v>
      </c>
      <c r="AN46" s="124">
        <f t="shared" si="6"/>
        <v>0</v>
      </c>
      <c r="AO46" s="124">
        <f t="shared" si="7"/>
        <v>0</v>
      </c>
      <c r="AP46" s="124">
        <f t="shared" si="8"/>
        <v>0</v>
      </c>
      <c r="AQ46" s="124">
        <f t="shared" si="8"/>
        <v>0</v>
      </c>
      <c r="AR46" s="124">
        <f t="shared" si="8"/>
        <v>0</v>
      </c>
      <c r="AS46" s="124">
        <f t="shared" si="8"/>
        <v>0</v>
      </c>
      <c r="AT46" s="124"/>
      <c r="AU46" s="125"/>
      <c r="AV46" s="124" t="str">
        <f t="shared" si="9"/>
        <v/>
      </c>
      <c r="AW46" s="124" t="str">
        <f t="shared" si="10"/>
        <v/>
      </c>
      <c r="AX46" s="124" t="str">
        <f t="shared" si="11"/>
        <v/>
      </c>
      <c r="AY46" s="124" t="str">
        <f t="shared" si="12"/>
        <v/>
      </c>
      <c r="AZ46" s="124" t="str">
        <f t="shared" si="13"/>
        <v/>
      </c>
      <c r="BA46" s="125"/>
      <c r="BB46" s="125" t="str">
        <f t="shared" si="14"/>
        <v/>
      </c>
      <c r="BC46" s="125"/>
      <c r="BD46" s="125">
        <f>IF(AND(D46="",COUNTA(D47:$R$150)&gt;0),1,0)</f>
        <v>0</v>
      </c>
      <c r="BE46" s="125"/>
      <c r="BF46" s="125"/>
      <c r="BG46" s="125"/>
      <c r="BH46" s="125"/>
      <c r="BI46" s="125"/>
    </row>
    <row r="47" spans="3:61" ht="15.05" customHeight="1">
      <c r="C47" s="126" t="s">
        <v>77</v>
      </c>
      <c r="D47" s="659"/>
      <c r="E47" s="660"/>
      <c r="F47" s="660"/>
      <c r="G47" s="660"/>
      <c r="H47" s="660"/>
      <c r="I47" s="660"/>
      <c r="J47" s="660"/>
      <c r="K47" s="660"/>
      <c r="L47" s="660"/>
      <c r="M47" s="660"/>
      <c r="N47" s="661"/>
      <c r="O47" s="662"/>
      <c r="P47" s="663"/>
      <c r="Q47" s="663"/>
      <c r="R47" s="664"/>
      <c r="S47" s="637"/>
      <c r="T47" s="637"/>
      <c r="U47" s="637"/>
      <c r="V47" s="637"/>
      <c r="W47" s="638"/>
      <c r="X47" s="638"/>
      <c r="Y47" s="638"/>
      <c r="Z47" s="290"/>
      <c r="AA47" s="290"/>
      <c r="AB47" s="290"/>
      <c r="AC47" s="290"/>
      <c r="AD47" s="290"/>
      <c r="AG47" s="111">
        <f t="shared" si="0"/>
        <v>0</v>
      </c>
      <c r="AI47" s="124">
        <f t="shared" si="1"/>
        <v>27</v>
      </c>
      <c r="AJ47" s="124">
        <f t="shared" si="2"/>
        <v>0</v>
      </c>
      <c r="AK47" s="124">
        <f t="shared" si="3"/>
        <v>0</v>
      </c>
      <c r="AL47" s="124">
        <f t="shared" si="4"/>
        <v>0</v>
      </c>
      <c r="AM47" s="124">
        <f t="shared" si="5"/>
        <v>0</v>
      </c>
      <c r="AN47" s="124">
        <f t="shared" si="6"/>
        <v>0</v>
      </c>
      <c r="AO47" s="124">
        <f t="shared" si="7"/>
        <v>0</v>
      </c>
      <c r="AP47" s="124">
        <f t="shared" si="8"/>
        <v>0</v>
      </c>
      <c r="AQ47" s="124">
        <f t="shared" si="8"/>
        <v>0</v>
      </c>
      <c r="AR47" s="124">
        <f t="shared" si="8"/>
        <v>0</v>
      </c>
      <c r="AS47" s="124">
        <f t="shared" si="8"/>
        <v>0</v>
      </c>
      <c r="AT47" s="124"/>
      <c r="AU47" s="125"/>
      <c r="AV47" s="124" t="str">
        <f t="shared" si="9"/>
        <v/>
      </c>
      <c r="AW47" s="124" t="str">
        <f t="shared" si="10"/>
        <v/>
      </c>
      <c r="AX47" s="124" t="str">
        <f t="shared" si="11"/>
        <v/>
      </c>
      <c r="AY47" s="124" t="str">
        <f t="shared" si="12"/>
        <v/>
      </c>
      <c r="AZ47" s="124" t="str">
        <f t="shared" si="13"/>
        <v/>
      </c>
      <c r="BA47" s="125"/>
      <c r="BB47" s="125" t="str">
        <f t="shared" si="14"/>
        <v/>
      </c>
      <c r="BC47" s="125"/>
      <c r="BD47" s="125">
        <f>IF(AND(D47="",COUNTA(D48:$R$150)&gt;0),1,0)</f>
        <v>0</v>
      </c>
      <c r="BE47" s="125"/>
      <c r="BF47" s="125"/>
      <c r="BG47" s="125"/>
      <c r="BH47" s="125"/>
      <c r="BI47" s="125"/>
    </row>
    <row r="48" spans="3:61" ht="15.05" customHeight="1">
      <c r="C48" s="126" t="s">
        <v>78</v>
      </c>
      <c r="D48" s="659"/>
      <c r="E48" s="660"/>
      <c r="F48" s="660"/>
      <c r="G48" s="660"/>
      <c r="H48" s="660"/>
      <c r="I48" s="660"/>
      <c r="J48" s="660"/>
      <c r="K48" s="660"/>
      <c r="L48" s="660"/>
      <c r="M48" s="660"/>
      <c r="N48" s="661"/>
      <c r="O48" s="662"/>
      <c r="P48" s="663"/>
      <c r="Q48" s="663"/>
      <c r="R48" s="664"/>
      <c r="S48" s="637"/>
      <c r="T48" s="637"/>
      <c r="U48" s="637"/>
      <c r="V48" s="637"/>
      <c r="W48" s="638"/>
      <c r="X48" s="638"/>
      <c r="Y48" s="638"/>
      <c r="Z48" s="290"/>
      <c r="AA48" s="290"/>
      <c r="AB48" s="290"/>
      <c r="AC48" s="290"/>
      <c r="AD48" s="290"/>
      <c r="AG48" s="111">
        <f t="shared" si="0"/>
        <v>0</v>
      </c>
      <c r="AI48" s="124">
        <f t="shared" si="1"/>
        <v>27</v>
      </c>
      <c r="AJ48" s="124">
        <f t="shared" si="2"/>
        <v>0</v>
      </c>
      <c r="AK48" s="124">
        <f t="shared" si="3"/>
        <v>0</v>
      </c>
      <c r="AL48" s="124">
        <f t="shared" si="4"/>
        <v>0</v>
      </c>
      <c r="AM48" s="124">
        <f t="shared" si="5"/>
        <v>0</v>
      </c>
      <c r="AN48" s="124">
        <f t="shared" si="6"/>
        <v>0</v>
      </c>
      <c r="AO48" s="124">
        <f t="shared" si="7"/>
        <v>0</v>
      </c>
      <c r="AP48" s="124">
        <f t="shared" si="8"/>
        <v>0</v>
      </c>
      <c r="AQ48" s="124">
        <f t="shared" si="8"/>
        <v>0</v>
      </c>
      <c r="AR48" s="124">
        <f t="shared" si="8"/>
        <v>0</v>
      </c>
      <c r="AS48" s="124">
        <f t="shared" si="8"/>
        <v>0</v>
      </c>
      <c r="AT48" s="124"/>
      <c r="AU48" s="125"/>
      <c r="AV48" s="124" t="str">
        <f t="shared" si="9"/>
        <v/>
      </c>
      <c r="AW48" s="124" t="str">
        <f t="shared" si="10"/>
        <v/>
      </c>
      <c r="AX48" s="124" t="str">
        <f t="shared" si="11"/>
        <v/>
      </c>
      <c r="AY48" s="124" t="str">
        <f t="shared" si="12"/>
        <v/>
      </c>
      <c r="AZ48" s="124" t="str">
        <f t="shared" si="13"/>
        <v/>
      </c>
      <c r="BA48" s="125"/>
      <c r="BB48" s="125" t="str">
        <f t="shared" si="14"/>
        <v/>
      </c>
      <c r="BC48" s="125"/>
      <c r="BD48" s="125">
        <f>IF(AND(D48="",COUNTA(D49:$R$150)&gt;0),1,0)</f>
        <v>0</v>
      </c>
      <c r="BE48" s="125"/>
      <c r="BF48" s="125"/>
      <c r="BG48" s="125"/>
      <c r="BH48" s="125"/>
      <c r="BI48" s="125"/>
    </row>
    <row r="49" spans="3:61" ht="15.05" customHeight="1">
      <c r="C49" s="126" t="s">
        <v>79</v>
      </c>
      <c r="D49" s="659"/>
      <c r="E49" s="660"/>
      <c r="F49" s="660"/>
      <c r="G49" s="660"/>
      <c r="H49" s="660"/>
      <c r="I49" s="660"/>
      <c r="J49" s="660"/>
      <c r="K49" s="660"/>
      <c r="L49" s="660"/>
      <c r="M49" s="660"/>
      <c r="N49" s="661"/>
      <c r="O49" s="662"/>
      <c r="P49" s="663"/>
      <c r="Q49" s="663"/>
      <c r="R49" s="664"/>
      <c r="S49" s="637"/>
      <c r="T49" s="637"/>
      <c r="U49" s="637"/>
      <c r="V49" s="637"/>
      <c r="W49" s="638"/>
      <c r="X49" s="638"/>
      <c r="Y49" s="638"/>
      <c r="Z49" s="290"/>
      <c r="AA49" s="290"/>
      <c r="AB49" s="290"/>
      <c r="AC49" s="290"/>
      <c r="AD49" s="290"/>
      <c r="AG49" s="111">
        <f t="shared" si="0"/>
        <v>0</v>
      </c>
      <c r="AI49" s="124">
        <f t="shared" si="1"/>
        <v>27</v>
      </c>
      <c r="AJ49" s="124">
        <f t="shared" si="2"/>
        <v>0</v>
      </c>
      <c r="AK49" s="124">
        <f t="shared" si="3"/>
        <v>0</v>
      </c>
      <c r="AL49" s="124">
        <f t="shared" si="4"/>
        <v>0</v>
      </c>
      <c r="AM49" s="124">
        <f t="shared" si="5"/>
        <v>0</v>
      </c>
      <c r="AN49" s="124">
        <f t="shared" si="6"/>
        <v>0</v>
      </c>
      <c r="AO49" s="124">
        <f t="shared" si="7"/>
        <v>0</v>
      </c>
      <c r="AP49" s="124">
        <f t="shared" si="8"/>
        <v>0</v>
      </c>
      <c r="AQ49" s="124">
        <f t="shared" si="8"/>
        <v>0</v>
      </c>
      <c r="AR49" s="124">
        <f t="shared" si="8"/>
        <v>0</v>
      </c>
      <c r="AS49" s="124">
        <f t="shared" si="8"/>
        <v>0</v>
      </c>
      <c r="AT49" s="124"/>
      <c r="AU49" s="125"/>
      <c r="AV49" s="124" t="str">
        <f t="shared" si="9"/>
        <v/>
      </c>
      <c r="AW49" s="124" t="str">
        <f t="shared" si="10"/>
        <v/>
      </c>
      <c r="AX49" s="124" t="str">
        <f t="shared" si="11"/>
        <v/>
      </c>
      <c r="AY49" s="124" t="str">
        <f t="shared" si="12"/>
        <v/>
      </c>
      <c r="AZ49" s="124" t="str">
        <f t="shared" si="13"/>
        <v/>
      </c>
      <c r="BA49" s="125"/>
      <c r="BB49" s="125" t="str">
        <f t="shared" si="14"/>
        <v/>
      </c>
      <c r="BC49" s="125"/>
      <c r="BD49" s="125">
        <f>IF(AND(D49="",COUNTA(D50:$R$150)&gt;0),1,0)</f>
        <v>0</v>
      </c>
      <c r="BE49" s="125"/>
      <c r="BF49" s="125"/>
      <c r="BG49" s="125"/>
      <c r="BH49" s="125"/>
      <c r="BI49" s="125"/>
    </row>
    <row r="50" spans="3:61" ht="15.05" customHeight="1">
      <c r="C50" s="126" t="s">
        <v>80</v>
      </c>
      <c r="D50" s="659"/>
      <c r="E50" s="660"/>
      <c r="F50" s="660"/>
      <c r="G50" s="660"/>
      <c r="H50" s="660"/>
      <c r="I50" s="660"/>
      <c r="J50" s="660"/>
      <c r="K50" s="660"/>
      <c r="L50" s="660"/>
      <c r="M50" s="660"/>
      <c r="N50" s="661"/>
      <c r="O50" s="662"/>
      <c r="P50" s="663"/>
      <c r="Q50" s="663"/>
      <c r="R50" s="664"/>
      <c r="S50" s="637"/>
      <c r="T50" s="637"/>
      <c r="U50" s="637"/>
      <c r="V50" s="637"/>
      <c r="W50" s="638"/>
      <c r="X50" s="638"/>
      <c r="Y50" s="638"/>
      <c r="Z50" s="290"/>
      <c r="AA50" s="290"/>
      <c r="AB50" s="290"/>
      <c r="AC50" s="290"/>
      <c r="AD50" s="290"/>
      <c r="AG50" s="111">
        <f t="shared" si="0"/>
        <v>0</v>
      </c>
      <c r="AI50" s="124">
        <f t="shared" si="1"/>
        <v>27</v>
      </c>
      <c r="AJ50" s="124">
        <f t="shared" si="2"/>
        <v>0</v>
      </c>
      <c r="AK50" s="124">
        <f t="shared" si="3"/>
        <v>0</v>
      </c>
      <c r="AL50" s="124">
        <f t="shared" si="4"/>
        <v>0</v>
      </c>
      <c r="AM50" s="124">
        <f t="shared" si="5"/>
        <v>0</v>
      </c>
      <c r="AN50" s="124">
        <f t="shared" si="6"/>
        <v>0</v>
      </c>
      <c r="AO50" s="124">
        <f t="shared" si="7"/>
        <v>0</v>
      </c>
      <c r="AP50" s="124">
        <f t="shared" si="8"/>
        <v>0</v>
      </c>
      <c r="AQ50" s="124">
        <f t="shared" si="8"/>
        <v>0</v>
      </c>
      <c r="AR50" s="124">
        <f t="shared" si="8"/>
        <v>0</v>
      </c>
      <c r="AS50" s="124">
        <f t="shared" si="8"/>
        <v>0</v>
      </c>
      <c r="AT50" s="124"/>
      <c r="AU50" s="125"/>
      <c r="AV50" s="124" t="str">
        <f t="shared" si="9"/>
        <v/>
      </c>
      <c r="AW50" s="124" t="str">
        <f t="shared" si="10"/>
        <v/>
      </c>
      <c r="AX50" s="124" t="str">
        <f t="shared" si="11"/>
        <v/>
      </c>
      <c r="AY50" s="124" t="str">
        <f t="shared" si="12"/>
        <v/>
      </c>
      <c r="AZ50" s="124" t="str">
        <f t="shared" si="13"/>
        <v/>
      </c>
      <c r="BA50" s="125"/>
      <c r="BB50" s="125" t="str">
        <f t="shared" si="14"/>
        <v/>
      </c>
      <c r="BC50" s="125"/>
      <c r="BD50" s="125">
        <f>IF(AND(D50="",COUNTA(D51:$R$150)&gt;0),1,0)</f>
        <v>0</v>
      </c>
      <c r="BE50" s="125"/>
      <c r="BF50" s="125"/>
      <c r="BG50" s="125"/>
      <c r="BH50" s="125"/>
      <c r="BI50" s="125"/>
    </row>
    <row r="51" spans="3:61" ht="15.05" customHeight="1">
      <c r="C51" s="126" t="s">
        <v>81</v>
      </c>
      <c r="D51" s="659"/>
      <c r="E51" s="660"/>
      <c r="F51" s="660"/>
      <c r="G51" s="660"/>
      <c r="H51" s="660"/>
      <c r="I51" s="660"/>
      <c r="J51" s="660"/>
      <c r="K51" s="660"/>
      <c r="L51" s="660"/>
      <c r="M51" s="660"/>
      <c r="N51" s="661"/>
      <c r="O51" s="662"/>
      <c r="P51" s="663"/>
      <c r="Q51" s="663"/>
      <c r="R51" s="664"/>
      <c r="S51" s="637"/>
      <c r="T51" s="637"/>
      <c r="U51" s="637"/>
      <c r="V51" s="637"/>
      <c r="W51" s="638"/>
      <c r="X51" s="638"/>
      <c r="Y51" s="638"/>
      <c r="Z51" s="290"/>
      <c r="AA51" s="290"/>
      <c r="AB51" s="290"/>
      <c r="AC51" s="290"/>
      <c r="AD51" s="290"/>
      <c r="AG51" s="111">
        <f t="shared" si="0"/>
        <v>0</v>
      </c>
      <c r="AI51" s="124">
        <f t="shared" si="1"/>
        <v>27</v>
      </c>
      <c r="AJ51" s="124">
        <f t="shared" si="2"/>
        <v>0</v>
      </c>
      <c r="AK51" s="124">
        <f t="shared" si="3"/>
        <v>0</v>
      </c>
      <c r="AL51" s="124">
        <f t="shared" si="4"/>
        <v>0</v>
      </c>
      <c r="AM51" s="124">
        <f t="shared" si="5"/>
        <v>0</v>
      </c>
      <c r="AN51" s="124">
        <f t="shared" si="6"/>
        <v>0</v>
      </c>
      <c r="AO51" s="124">
        <f t="shared" si="7"/>
        <v>0</v>
      </c>
      <c r="AP51" s="124">
        <f t="shared" si="8"/>
        <v>0</v>
      </c>
      <c r="AQ51" s="124">
        <f t="shared" si="8"/>
        <v>0</v>
      </c>
      <c r="AR51" s="124">
        <f t="shared" si="8"/>
        <v>0</v>
      </c>
      <c r="AS51" s="124">
        <f t="shared" si="8"/>
        <v>0</v>
      </c>
      <c r="AT51" s="124"/>
      <c r="AU51" s="125"/>
      <c r="AV51" s="124" t="str">
        <f t="shared" si="9"/>
        <v/>
      </c>
      <c r="AW51" s="124" t="str">
        <f t="shared" si="10"/>
        <v/>
      </c>
      <c r="AX51" s="124" t="str">
        <f t="shared" si="11"/>
        <v/>
      </c>
      <c r="AY51" s="124" t="str">
        <f t="shared" si="12"/>
        <v/>
      </c>
      <c r="AZ51" s="124" t="str">
        <f t="shared" si="13"/>
        <v/>
      </c>
      <c r="BA51" s="125"/>
      <c r="BB51" s="125" t="str">
        <f t="shared" si="14"/>
        <v/>
      </c>
      <c r="BC51" s="125"/>
      <c r="BD51" s="125">
        <f>IF(AND(D51="",COUNTA(D52:$R$150)&gt;0),1,0)</f>
        <v>0</v>
      </c>
      <c r="BE51" s="125"/>
      <c r="BF51" s="125"/>
      <c r="BG51" s="125"/>
      <c r="BH51" s="125"/>
      <c r="BI51" s="125"/>
    </row>
    <row r="52" spans="3:61" ht="15.05" customHeight="1">
      <c r="C52" s="126" t="s">
        <v>82</v>
      </c>
      <c r="D52" s="659"/>
      <c r="E52" s="660"/>
      <c r="F52" s="660"/>
      <c r="G52" s="660"/>
      <c r="H52" s="660"/>
      <c r="I52" s="660"/>
      <c r="J52" s="660"/>
      <c r="K52" s="660"/>
      <c r="L52" s="660"/>
      <c r="M52" s="660"/>
      <c r="N52" s="661"/>
      <c r="O52" s="662"/>
      <c r="P52" s="663"/>
      <c r="Q52" s="663"/>
      <c r="R52" s="664"/>
      <c r="S52" s="637"/>
      <c r="T52" s="637"/>
      <c r="U52" s="637"/>
      <c r="V52" s="637"/>
      <c r="W52" s="638"/>
      <c r="X52" s="638"/>
      <c r="Y52" s="638"/>
      <c r="Z52" s="290"/>
      <c r="AA52" s="290"/>
      <c r="AB52" s="290"/>
      <c r="AC52" s="290"/>
      <c r="AD52" s="290"/>
      <c r="AG52" s="111">
        <f t="shared" si="0"/>
        <v>0</v>
      </c>
      <c r="AI52" s="124">
        <f t="shared" si="1"/>
        <v>27</v>
      </c>
      <c r="AJ52" s="124">
        <f t="shared" si="2"/>
        <v>0</v>
      </c>
      <c r="AK52" s="124">
        <f t="shared" si="3"/>
        <v>0</v>
      </c>
      <c r="AL52" s="124">
        <f t="shared" si="4"/>
        <v>0</v>
      </c>
      <c r="AM52" s="124">
        <f t="shared" si="5"/>
        <v>0</v>
      </c>
      <c r="AN52" s="124">
        <f t="shared" si="6"/>
        <v>0</v>
      </c>
      <c r="AO52" s="124">
        <f t="shared" si="7"/>
        <v>0</v>
      </c>
      <c r="AP52" s="124">
        <f t="shared" si="8"/>
        <v>0</v>
      </c>
      <c r="AQ52" s="124">
        <f t="shared" si="8"/>
        <v>0</v>
      </c>
      <c r="AR52" s="124">
        <f t="shared" si="8"/>
        <v>0</v>
      </c>
      <c r="AS52" s="124">
        <f t="shared" si="8"/>
        <v>0</v>
      </c>
      <c r="AT52" s="124"/>
      <c r="AU52" s="125"/>
      <c r="AV52" s="124" t="str">
        <f t="shared" si="9"/>
        <v/>
      </c>
      <c r="AW52" s="124" t="str">
        <f t="shared" si="10"/>
        <v/>
      </c>
      <c r="AX52" s="124" t="str">
        <f t="shared" si="11"/>
        <v/>
      </c>
      <c r="AY52" s="124" t="str">
        <f t="shared" si="12"/>
        <v/>
      </c>
      <c r="AZ52" s="124" t="str">
        <f t="shared" si="13"/>
        <v/>
      </c>
      <c r="BA52" s="125"/>
      <c r="BB52" s="125" t="str">
        <f t="shared" si="14"/>
        <v/>
      </c>
      <c r="BC52" s="125"/>
      <c r="BD52" s="125">
        <f>IF(AND(D52="",COUNTA(D53:$R$150)&gt;0),1,0)</f>
        <v>0</v>
      </c>
      <c r="BE52" s="125"/>
      <c r="BF52" s="125"/>
      <c r="BG52" s="125"/>
      <c r="BH52" s="125"/>
      <c r="BI52" s="125"/>
    </row>
    <row r="53" spans="3:61" ht="15.05" customHeight="1">
      <c r="C53" s="126" t="s">
        <v>83</v>
      </c>
      <c r="D53" s="659"/>
      <c r="E53" s="660"/>
      <c r="F53" s="660"/>
      <c r="G53" s="660"/>
      <c r="H53" s="660"/>
      <c r="I53" s="660"/>
      <c r="J53" s="660"/>
      <c r="K53" s="660"/>
      <c r="L53" s="660"/>
      <c r="M53" s="660"/>
      <c r="N53" s="661"/>
      <c r="O53" s="662"/>
      <c r="P53" s="663"/>
      <c r="Q53" s="663"/>
      <c r="R53" s="664"/>
      <c r="S53" s="637"/>
      <c r="T53" s="637"/>
      <c r="U53" s="637"/>
      <c r="V53" s="637"/>
      <c r="W53" s="638"/>
      <c r="X53" s="638"/>
      <c r="Y53" s="638"/>
      <c r="Z53" s="290"/>
      <c r="AA53" s="290"/>
      <c r="AB53" s="290"/>
      <c r="AC53" s="290"/>
      <c r="AD53" s="290"/>
      <c r="AG53" s="111">
        <f t="shared" si="0"/>
        <v>0</v>
      </c>
      <c r="AI53" s="124">
        <f t="shared" si="1"/>
        <v>27</v>
      </c>
      <c r="AJ53" s="124">
        <f t="shared" si="2"/>
        <v>0</v>
      </c>
      <c r="AK53" s="124">
        <f t="shared" si="3"/>
        <v>0</v>
      </c>
      <c r="AL53" s="124">
        <f t="shared" si="4"/>
        <v>0</v>
      </c>
      <c r="AM53" s="124">
        <f t="shared" si="5"/>
        <v>0</v>
      </c>
      <c r="AN53" s="124">
        <f t="shared" si="6"/>
        <v>0</v>
      </c>
      <c r="AO53" s="124">
        <f t="shared" si="7"/>
        <v>0</v>
      </c>
      <c r="AP53" s="124">
        <f t="shared" si="8"/>
        <v>0</v>
      </c>
      <c r="AQ53" s="124">
        <f t="shared" si="8"/>
        <v>0</v>
      </c>
      <c r="AR53" s="124">
        <f t="shared" si="8"/>
        <v>0</v>
      </c>
      <c r="AS53" s="124">
        <f t="shared" si="8"/>
        <v>0</v>
      </c>
      <c r="AT53" s="124"/>
      <c r="AU53" s="125"/>
      <c r="AV53" s="124" t="str">
        <f t="shared" si="9"/>
        <v/>
      </c>
      <c r="AW53" s="124" t="str">
        <f t="shared" si="10"/>
        <v/>
      </c>
      <c r="AX53" s="124" t="str">
        <f t="shared" si="11"/>
        <v/>
      </c>
      <c r="AY53" s="124" t="str">
        <f t="shared" si="12"/>
        <v/>
      </c>
      <c r="AZ53" s="124" t="str">
        <f t="shared" si="13"/>
        <v/>
      </c>
      <c r="BA53" s="125"/>
      <c r="BB53" s="125" t="str">
        <f t="shared" si="14"/>
        <v/>
      </c>
      <c r="BC53" s="125"/>
      <c r="BD53" s="125">
        <f>IF(AND(D53="",COUNTA(D54:$R$150)&gt;0),1,0)</f>
        <v>0</v>
      </c>
      <c r="BE53" s="125"/>
      <c r="BF53" s="125"/>
      <c r="BG53" s="125"/>
      <c r="BH53" s="125"/>
      <c r="BI53" s="125"/>
    </row>
    <row r="54" spans="3:61" ht="15.05" customHeight="1">
      <c r="C54" s="126" t="s">
        <v>84</v>
      </c>
      <c r="D54" s="659"/>
      <c r="E54" s="660"/>
      <c r="F54" s="660"/>
      <c r="G54" s="660"/>
      <c r="H54" s="660"/>
      <c r="I54" s="660"/>
      <c r="J54" s="660"/>
      <c r="K54" s="660"/>
      <c r="L54" s="660"/>
      <c r="M54" s="660"/>
      <c r="N54" s="661"/>
      <c r="O54" s="662"/>
      <c r="P54" s="663"/>
      <c r="Q54" s="663"/>
      <c r="R54" s="664"/>
      <c r="S54" s="637"/>
      <c r="T54" s="637"/>
      <c r="U54" s="637"/>
      <c r="V54" s="637"/>
      <c r="W54" s="638"/>
      <c r="X54" s="638"/>
      <c r="Y54" s="638"/>
      <c r="Z54" s="290"/>
      <c r="AA54" s="290"/>
      <c r="AB54" s="290"/>
      <c r="AC54" s="290"/>
      <c r="AD54" s="290"/>
      <c r="AG54" s="111">
        <f t="shared" si="0"/>
        <v>0</v>
      </c>
      <c r="AI54" s="124">
        <f t="shared" si="1"/>
        <v>27</v>
      </c>
      <c r="AJ54" s="124">
        <f t="shared" si="2"/>
        <v>0</v>
      </c>
      <c r="AK54" s="124">
        <f t="shared" si="3"/>
        <v>0</v>
      </c>
      <c r="AL54" s="124">
        <f t="shared" si="4"/>
        <v>0</v>
      </c>
      <c r="AM54" s="124">
        <f t="shared" si="5"/>
        <v>0</v>
      </c>
      <c r="AN54" s="124">
        <f t="shared" si="6"/>
        <v>0</v>
      </c>
      <c r="AO54" s="124">
        <f t="shared" si="7"/>
        <v>0</v>
      </c>
      <c r="AP54" s="124">
        <f t="shared" si="8"/>
        <v>0</v>
      </c>
      <c r="AQ54" s="124">
        <f t="shared" si="8"/>
        <v>0</v>
      </c>
      <c r="AR54" s="124">
        <f t="shared" si="8"/>
        <v>0</v>
      </c>
      <c r="AS54" s="124">
        <f t="shared" si="8"/>
        <v>0</v>
      </c>
      <c r="AT54" s="124"/>
      <c r="AU54" s="125"/>
      <c r="AV54" s="124" t="str">
        <f t="shared" si="9"/>
        <v/>
      </c>
      <c r="AW54" s="124" t="str">
        <f t="shared" si="10"/>
        <v/>
      </c>
      <c r="AX54" s="124" t="str">
        <f t="shared" si="11"/>
        <v/>
      </c>
      <c r="AY54" s="124" t="str">
        <f t="shared" si="12"/>
        <v/>
      </c>
      <c r="AZ54" s="124" t="str">
        <f t="shared" si="13"/>
        <v/>
      </c>
      <c r="BA54" s="125"/>
      <c r="BB54" s="125" t="str">
        <f t="shared" si="14"/>
        <v/>
      </c>
      <c r="BC54" s="125"/>
      <c r="BD54" s="125">
        <f>IF(AND(D54="",COUNTA(D55:$R$150)&gt;0),1,0)</f>
        <v>0</v>
      </c>
      <c r="BE54" s="125"/>
      <c r="BF54" s="125"/>
      <c r="BG54" s="125"/>
      <c r="BH54" s="125"/>
      <c r="BI54" s="125"/>
    </row>
    <row r="55" spans="3:61" ht="15.05" customHeight="1">
      <c r="C55" s="126" t="s">
        <v>85</v>
      </c>
      <c r="D55" s="659"/>
      <c r="E55" s="660"/>
      <c r="F55" s="660"/>
      <c r="G55" s="660"/>
      <c r="H55" s="660"/>
      <c r="I55" s="660"/>
      <c r="J55" s="660"/>
      <c r="K55" s="660"/>
      <c r="L55" s="660"/>
      <c r="M55" s="660"/>
      <c r="N55" s="661"/>
      <c r="O55" s="662"/>
      <c r="P55" s="663"/>
      <c r="Q55" s="663"/>
      <c r="R55" s="664"/>
      <c r="S55" s="637"/>
      <c r="T55" s="637"/>
      <c r="U55" s="637"/>
      <c r="V55" s="637"/>
      <c r="W55" s="638"/>
      <c r="X55" s="638"/>
      <c r="Y55" s="638"/>
      <c r="Z55" s="290"/>
      <c r="AA55" s="290"/>
      <c r="AB55" s="290"/>
      <c r="AC55" s="290"/>
      <c r="AD55" s="290"/>
      <c r="AG55" s="111">
        <f t="shared" si="0"/>
        <v>0</v>
      </c>
      <c r="AI55" s="124">
        <f t="shared" si="1"/>
        <v>27</v>
      </c>
      <c r="AJ55" s="124">
        <f t="shared" si="2"/>
        <v>0</v>
      </c>
      <c r="AK55" s="124">
        <f t="shared" si="3"/>
        <v>0</v>
      </c>
      <c r="AL55" s="124">
        <f t="shared" si="4"/>
        <v>0</v>
      </c>
      <c r="AM55" s="124">
        <f t="shared" si="5"/>
        <v>0</v>
      </c>
      <c r="AN55" s="124">
        <f t="shared" si="6"/>
        <v>0</v>
      </c>
      <c r="AO55" s="124">
        <f t="shared" si="7"/>
        <v>0</v>
      </c>
      <c r="AP55" s="124">
        <f t="shared" si="8"/>
        <v>0</v>
      </c>
      <c r="AQ55" s="124">
        <f t="shared" si="8"/>
        <v>0</v>
      </c>
      <c r="AR55" s="124">
        <f t="shared" si="8"/>
        <v>0</v>
      </c>
      <c r="AS55" s="124">
        <f t="shared" si="8"/>
        <v>0</v>
      </c>
      <c r="AT55" s="124"/>
      <c r="AU55" s="125"/>
      <c r="AV55" s="124" t="str">
        <f t="shared" si="9"/>
        <v/>
      </c>
      <c r="AW55" s="124" t="str">
        <f t="shared" si="10"/>
        <v/>
      </c>
      <c r="AX55" s="124" t="str">
        <f t="shared" si="11"/>
        <v/>
      </c>
      <c r="AY55" s="124" t="str">
        <f t="shared" si="12"/>
        <v/>
      </c>
      <c r="AZ55" s="124" t="str">
        <f t="shared" si="13"/>
        <v/>
      </c>
      <c r="BA55" s="125"/>
      <c r="BB55" s="125" t="str">
        <f t="shared" si="14"/>
        <v/>
      </c>
      <c r="BC55" s="125"/>
      <c r="BD55" s="125">
        <f>IF(AND(D55="",COUNTA(D56:$R$150)&gt;0),1,0)</f>
        <v>0</v>
      </c>
      <c r="BE55" s="125"/>
      <c r="BF55" s="125"/>
      <c r="BG55" s="125"/>
      <c r="BH55" s="125"/>
      <c r="BI55" s="125"/>
    </row>
    <row r="56" spans="3:61" ht="15.05" customHeight="1">
      <c r="C56" s="126" t="s">
        <v>86</v>
      </c>
      <c r="D56" s="659"/>
      <c r="E56" s="660"/>
      <c r="F56" s="660"/>
      <c r="G56" s="660"/>
      <c r="H56" s="660"/>
      <c r="I56" s="660"/>
      <c r="J56" s="660"/>
      <c r="K56" s="660"/>
      <c r="L56" s="660"/>
      <c r="M56" s="660"/>
      <c r="N56" s="661"/>
      <c r="O56" s="662"/>
      <c r="P56" s="663"/>
      <c r="Q56" s="663"/>
      <c r="R56" s="664"/>
      <c r="S56" s="637"/>
      <c r="T56" s="637"/>
      <c r="U56" s="637"/>
      <c r="V56" s="637"/>
      <c r="W56" s="638"/>
      <c r="X56" s="638"/>
      <c r="Y56" s="638"/>
      <c r="Z56" s="290"/>
      <c r="AA56" s="290"/>
      <c r="AB56" s="290"/>
      <c r="AC56" s="290"/>
      <c r="AD56" s="290"/>
      <c r="AG56" s="111">
        <f t="shared" si="0"/>
        <v>0</v>
      </c>
      <c r="AI56" s="124">
        <f t="shared" si="1"/>
        <v>27</v>
      </c>
      <c r="AJ56" s="124">
        <f t="shared" si="2"/>
        <v>0</v>
      </c>
      <c r="AK56" s="124">
        <f t="shared" si="3"/>
        <v>0</v>
      </c>
      <c r="AL56" s="124">
        <f t="shared" si="4"/>
        <v>0</v>
      </c>
      <c r="AM56" s="124">
        <f t="shared" si="5"/>
        <v>0</v>
      </c>
      <c r="AN56" s="124">
        <f t="shared" si="6"/>
        <v>0</v>
      </c>
      <c r="AO56" s="124">
        <f t="shared" si="7"/>
        <v>0</v>
      </c>
      <c r="AP56" s="124">
        <f t="shared" si="8"/>
        <v>0</v>
      </c>
      <c r="AQ56" s="124">
        <f t="shared" si="8"/>
        <v>0</v>
      </c>
      <c r="AR56" s="124">
        <f t="shared" si="8"/>
        <v>0</v>
      </c>
      <c r="AS56" s="124">
        <f t="shared" si="8"/>
        <v>0</v>
      </c>
      <c r="AT56" s="124"/>
      <c r="AU56" s="125"/>
      <c r="AV56" s="124" t="str">
        <f t="shared" si="9"/>
        <v/>
      </c>
      <c r="AW56" s="124" t="str">
        <f t="shared" si="10"/>
        <v/>
      </c>
      <c r="AX56" s="124" t="str">
        <f t="shared" si="11"/>
        <v/>
      </c>
      <c r="AY56" s="124" t="str">
        <f t="shared" si="12"/>
        <v/>
      </c>
      <c r="AZ56" s="124" t="str">
        <f t="shared" si="13"/>
        <v/>
      </c>
      <c r="BA56" s="125"/>
      <c r="BB56" s="125" t="str">
        <f t="shared" si="14"/>
        <v/>
      </c>
      <c r="BC56" s="125"/>
      <c r="BD56" s="125">
        <f>IF(AND(D56="",COUNTA(D57:$R$150)&gt;0),1,0)</f>
        <v>0</v>
      </c>
      <c r="BE56" s="125"/>
      <c r="BF56" s="125"/>
      <c r="BG56" s="125"/>
      <c r="BH56" s="125"/>
      <c r="BI56" s="125"/>
    </row>
    <row r="57" spans="3:61" ht="15.05" customHeight="1">
      <c r="C57" s="126" t="s">
        <v>87</v>
      </c>
      <c r="D57" s="659"/>
      <c r="E57" s="660"/>
      <c r="F57" s="660"/>
      <c r="G57" s="660"/>
      <c r="H57" s="660"/>
      <c r="I57" s="660"/>
      <c r="J57" s="660"/>
      <c r="K57" s="660"/>
      <c r="L57" s="660"/>
      <c r="M57" s="660"/>
      <c r="N57" s="661"/>
      <c r="O57" s="662"/>
      <c r="P57" s="663"/>
      <c r="Q57" s="663"/>
      <c r="R57" s="664"/>
      <c r="S57" s="637"/>
      <c r="T57" s="637"/>
      <c r="U57" s="637"/>
      <c r="V57" s="637"/>
      <c r="W57" s="638"/>
      <c r="X57" s="638"/>
      <c r="Y57" s="638"/>
      <c r="Z57" s="290"/>
      <c r="AA57" s="290"/>
      <c r="AB57" s="290"/>
      <c r="AC57" s="290"/>
      <c r="AD57" s="290"/>
      <c r="AG57" s="111">
        <f t="shared" si="0"/>
        <v>0</v>
      </c>
      <c r="AI57" s="124">
        <f t="shared" si="1"/>
        <v>27</v>
      </c>
      <c r="AJ57" s="124">
        <f t="shared" si="2"/>
        <v>0</v>
      </c>
      <c r="AK57" s="124">
        <f t="shared" si="3"/>
        <v>0</v>
      </c>
      <c r="AL57" s="124">
        <f t="shared" si="4"/>
        <v>0</v>
      </c>
      <c r="AM57" s="124">
        <f t="shared" si="5"/>
        <v>0</v>
      </c>
      <c r="AN57" s="124">
        <f t="shared" si="6"/>
        <v>0</v>
      </c>
      <c r="AO57" s="124">
        <f t="shared" si="7"/>
        <v>0</v>
      </c>
      <c r="AP57" s="124">
        <f t="shared" si="8"/>
        <v>0</v>
      </c>
      <c r="AQ57" s="124">
        <f t="shared" si="8"/>
        <v>0</v>
      </c>
      <c r="AR57" s="124">
        <f t="shared" si="8"/>
        <v>0</v>
      </c>
      <c r="AS57" s="124">
        <f t="shared" si="8"/>
        <v>0</v>
      </c>
      <c r="AT57" s="124"/>
      <c r="AU57" s="125"/>
      <c r="AV57" s="124" t="str">
        <f t="shared" si="9"/>
        <v/>
      </c>
      <c r="AW57" s="124" t="str">
        <f t="shared" si="10"/>
        <v/>
      </c>
      <c r="AX57" s="124" t="str">
        <f t="shared" si="11"/>
        <v/>
      </c>
      <c r="AY57" s="124" t="str">
        <f t="shared" si="12"/>
        <v/>
      </c>
      <c r="AZ57" s="124" t="str">
        <f t="shared" si="13"/>
        <v/>
      </c>
      <c r="BA57" s="125"/>
      <c r="BB57" s="125" t="str">
        <f t="shared" si="14"/>
        <v/>
      </c>
      <c r="BC57" s="125"/>
      <c r="BD57" s="125">
        <f>IF(AND(D57="",COUNTA(D58:$R$150)&gt;0),1,0)</f>
        <v>0</v>
      </c>
      <c r="BE57" s="125"/>
      <c r="BF57" s="125"/>
      <c r="BG57" s="125"/>
      <c r="BH57" s="125"/>
      <c r="BI57" s="125"/>
    </row>
    <row r="58" spans="3:61" ht="15.05" customHeight="1">
      <c r="C58" s="126" t="s">
        <v>88</v>
      </c>
      <c r="D58" s="659"/>
      <c r="E58" s="660"/>
      <c r="F58" s="660"/>
      <c r="G58" s="660"/>
      <c r="H58" s="660"/>
      <c r="I58" s="660"/>
      <c r="J58" s="660"/>
      <c r="K58" s="660"/>
      <c r="L58" s="660"/>
      <c r="M58" s="660"/>
      <c r="N58" s="661"/>
      <c r="O58" s="662"/>
      <c r="P58" s="663"/>
      <c r="Q58" s="663"/>
      <c r="R58" s="664"/>
      <c r="S58" s="637"/>
      <c r="T58" s="637"/>
      <c r="U58" s="637"/>
      <c r="V58" s="637"/>
      <c r="W58" s="638"/>
      <c r="X58" s="638"/>
      <c r="Y58" s="638"/>
      <c r="Z58" s="290"/>
      <c r="AA58" s="290"/>
      <c r="AB58" s="290"/>
      <c r="AC58" s="290"/>
      <c r="AD58" s="290"/>
      <c r="AG58" s="111">
        <f t="shared" si="0"/>
        <v>0</v>
      </c>
      <c r="AI58" s="124">
        <f t="shared" si="1"/>
        <v>27</v>
      </c>
      <c r="AJ58" s="124">
        <f t="shared" si="2"/>
        <v>0</v>
      </c>
      <c r="AK58" s="124">
        <f t="shared" si="3"/>
        <v>0</v>
      </c>
      <c r="AL58" s="124">
        <f t="shared" si="4"/>
        <v>0</v>
      </c>
      <c r="AM58" s="124">
        <f t="shared" si="5"/>
        <v>0</v>
      </c>
      <c r="AN58" s="124">
        <f t="shared" si="6"/>
        <v>0</v>
      </c>
      <c r="AO58" s="124">
        <f t="shared" si="7"/>
        <v>0</v>
      </c>
      <c r="AP58" s="124">
        <f t="shared" si="8"/>
        <v>0</v>
      </c>
      <c r="AQ58" s="124">
        <f t="shared" si="8"/>
        <v>0</v>
      </c>
      <c r="AR58" s="124">
        <f t="shared" si="8"/>
        <v>0</v>
      </c>
      <c r="AS58" s="124">
        <f t="shared" si="8"/>
        <v>0</v>
      </c>
      <c r="AT58" s="124"/>
      <c r="AU58" s="125"/>
      <c r="AV58" s="124" t="str">
        <f t="shared" si="9"/>
        <v/>
      </c>
      <c r="AW58" s="124" t="str">
        <f t="shared" si="10"/>
        <v/>
      </c>
      <c r="AX58" s="124" t="str">
        <f t="shared" si="11"/>
        <v/>
      </c>
      <c r="AY58" s="124" t="str">
        <f t="shared" si="12"/>
        <v/>
      </c>
      <c r="AZ58" s="124" t="str">
        <f t="shared" si="13"/>
        <v/>
      </c>
      <c r="BA58" s="125"/>
      <c r="BB58" s="125" t="str">
        <f t="shared" si="14"/>
        <v/>
      </c>
      <c r="BC58" s="125"/>
      <c r="BD58" s="125">
        <f>IF(AND(D58="",COUNTA(D59:$R$150)&gt;0),1,0)</f>
        <v>0</v>
      </c>
      <c r="BE58" s="125"/>
      <c r="BF58" s="125"/>
      <c r="BG58" s="125"/>
      <c r="BH58" s="125"/>
      <c r="BI58" s="125"/>
    </row>
    <row r="59" spans="3:61" ht="15.05" customHeight="1">
      <c r="C59" s="126" t="s">
        <v>89</v>
      </c>
      <c r="D59" s="659"/>
      <c r="E59" s="660"/>
      <c r="F59" s="660"/>
      <c r="G59" s="660"/>
      <c r="H59" s="660"/>
      <c r="I59" s="660"/>
      <c r="J59" s="660"/>
      <c r="K59" s="660"/>
      <c r="L59" s="660"/>
      <c r="M59" s="660"/>
      <c r="N59" s="661"/>
      <c r="O59" s="662"/>
      <c r="P59" s="663"/>
      <c r="Q59" s="663"/>
      <c r="R59" s="664"/>
      <c r="S59" s="637"/>
      <c r="T59" s="637"/>
      <c r="U59" s="637"/>
      <c r="V59" s="637"/>
      <c r="W59" s="638"/>
      <c r="X59" s="638"/>
      <c r="Y59" s="638"/>
      <c r="Z59" s="290"/>
      <c r="AA59" s="290"/>
      <c r="AB59" s="290"/>
      <c r="AC59" s="290"/>
      <c r="AD59" s="290"/>
      <c r="AG59" s="111">
        <f t="shared" si="0"/>
        <v>0</v>
      </c>
      <c r="AI59" s="124">
        <f t="shared" si="1"/>
        <v>27</v>
      </c>
      <c r="AJ59" s="124">
        <f t="shared" si="2"/>
        <v>0</v>
      </c>
      <c r="AK59" s="124">
        <f t="shared" si="3"/>
        <v>0</v>
      </c>
      <c r="AL59" s="124">
        <f t="shared" si="4"/>
        <v>0</v>
      </c>
      <c r="AM59" s="124">
        <f t="shared" si="5"/>
        <v>0</v>
      </c>
      <c r="AN59" s="124">
        <f t="shared" si="6"/>
        <v>0</v>
      </c>
      <c r="AO59" s="124">
        <f t="shared" si="7"/>
        <v>0</v>
      </c>
      <c r="AP59" s="124">
        <f t="shared" si="8"/>
        <v>0</v>
      </c>
      <c r="AQ59" s="124">
        <f t="shared" si="8"/>
        <v>0</v>
      </c>
      <c r="AR59" s="124">
        <f t="shared" si="8"/>
        <v>0</v>
      </c>
      <c r="AS59" s="124">
        <f t="shared" si="8"/>
        <v>0</v>
      </c>
      <c r="AT59" s="124"/>
      <c r="AU59" s="125"/>
      <c r="AV59" s="124" t="str">
        <f t="shared" si="9"/>
        <v/>
      </c>
      <c r="AW59" s="124" t="str">
        <f t="shared" si="10"/>
        <v/>
      </c>
      <c r="AX59" s="124" t="str">
        <f t="shared" si="11"/>
        <v/>
      </c>
      <c r="AY59" s="124" t="str">
        <f t="shared" si="12"/>
        <v/>
      </c>
      <c r="AZ59" s="124" t="str">
        <f t="shared" si="13"/>
        <v/>
      </c>
      <c r="BA59" s="125"/>
      <c r="BB59" s="125" t="str">
        <f t="shared" si="14"/>
        <v/>
      </c>
      <c r="BC59" s="125"/>
      <c r="BD59" s="125">
        <f>IF(AND(D59="",COUNTA(D60:$R$150)&gt;0),1,0)</f>
        <v>0</v>
      </c>
      <c r="BE59" s="125"/>
      <c r="BF59" s="125"/>
      <c r="BG59" s="125"/>
      <c r="BH59" s="125"/>
      <c r="BI59" s="125"/>
    </row>
    <row r="60" spans="3:61" ht="15.05" customHeight="1">
      <c r="C60" s="126" t="s">
        <v>90</v>
      </c>
      <c r="D60" s="659"/>
      <c r="E60" s="660"/>
      <c r="F60" s="660"/>
      <c r="G60" s="660"/>
      <c r="H60" s="660"/>
      <c r="I60" s="660"/>
      <c r="J60" s="660"/>
      <c r="K60" s="660"/>
      <c r="L60" s="660"/>
      <c r="M60" s="660"/>
      <c r="N60" s="661"/>
      <c r="O60" s="662"/>
      <c r="P60" s="663"/>
      <c r="Q60" s="663"/>
      <c r="R60" s="664"/>
      <c r="S60" s="637"/>
      <c r="T60" s="637"/>
      <c r="U60" s="637"/>
      <c r="V60" s="637"/>
      <c r="W60" s="638"/>
      <c r="X60" s="638"/>
      <c r="Y60" s="638"/>
      <c r="Z60" s="290"/>
      <c r="AA60" s="290"/>
      <c r="AB60" s="290"/>
      <c r="AC60" s="290"/>
      <c r="AD60" s="290"/>
      <c r="AG60" s="111">
        <f t="shared" si="0"/>
        <v>0</v>
      </c>
      <c r="AI60" s="124">
        <f t="shared" si="1"/>
        <v>27</v>
      </c>
      <c r="AJ60" s="124">
        <f t="shared" si="2"/>
        <v>0</v>
      </c>
      <c r="AK60" s="124">
        <f t="shared" si="3"/>
        <v>0</v>
      </c>
      <c r="AL60" s="124">
        <f t="shared" si="4"/>
        <v>0</v>
      </c>
      <c r="AM60" s="124">
        <f t="shared" si="5"/>
        <v>0</v>
      </c>
      <c r="AN60" s="124">
        <f t="shared" si="6"/>
        <v>0</v>
      </c>
      <c r="AO60" s="124">
        <f t="shared" si="7"/>
        <v>0</v>
      </c>
      <c r="AP60" s="124">
        <f t="shared" si="8"/>
        <v>0</v>
      </c>
      <c r="AQ60" s="124">
        <f t="shared" si="8"/>
        <v>0</v>
      </c>
      <c r="AR60" s="124">
        <f t="shared" si="8"/>
        <v>0</v>
      </c>
      <c r="AS60" s="124">
        <f t="shared" si="8"/>
        <v>0</v>
      </c>
      <c r="AT60" s="124"/>
      <c r="AU60" s="125"/>
      <c r="AV60" s="124" t="str">
        <f t="shared" si="9"/>
        <v/>
      </c>
      <c r="AW60" s="124" t="str">
        <f t="shared" si="10"/>
        <v/>
      </c>
      <c r="AX60" s="124" t="str">
        <f t="shared" si="11"/>
        <v/>
      </c>
      <c r="AY60" s="124" t="str">
        <f t="shared" si="12"/>
        <v/>
      </c>
      <c r="AZ60" s="124" t="str">
        <f t="shared" si="13"/>
        <v/>
      </c>
      <c r="BA60" s="125"/>
      <c r="BB60" s="125" t="str">
        <f t="shared" si="14"/>
        <v/>
      </c>
      <c r="BC60" s="125"/>
      <c r="BD60" s="125">
        <f>IF(AND(D60="",COUNTA(D61:$R$150)&gt;0),1,0)</f>
        <v>0</v>
      </c>
      <c r="BE60" s="125"/>
      <c r="BF60" s="125"/>
      <c r="BG60" s="125"/>
      <c r="BH60" s="125"/>
      <c r="BI60" s="125"/>
    </row>
    <row r="61" spans="3:61" ht="15.05" customHeight="1">
      <c r="C61" s="126" t="s">
        <v>91</v>
      </c>
      <c r="D61" s="659"/>
      <c r="E61" s="660"/>
      <c r="F61" s="660"/>
      <c r="G61" s="660"/>
      <c r="H61" s="660"/>
      <c r="I61" s="660"/>
      <c r="J61" s="660"/>
      <c r="K61" s="660"/>
      <c r="L61" s="660"/>
      <c r="M61" s="660"/>
      <c r="N61" s="661"/>
      <c r="O61" s="662"/>
      <c r="P61" s="663"/>
      <c r="Q61" s="663"/>
      <c r="R61" s="664"/>
      <c r="S61" s="637"/>
      <c r="T61" s="637"/>
      <c r="U61" s="637"/>
      <c r="V61" s="637"/>
      <c r="W61" s="638"/>
      <c r="X61" s="638"/>
      <c r="Y61" s="638"/>
      <c r="Z61" s="290"/>
      <c r="AA61" s="290"/>
      <c r="AB61" s="290"/>
      <c r="AC61" s="290"/>
      <c r="AD61" s="290"/>
      <c r="AG61" s="111">
        <f t="shared" si="0"/>
        <v>0</v>
      </c>
      <c r="AI61" s="124">
        <f t="shared" si="1"/>
        <v>27</v>
      </c>
      <c r="AJ61" s="124">
        <f t="shared" si="2"/>
        <v>0</v>
      </c>
      <c r="AK61" s="124">
        <f t="shared" si="3"/>
        <v>0</v>
      </c>
      <c r="AL61" s="124">
        <f t="shared" si="4"/>
        <v>0</v>
      </c>
      <c r="AM61" s="124">
        <f t="shared" si="5"/>
        <v>0</v>
      </c>
      <c r="AN61" s="124">
        <f t="shared" si="6"/>
        <v>0</v>
      </c>
      <c r="AO61" s="124">
        <f t="shared" si="7"/>
        <v>0</v>
      </c>
      <c r="AP61" s="124">
        <f t="shared" si="8"/>
        <v>0</v>
      </c>
      <c r="AQ61" s="124">
        <f t="shared" si="8"/>
        <v>0</v>
      </c>
      <c r="AR61" s="124">
        <f t="shared" si="8"/>
        <v>0</v>
      </c>
      <c r="AS61" s="124">
        <f t="shared" si="8"/>
        <v>0</v>
      </c>
      <c r="AT61" s="124"/>
      <c r="AU61" s="125"/>
      <c r="AV61" s="124" t="str">
        <f t="shared" si="9"/>
        <v/>
      </c>
      <c r="AW61" s="124" t="str">
        <f t="shared" si="10"/>
        <v/>
      </c>
      <c r="AX61" s="124" t="str">
        <f t="shared" si="11"/>
        <v/>
      </c>
      <c r="AY61" s="124" t="str">
        <f t="shared" si="12"/>
        <v/>
      </c>
      <c r="AZ61" s="124" t="str">
        <f t="shared" si="13"/>
        <v/>
      </c>
      <c r="BA61" s="125"/>
      <c r="BB61" s="125" t="str">
        <f t="shared" si="14"/>
        <v/>
      </c>
      <c r="BC61" s="125"/>
      <c r="BD61" s="125">
        <f>IF(AND(D61="",COUNTA(D62:$R$150)&gt;0),1,0)</f>
        <v>0</v>
      </c>
      <c r="BE61" s="125"/>
      <c r="BF61" s="125"/>
      <c r="BG61" s="125"/>
      <c r="BH61" s="125"/>
      <c r="BI61" s="125"/>
    </row>
    <row r="62" spans="3:61" ht="15.05" customHeight="1">
      <c r="C62" s="126" t="s">
        <v>92</v>
      </c>
      <c r="D62" s="659"/>
      <c r="E62" s="660"/>
      <c r="F62" s="660"/>
      <c r="G62" s="660"/>
      <c r="H62" s="660"/>
      <c r="I62" s="660"/>
      <c r="J62" s="660"/>
      <c r="K62" s="660"/>
      <c r="L62" s="660"/>
      <c r="M62" s="660"/>
      <c r="N62" s="661"/>
      <c r="O62" s="662"/>
      <c r="P62" s="663"/>
      <c r="Q62" s="663"/>
      <c r="R62" s="664"/>
      <c r="S62" s="637"/>
      <c r="T62" s="637"/>
      <c r="U62" s="637"/>
      <c r="V62" s="637"/>
      <c r="W62" s="638"/>
      <c r="X62" s="638"/>
      <c r="Y62" s="638"/>
      <c r="Z62" s="290"/>
      <c r="AA62" s="290"/>
      <c r="AB62" s="290"/>
      <c r="AC62" s="290"/>
      <c r="AD62" s="290"/>
      <c r="AG62" s="111">
        <f t="shared" si="0"/>
        <v>0</v>
      </c>
      <c r="AI62" s="124">
        <f t="shared" si="1"/>
        <v>27</v>
      </c>
      <c r="AJ62" s="124">
        <f t="shared" si="2"/>
        <v>0</v>
      </c>
      <c r="AK62" s="124">
        <f t="shared" si="3"/>
        <v>0</v>
      </c>
      <c r="AL62" s="124">
        <f t="shared" si="4"/>
        <v>0</v>
      </c>
      <c r="AM62" s="124">
        <f t="shared" si="5"/>
        <v>0</v>
      </c>
      <c r="AN62" s="124">
        <f t="shared" si="6"/>
        <v>0</v>
      </c>
      <c r="AO62" s="124">
        <f t="shared" si="7"/>
        <v>0</v>
      </c>
      <c r="AP62" s="124">
        <f t="shared" si="8"/>
        <v>0</v>
      </c>
      <c r="AQ62" s="124">
        <f t="shared" si="8"/>
        <v>0</v>
      </c>
      <c r="AR62" s="124">
        <f t="shared" si="8"/>
        <v>0</v>
      </c>
      <c r="AS62" s="124">
        <f t="shared" si="8"/>
        <v>0</v>
      </c>
      <c r="AT62" s="124"/>
      <c r="AU62" s="125"/>
      <c r="AV62" s="124" t="str">
        <f t="shared" si="9"/>
        <v/>
      </c>
      <c r="AW62" s="124" t="str">
        <f t="shared" si="10"/>
        <v/>
      </c>
      <c r="AX62" s="124" t="str">
        <f t="shared" si="11"/>
        <v/>
      </c>
      <c r="AY62" s="124" t="str">
        <f t="shared" si="12"/>
        <v/>
      </c>
      <c r="AZ62" s="124" t="str">
        <f t="shared" si="13"/>
        <v/>
      </c>
      <c r="BA62" s="125"/>
      <c r="BB62" s="125" t="str">
        <f t="shared" si="14"/>
        <v/>
      </c>
      <c r="BC62" s="125"/>
      <c r="BD62" s="125">
        <f>IF(AND(D62="",COUNTA(D63:$R$150)&gt;0),1,0)</f>
        <v>0</v>
      </c>
      <c r="BE62" s="125"/>
      <c r="BF62" s="125"/>
      <c r="BG62" s="125"/>
      <c r="BH62" s="125"/>
      <c r="BI62" s="125"/>
    </row>
    <row r="63" spans="3:61" ht="15.05" customHeight="1">
      <c r="C63" s="126" t="s">
        <v>93</v>
      </c>
      <c r="D63" s="659"/>
      <c r="E63" s="660"/>
      <c r="F63" s="660"/>
      <c r="G63" s="660"/>
      <c r="H63" s="660"/>
      <c r="I63" s="660"/>
      <c r="J63" s="660"/>
      <c r="K63" s="660"/>
      <c r="L63" s="660"/>
      <c r="M63" s="660"/>
      <c r="N63" s="661"/>
      <c r="O63" s="662"/>
      <c r="P63" s="663"/>
      <c r="Q63" s="663"/>
      <c r="R63" s="664"/>
      <c r="S63" s="637"/>
      <c r="T63" s="637"/>
      <c r="U63" s="637"/>
      <c r="V63" s="637"/>
      <c r="W63" s="638"/>
      <c r="X63" s="638"/>
      <c r="Y63" s="638"/>
      <c r="Z63" s="290"/>
      <c r="AA63" s="290"/>
      <c r="AB63" s="290"/>
      <c r="AC63" s="290"/>
      <c r="AD63" s="290"/>
      <c r="AG63" s="111">
        <f t="shared" si="0"/>
        <v>0</v>
      </c>
      <c r="AI63" s="124">
        <f t="shared" si="1"/>
        <v>27</v>
      </c>
      <c r="AJ63" s="124">
        <f t="shared" si="2"/>
        <v>0</v>
      </c>
      <c r="AK63" s="124">
        <f t="shared" si="3"/>
        <v>0</v>
      </c>
      <c r="AL63" s="124">
        <f t="shared" si="4"/>
        <v>0</v>
      </c>
      <c r="AM63" s="124">
        <f t="shared" si="5"/>
        <v>0</v>
      </c>
      <c r="AN63" s="124">
        <f t="shared" si="6"/>
        <v>0</v>
      </c>
      <c r="AO63" s="124">
        <f t="shared" si="7"/>
        <v>0</v>
      </c>
      <c r="AP63" s="124">
        <f t="shared" si="8"/>
        <v>0</v>
      </c>
      <c r="AQ63" s="124">
        <f t="shared" si="8"/>
        <v>0</v>
      </c>
      <c r="AR63" s="124">
        <f t="shared" si="8"/>
        <v>0</v>
      </c>
      <c r="AS63" s="124">
        <f t="shared" si="8"/>
        <v>0</v>
      </c>
      <c r="AT63" s="124"/>
      <c r="AU63" s="125"/>
      <c r="AV63" s="124" t="str">
        <f t="shared" si="9"/>
        <v/>
      </c>
      <c r="AW63" s="124" t="str">
        <f t="shared" si="10"/>
        <v/>
      </c>
      <c r="AX63" s="124" t="str">
        <f t="shared" si="11"/>
        <v/>
      </c>
      <c r="AY63" s="124" t="str">
        <f t="shared" si="12"/>
        <v/>
      </c>
      <c r="AZ63" s="124" t="str">
        <f t="shared" si="13"/>
        <v/>
      </c>
      <c r="BA63" s="125"/>
      <c r="BB63" s="125" t="str">
        <f t="shared" si="14"/>
        <v/>
      </c>
      <c r="BC63" s="125"/>
      <c r="BD63" s="125">
        <f>IF(AND(D63="",COUNTA(D64:$R$150)&gt;0),1,0)</f>
        <v>0</v>
      </c>
      <c r="BE63" s="125"/>
      <c r="BF63" s="125"/>
      <c r="BG63" s="125"/>
      <c r="BH63" s="125"/>
      <c r="BI63" s="125"/>
    </row>
    <row r="64" spans="3:61" ht="15.05" customHeight="1">
      <c r="C64" s="126" t="s">
        <v>94</v>
      </c>
      <c r="D64" s="659"/>
      <c r="E64" s="660"/>
      <c r="F64" s="660"/>
      <c r="G64" s="660"/>
      <c r="H64" s="660"/>
      <c r="I64" s="660"/>
      <c r="J64" s="660"/>
      <c r="K64" s="660"/>
      <c r="L64" s="660"/>
      <c r="M64" s="660"/>
      <c r="N64" s="661"/>
      <c r="O64" s="662"/>
      <c r="P64" s="663"/>
      <c r="Q64" s="663"/>
      <c r="R64" s="664"/>
      <c r="S64" s="637"/>
      <c r="T64" s="637"/>
      <c r="U64" s="637"/>
      <c r="V64" s="637"/>
      <c r="W64" s="638"/>
      <c r="X64" s="638"/>
      <c r="Y64" s="638"/>
      <c r="Z64" s="290"/>
      <c r="AA64" s="290"/>
      <c r="AB64" s="290"/>
      <c r="AC64" s="290"/>
      <c r="AD64" s="290"/>
      <c r="AG64" s="111">
        <f t="shared" si="0"/>
        <v>0</v>
      </c>
      <c r="AI64" s="124">
        <f t="shared" si="1"/>
        <v>27</v>
      </c>
      <c r="AJ64" s="124">
        <f t="shared" si="2"/>
        <v>0</v>
      </c>
      <c r="AK64" s="124">
        <f t="shared" si="3"/>
        <v>0</v>
      </c>
      <c r="AL64" s="124">
        <f t="shared" si="4"/>
        <v>0</v>
      </c>
      <c r="AM64" s="124">
        <f t="shared" si="5"/>
        <v>0</v>
      </c>
      <c r="AN64" s="124">
        <f t="shared" si="6"/>
        <v>0</v>
      </c>
      <c r="AO64" s="124">
        <f t="shared" si="7"/>
        <v>0</v>
      </c>
      <c r="AP64" s="124">
        <f t="shared" si="8"/>
        <v>0</v>
      </c>
      <c r="AQ64" s="124">
        <f t="shared" si="8"/>
        <v>0</v>
      </c>
      <c r="AR64" s="124">
        <f t="shared" si="8"/>
        <v>0</v>
      </c>
      <c r="AS64" s="124">
        <f t="shared" si="8"/>
        <v>0</v>
      </c>
      <c r="AT64" s="124"/>
      <c r="AU64" s="125"/>
      <c r="AV64" s="124" t="str">
        <f t="shared" si="9"/>
        <v/>
      </c>
      <c r="AW64" s="124" t="str">
        <f t="shared" si="10"/>
        <v/>
      </c>
      <c r="AX64" s="124" t="str">
        <f t="shared" si="11"/>
        <v/>
      </c>
      <c r="AY64" s="124" t="str">
        <f t="shared" si="12"/>
        <v/>
      </c>
      <c r="AZ64" s="124" t="str">
        <f t="shared" si="13"/>
        <v/>
      </c>
      <c r="BA64" s="125"/>
      <c r="BB64" s="125" t="str">
        <f t="shared" si="14"/>
        <v/>
      </c>
      <c r="BC64" s="125"/>
      <c r="BD64" s="125">
        <f>IF(AND(D64="",COUNTA(D65:$R$150)&gt;0),1,0)</f>
        <v>0</v>
      </c>
      <c r="BE64" s="125"/>
      <c r="BF64" s="125"/>
      <c r="BG64" s="125"/>
      <c r="BH64" s="125"/>
      <c r="BI64" s="125"/>
    </row>
    <row r="65" spans="3:61" ht="15.05" customHeight="1">
      <c r="C65" s="126" t="s">
        <v>95</v>
      </c>
      <c r="D65" s="659"/>
      <c r="E65" s="660"/>
      <c r="F65" s="660"/>
      <c r="G65" s="660"/>
      <c r="H65" s="660"/>
      <c r="I65" s="660"/>
      <c r="J65" s="660"/>
      <c r="K65" s="660"/>
      <c r="L65" s="660"/>
      <c r="M65" s="660"/>
      <c r="N65" s="661"/>
      <c r="O65" s="662"/>
      <c r="P65" s="663"/>
      <c r="Q65" s="663"/>
      <c r="R65" s="664"/>
      <c r="S65" s="637"/>
      <c r="T65" s="637"/>
      <c r="U65" s="637"/>
      <c r="V65" s="637"/>
      <c r="W65" s="638"/>
      <c r="X65" s="638"/>
      <c r="Y65" s="638"/>
      <c r="Z65" s="290"/>
      <c r="AA65" s="290"/>
      <c r="AB65" s="290"/>
      <c r="AC65" s="290"/>
      <c r="AD65" s="290"/>
      <c r="AG65" s="111">
        <f t="shared" si="0"/>
        <v>0</v>
      </c>
      <c r="AI65" s="124">
        <f t="shared" si="1"/>
        <v>27</v>
      </c>
      <c r="AJ65" s="124">
        <f t="shared" si="2"/>
        <v>0</v>
      </c>
      <c r="AK65" s="124">
        <f t="shared" si="3"/>
        <v>0</v>
      </c>
      <c r="AL65" s="124">
        <f t="shared" si="4"/>
        <v>0</v>
      </c>
      <c r="AM65" s="124">
        <f t="shared" si="5"/>
        <v>0</v>
      </c>
      <c r="AN65" s="124">
        <f t="shared" si="6"/>
        <v>0</v>
      </c>
      <c r="AO65" s="124">
        <f t="shared" si="7"/>
        <v>0</v>
      </c>
      <c r="AP65" s="124">
        <f t="shared" si="8"/>
        <v>0</v>
      </c>
      <c r="AQ65" s="124">
        <f t="shared" si="8"/>
        <v>0</v>
      </c>
      <c r="AR65" s="124">
        <f t="shared" si="8"/>
        <v>0</v>
      </c>
      <c r="AS65" s="124">
        <f t="shared" si="8"/>
        <v>0</v>
      </c>
      <c r="AT65" s="124"/>
      <c r="AU65" s="125"/>
      <c r="AV65" s="124" t="str">
        <f t="shared" si="9"/>
        <v/>
      </c>
      <c r="AW65" s="124" t="str">
        <f t="shared" si="10"/>
        <v/>
      </c>
      <c r="AX65" s="124" t="str">
        <f t="shared" si="11"/>
        <v/>
      </c>
      <c r="AY65" s="124" t="str">
        <f t="shared" si="12"/>
        <v/>
      </c>
      <c r="AZ65" s="124" t="str">
        <f t="shared" si="13"/>
        <v/>
      </c>
      <c r="BA65" s="125"/>
      <c r="BB65" s="125" t="str">
        <f t="shared" si="14"/>
        <v/>
      </c>
      <c r="BC65" s="125"/>
      <c r="BD65" s="125">
        <f>IF(AND(D65="",COUNTA(D66:$R$150)&gt;0),1,0)</f>
        <v>0</v>
      </c>
      <c r="BE65" s="125"/>
      <c r="BF65" s="125"/>
      <c r="BG65" s="125"/>
      <c r="BH65" s="125"/>
      <c r="BI65" s="125"/>
    </row>
    <row r="66" spans="3:61" ht="15.05" customHeight="1">
      <c r="C66" s="126" t="s">
        <v>96</v>
      </c>
      <c r="D66" s="659"/>
      <c r="E66" s="660"/>
      <c r="F66" s="660"/>
      <c r="G66" s="660"/>
      <c r="H66" s="660"/>
      <c r="I66" s="660"/>
      <c r="J66" s="660"/>
      <c r="K66" s="660"/>
      <c r="L66" s="660"/>
      <c r="M66" s="660"/>
      <c r="N66" s="661"/>
      <c r="O66" s="662"/>
      <c r="P66" s="663"/>
      <c r="Q66" s="663"/>
      <c r="R66" s="664"/>
      <c r="S66" s="637"/>
      <c r="T66" s="637"/>
      <c r="U66" s="637"/>
      <c r="V66" s="637"/>
      <c r="W66" s="638"/>
      <c r="X66" s="638"/>
      <c r="Y66" s="638"/>
      <c r="Z66" s="290"/>
      <c r="AA66" s="290"/>
      <c r="AB66" s="290"/>
      <c r="AC66" s="290"/>
      <c r="AD66" s="290"/>
      <c r="AG66" s="111">
        <f t="shared" si="0"/>
        <v>0</v>
      </c>
      <c r="AI66" s="124">
        <f t="shared" si="1"/>
        <v>27</v>
      </c>
      <c r="AJ66" s="124">
        <f t="shared" si="2"/>
        <v>0</v>
      </c>
      <c r="AK66" s="124">
        <f t="shared" si="3"/>
        <v>0</v>
      </c>
      <c r="AL66" s="124">
        <f t="shared" si="4"/>
        <v>0</v>
      </c>
      <c r="AM66" s="124">
        <f t="shared" si="5"/>
        <v>0</v>
      </c>
      <c r="AN66" s="124">
        <f t="shared" si="6"/>
        <v>0</v>
      </c>
      <c r="AO66" s="124">
        <f t="shared" si="7"/>
        <v>0</v>
      </c>
      <c r="AP66" s="124">
        <f t="shared" si="8"/>
        <v>0</v>
      </c>
      <c r="AQ66" s="124">
        <f t="shared" si="8"/>
        <v>0</v>
      </c>
      <c r="AR66" s="124">
        <f t="shared" si="8"/>
        <v>0</v>
      </c>
      <c r="AS66" s="124">
        <f t="shared" si="8"/>
        <v>0</v>
      </c>
      <c r="AT66" s="124"/>
      <c r="AU66" s="125"/>
      <c r="AV66" s="124" t="str">
        <f t="shared" si="9"/>
        <v/>
      </c>
      <c r="AW66" s="124" t="str">
        <f t="shared" si="10"/>
        <v/>
      </c>
      <c r="AX66" s="124" t="str">
        <f t="shared" si="11"/>
        <v/>
      </c>
      <c r="AY66" s="124" t="str">
        <f t="shared" si="12"/>
        <v/>
      </c>
      <c r="AZ66" s="124" t="str">
        <f t="shared" si="13"/>
        <v/>
      </c>
      <c r="BA66" s="125"/>
      <c r="BB66" s="125" t="str">
        <f t="shared" si="14"/>
        <v/>
      </c>
      <c r="BC66" s="125"/>
      <c r="BD66" s="125">
        <f>IF(AND(D66="",COUNTA(D67:$R$150)&gt;0),1,0)</f>
        <v>0</v>
      </c>
      <c r="BE66" s="125"/>
      <c r="BF66" s="125"/>
      <c r="BG66" s="125"/>
      <c r="BH66" s="125"/>
      <c r="BI66" s="125"/>
    </row>
    <row r="67" spans="3:61" ht="15.05" customHeight="1">
      <c r="C67" s="126" t="s">
        <v>97</v>
      </c>
      <c r="D67" s="659"/>
      <c r="E67" s="660"/>
      <c r="F67" s="660"/>
      <c r="G67" s="660"/>
      <c r="H67" s="660"/>
      <c r="I67" s="660"/>
      <c r="J67" s="660"/>
      <c r="K67" s="660"/>
      <c r="L67" s="660"/>
      <c r="M67" s="660"/>
      <c r="N67" s="661"/>
      <c r="O67" s="662"/>
      <c r="P67" s="663"/>
      <c r="Q67" s="663"/>
      <c r="R67" s="664"/>
      <c r="S67" s="637"/>
      <c r="T67" s="637"/>
      <c r="U67" s="637"/>
      <c r="V67" s="637"/>
      <c r="W67" s="638"/>
      <c r="X67" s="638"/>
      <c r="Y67" s="638"/>
      <c r="Z67" s="290"/>
      <c r="AA67" s="290"/>
      <c r="AB67" s="290"/>
      <c r="AC67" s="290"/>
      <c r="AD67" s="290"/>
      <c r="AG67" s="111">
        <f t="shared" si="0"/>
        <v>0</v>
      </c>
      <c r="AI67" s="124">
        <f t="shared" si="1"/>
        <v>27</v>
      </c>
      <c r="AJ67" s="124">
        <f t="shared" si="2"/>
        <v>0</v>
      </c>
      <c r="AK67" s="124">
        <f t="shared" si="3"/>
        <v>0</v>
      </c>
      <c r="AL67" s="124">
        <f t="shared" si="4"/>
        <v>0</v>
      </c>
      <c r="AM67" s="124">
        <f t="shared" si="5"/>
        <v>0</v>
      </c>
      <c r="AN67" s="124">
        <f t="shared" si="6"/>
        <v>0</v>
      </c>
      <c r="AO67" s="124">
        <f t="shared" si="7"/>
        <v>0</v>
      </c>
      <c r="AP67" s="124">
        <f t="shared" si="8"/>
        <v>0</v>
      </c>
      <c r="AQ67" s="124">
        <f t="shared" si="8"/>
        <v>0</v>
      </c>
      <c r="AR67" s="124">
        <f t="shared" si="8"/>
        <v>0</v>
      </c>
      <c r="AS67" s="124">
        <f t="shared" si="8"/>
        <v>0</v>
      </c>
      <c r="AT67" s="124"/>
      <c r="AU67" s="125"/>
      <c r="AV67" s="124" t="str">
        <f t="shared" si="9"/>
        <v/>
      </c>
      <c r="AW67" s="124" t="str">
        <f t="shared" si="10"/>
        <v/>
      </c>
      <c r="AX67" s="124" t="str">
        <f t="shared" si="11"/>
        <v/>
      </c>
      <c r="AY67" s="124" t="str">
        <f t="shared" si="12"/>
        <v/>
      </c>
      <c r="AZ67" s="124" t="str">
        <f t="shared" si="13"/>
        <v/>
      </c>
      <c r="BA67" s="125"/>
      <c r="BB67" s="125" t="str">
        <f t="shared" si="14"/>
        <v/>
      </c>
      <c r="BC67" s="125"/>
      <c r="BD67" s="125">
        <f>IF(AND(D67="",COUNTA(D68:$R$150)&gt;0),1,0)</f>
        <v>0</v>
      </c>
      <c r="BE67" s="125"/>
      <c r="BF67" s="125"/>
      <c r="BG67" s="125"/>
      <c r="BH67" s="125"/>
      <c r="BI67" s="125"/>
    </row>
    <row r="68" spans="3:61" ht="15.05" customHeight="1">
      <c r="C68" s="126" t="s">
        <v>98</v>
      </c>
      <c r="D68" s="659"/>
      <c r="E68" s="660"/>
      <c r="F68" s="660"/>
      <c r="G68" s="660"/>
      <c r="H68" s="660"/>
      <c r="I68" s="660"/>
      <c r="J68" s="660"/>
      <c r="K68" s="660"/>
      <c r="L68" s="660"/>
      <c r="M68" s="660"/>
      <c r="N68" s="661"/>
      <c r="O68" s="662"/>
      <c r="P68" s="663"/>
      <c r="Q68" s="663"/>
      <c r="R68" s="664"/>
      <c r="S68" s="637"/>
      <c r="T68" s="637"/>
      <c r="U68" s="637"/>
      <c r="V68" s="637"/>
      <c r="W68" s="638"/>
      <c r="X68" s="638"/>
      <c r="Y68" s="638"/>
      <c r="Z68" s="290"/>
      <c r="AA68" s="290"/>
      <c r="AB68" s="290"/>
      <c r="AC68" s="290"/>
      <c r="AD68" s="290"/>
      <c r="AG68" s="111">
        <f t="shared" si="0"/>
        <v>0</v>
      </c>
      <c r="AI68" s="124">
        <f t="shared" si="1"/>
        <v>27</v>
      </c>
      <c r="AJ68" s="124">
        <f t="shared" si="2"/>
        <v>0</v>
      </c>
      <c r="AK68" s="124">
        <f t="shared" si="3"/>
        <v>0</v>
      </c>
      <c r="AL68" s="124">
        <f t="shared" si="4"/>
        <v>0</v>
      </c>
      <c r="AM68" s="124">
        <f t="shared" si="5"/>
        <v>0</v>
      </c>
      <c r="AN68" s="124">
        <f t="shared" si="6"/>
        <v>0</v>
      </c>
      <c r="AO68" s="124">
        <f t="shared" si="7"/>
        <v>0</v>
      </c>
      <c r="AP68" s="124">
        <f t="shared" si="8"/>
        <v>0</v>
      </c>
      <c r="AQ68" s="124">
        <f t="shared" si="8"/>
        <v>0</v>
      </c>
      <c r="AR68" s="124">
        <f t="shared" si="8"/>
        <v>0</v>
      </c>
      <c r="AS68" s="124">
        <f t="shared" si="8"/>
        <v>0</v>
      </c>
      <c r="AT68" s="124"/>
      <c r="AU68" s="125"/>
      <c r="AV68" s="124" t="str">
        <f t="shared" si="9"/>
        <v/>
      </c>
      <c r="AW68" s="124" t="str">
        <f t="shared" si="10"/>
        <v/>
      </c>
      <c r="AX68" s="124" t="str">
        <f t="shared" si="11"/>
        <v/>
      </c>
      <c r="AY68" s="124" t="str">
        <f t="shared" si="12"/>
        <v/>
      </c>
      <c r="AZ68" s="124" t="str">
        <f t="shared" si="13"/>
        <v/>
      </c>
      <c r="BA68" s="125"/>
      <c r="BB68" s="125" t="str">
        <f t="shared" si="14"/>
        <v/>
      </c>
      <c r="BC68" s="125"/>
      <c r="BD68" s="125">
        <f>IF(AND(D68="",COUNTA(D69:$R$150)&gt;0),1,0)</f>
        <v>0</v>
      </c>
      <c r="BE68" s="125"/>
      <c r="BF68" s="125"/>
      <c r="BG68" s="125"/>
      <c r="BH68" s="125"/>
      <c r="BI68" s="125"/>
    </row>
    <row r="69" spans="3:61" ht="15.05" customHeight="1">
      <c r="C69" s="126" t="s">
        <v>99</v>
      </c>
      <c r="D69" s="659"/>
      <c r="E69" s="660"/>
      <c r="F69" s="660"/>
      <c r="G69" s="660"/>
      <c r="H69" s="660"/>
      <c r="I69" s="660"/>
      <c r="J69" s="660"/>
      <c r="K69" s="660"/>
      <c r="L69" s="660"/>
      <c r="M69" s="660"/>
      <c r="N69" s="661"/>
      <c r="O69" s="662"/>
      <c r="P69" s="663"/>
      <c r="Q69" s="663"/>
      <c r="R69" s="664"/>
      <c r="S69" s="637"/>
      <c r="T69" s="637"/>
      <c r="U69" s="637"/>
      <c r="V69" s="637"/>
      <c r="W69" s="638"/>
      <c r="X69" s="638"/>
      <c r="Y69" s="638"/>
      <c r="Z69" s="290"/>
      <c r="AA69" s="290"/>
      <c r="AB69" s="290"/>
      <c r="AC69" s="290"/>
      <c r="AD69" s="290"/>
      <c r="AG69" s="111">
        <f t="shared" si="0"/>
        <v>0</v>
      </c>
      <c r="AI69" s="124">
        <f t="shared" si="1"/>
        <v>27</v>
      </c>
      <c r="AJ69" s="124">
        <f t="shared" si="2"/>
        <v>0</v>
      </c>
      <c r="AK69" s="124">
        <f t="shared" si="3"/>
        <v>0</v>
      </c>
      <c r="AL69" s="124">
        <f t="shared" si="4"/>
        <v>0</v>
      </c>
      <c r="AM69" s="124">
        <f t="shared" si="5"/>
        <v>0</v>
      </c>
      <c r="AN69" s="124">
        <f t="shared" si="6"/>
        <v>0</v>
      </c>
      <c r="AO69" s="124">
        <f t="shared" si="7"/>
        <v>0</v>
      </c>
      <c r="AP69" s="124">
        <f t="shared" si="8"/>
        <v>0</v>
      </c>
      <c r="AQ69" s="124">
        <f t="shared" si="8"/>
        <v>0</v>
      </c>
      <c r="AR69" s="124">
        <f t="shared" si="8"/>
        <v>0</v>
      </c>
      <c r="AS69" s="124">
        <f t="shared" si="8"/>
        <v>0</v>
      </c>
      <c r="AT69" s="124"/>
      <c r="AU69" s="125"/>
      <c r="AV69" s="124" t="str">
        <f t="shared" si="9"/>
        <v/>
      </c>
      <c r="AW69" s="124" t="str">
        <f t="shared" si="10"/>
        <v/>
      </c>
      <c r="AX69" s="124" t="str">
        <f t="shared" si="11"/>
        <v/>
      </c>
      <c r="AY69" s="124" t="str">
        <f t="shared" si="12"/>
        <v/>
      </c>
      <c r="AZ69" s="124" t="str">
        <f t="shared" si="13"/>
        <v/>
      </c>
      <c r="BA69" s="125"/>
      <c r="BB69" s="125" t="str">
        <f t="shared" si="14"/>
        <v/>
      </c>
      <c r="BC69" s="125"/>
      <c r="BD69" s="125">
        <f>IF(AND(D69="",COUNTA(D70:$R$150)&gt;0),1,0)</f>
        <v>0</v>
      </c>
      <c r="BE69" s="125"/>
      <c r="BF69" s="125"/>
      <c r="BG69" s="125"/>
      <c r="BH69" s="125"/>
      <c r="BI69" s="125"/>
    </row>
    <row r="70" spans="3:61" ht="15.05" customHeight="1">
      <c r="C70" s="126" t="s">
        <v>100</v>
      </c>
      <c r="D70" s="659"/>
      <c r="E70" s="660"/>
      <c r="F70" s="660"/>
      <c r="G70" s="660"/>
      <c r="H70" s="660"/>
      <c r="I70" s="660"/>
      <c r="J70" s="660"/>
      <c r="K70" s="660"/>
      <c r="L70" s="660"/>
      <c r="M70" s="660"/>
      <c r="N70" s="661"/>
      <c r="O70" s="662"/>
      <c r="P70" s="663"/>
      <c r="Q70" s="663"/>
      <c r="R70" s="664"/>
      <c r="S70" s="637"/>
      <c r="T70" s="637"/>
      <c r="U70" s="637"/>
      <c r="V70" s="637"/>
      <c r="W70" s="638"/>
      <c r="X70" s="638"/>
      <c r="Y70" s="638"/>
      <c r="Z70" s="290"/>
      <c r="AA70" s="290"/>
      <c r="AB70" s="290"/>
      <c r="AC70" s="290"/>
      <c r="AD70" s="290"/>
      <c r="AG70" s="111">
        <f t="shared" si="0"/>
        <v>0</v>
      </c>
      <c r="AI70" s="124">
        <f t="shared" si="1"/>
        <v>27</v>
      </c>
      <c r="AJ70" s="124">
        <f t="shared" si="2"/>
        <v>0</v>
      </c>
      <c r="AK70" s="124">
        <f t="shared" si="3"/>
        <v>0</v>
      </c>
      <c r="AL70" s="124">
        <f t="shared" si="4"/>
        <v>0</v>
      </c>
      <c r="AM70" s="124">
        <f t="shared" si="5"/>
        <v>0</v>
      </c>
      <c r="AN70" s="124">
        <f t="shared" si="6"/>
        <v>0</v>
      </c>
      <c r="AO70" s="124">
        <f t="shared" si="7"/>
        <v>0</v>
      </c>
      <c r="AP70" s="124">
        <f t="shared" si="8"/>
        <v>0</v>
      </c>
      <c r="AQ70" s="124">
        <f t="shared" si="8"/>
        <v>0</v>
      </c>
      <c r="AR70" s="124">
        <f t="shared" si="8"/>
        <v>0</v>
      </c>
      <c r="AS70" s="124">
        <f t="shared" si="8"/>
        <v>0</v>
      </c>
      <c r="AT70" s="124"/>
      <c r="AU70" s="125"/>
      <c r="AV70" s="124" t="str">
        <f t="shared" si="9"/>
        <v/>
      </c>
      <c r="AW70" s="124" t="str">
        <f t="shared" si="10"/>
        <v/>
      </c>
      <c r="AX70" s="124" t="str">
        <f t="shared" si="11"/>
        <v/>
      </c>
      <c r="AY70" s="124" t="str">
        <f t="shared" si="12"/>
        <v/>
      </c>
      <c r="AZ70" s="124" t="str">
        <f t="shared" si="13"/>
        <v/>
      </c>
      <c r="BA70" s="125"/>
      <c r="BB70" s="125" t="str">
        <f t="shared" si="14"/>
        <v/>
      </c>
      <c r="BC70" s="125"/>
      <c r="BD70" s="125">
        <f>IF(AND(D70="",COUNTA(D71:$R$150)&gt;0),1,0)</f>
        <v>0</v>
      </c>
      <c r="BE70" s="125"/>
      <c r="BF70" s="125"/>
      <c r="BG70" s="125"/>
      <c r="BH70" s="125"/>
      <c r="BI70" s="125"/>
    </row>
    <row r="71" spans="3:61" ht="15.05" customHeight="1">
      <c r="C71" s="126" t="s">
        <v>101</v>
      </c>
      <c r="D71" s="659"/>
      <c r="E71" s="660"/>
      <c r="F71" s="660"/>
      <c r="G71" s="660"/>
      <c r="H71" s="660"/>
      <c r="I71" s="660"/>
      <c r="J71" s="660"/>
      <c r="K71" s="660"/>
      <c r="L71" s="660"/>
      <c r="M71" s="660"/>
      <c r="N71" s="661"/>
      <c r="O71" s="662"/>
      <c r="P71" s="663"/>
      <c r="Q71" s="663"/>
      <c r="R71" s="664"/>
      <c r="S71" s="637"/>
      <c r="T71" s="637"/>
      <c r="U71" s="637"/>
      <c r="V71" s="637"/>
      <c r="W71" s="638"/>
      <c r="X71" s="638"/>
      <c r="Y71" s="638"/>
      <c r="Z71" s="290"/>
      <c r="AA71" s="290"/>
      <c r="AB71" s="290"/>
      <c r="AC71" s="290"/>
      <c r="AD71" s="290"/>
      <c r="AG71" s="111">
        <f t="shared" si="0"/>
        <v>0</v>
      </c>
      <c r="AI71" s="124">
        <f t="shared" si="1"/>
        <v>27</v>
      </c>
      <c r="AJ71" s="124">
        <f t="shared" si="2"/>
        <v>0</v>
      </c>
      <c r="AK71" s="124">
        <f t="shared" si="3"/>
        <v>0</v>
      </c>
      <c r="AL71" s="124">
        <f t="shared" si="4"/>
        <v>0</v>
      </c>
      <c r="AM71" s="124">
        <f t="shared" si="5"/>
        <v>0</v>
      </c>
      <c r="AN71" s="124">
        <f t="shared" si="6"/>
        <v>0</v>
      </c>
      <c r="AO71" s="124">
        <f t="shared" si="7"/>
        <v>0</v>
      </c>
      <c r="AP71" s="124">
        <f t="shared" si="8"/>
        <v>0</v>
      </c>
      <c r="AQ71" s="124">
        <f t="shared" si="8"/>
        <v>0</v>
      </c>
      <c r="AR71" s="124">
        <f t="shared" si="8"/>
        <v>0</v>
      </c>
      <c r="AS71" s="124">
        <f t="shared" si="8"/>
        <v>0</v>
      </c>
      <c r="AT71" s="124"/>
      <c r="AU71" s="125"/>
      <c r="AV71" s="124" t="str">
        <f t="shared" si="9"/>
        <v/>
      </c>
      <c r="AW71" s="124" t="str">
        <f t="shared" si="10"/>
        <v/>
      </c>
      <c r="AX71" s="124" t="str">
        <f t="shared" si="11"/>
        <v/>
      </c>
      <c r="AY71" s="124" t="str">
        <f t="shared" si="12"/>
        <v/>
      </c>
      <c r="AZ71" s="124" t="str">
        <f t="shared" si="13"/>
        <v/>
      </c>
      <c r="BA71" s="125"/>
      <c r="BB71" s="125" t="str">
        <f t="shared" si="14"/>
        <v/>
      </c>
      <c r="BC71" s="125"/>
      <c r="BD71" s="125">
        <f>IF(AND(D71="",COUNTA(D72:$R$150)&gt;0),1,0)</f>
        <v>0</v>
      </c>
      <c r="BE71" s="125"/>
      <c r="BF71" s="125"/>
      <c r="BG71" s="125"/>
      <c r="BH71" s="125"/>
      <c r="BI71" s="125"/>
    </row>
    <row r="72" spans="3:61" ht="15.05" customHeight="1">
      <c r="C72" s="126" t="s">
        <v>102</v>
      </c>
      <c r="D72" s="659"/>
      <c r="E72" s="660"/>
      <c r="F72" s="660"/>
      <c r="G72" s="660"/>
      <c r="H72" s="660"/>
      <c r="I72" s="660"/>
      <c r="J72" s="660"/>
      <c r="K72" s="660"/>
      <c r="L72" s="660"/>
      <c r="M72" s="660"/>
      <c r="N72" s="661"/>
      <c r="O72" s="662"/>
      <c r="P72" s="663"/>
      <c r="Q72" s="663"/>
      <c r="R72" s="664"/>
      <c r="S72" s="637"/>
      <c r="T72" s="637"/>
      <c r="U72" s="637"/>
      <c r="V72" s="637"/>
      <c r="W72" s="638"/>
      <c r="X72" s="638"/>
      <c r="Y72" s="638"/>
      <c r="Z72" s="290"/>
      <c r="AA72" s="290"/>
      <c r="AB72" s="290"/>
      <c r="AC72" s="290"/>
      <c r="AD72" s="290"/>
      <c r="AG72" s="111">
        <f t="shared" si="0"/>
        <v>0</v>
      </c>
      <c r="AI72" s="124">
        <f t="shared" si="1"/>
        <v>27</v>
      </c>
      <c r="AJ72" s="124">
        <f t="shared" si="2"/>
        <v>0</v>
      </c>
      <c r="AK72" s="124">
        <f t="shared" si="3"/>
        <v>0</v>
      </c>
      <c r="AL72" s="124">
        <f t="shared" si="4"/>
        <v>0</v>
      </c>
      <c r="AM72" s="124">
        <f t="shared" si="5"/>
        <v>0</v>
      </c>
      <c r="AN72" s="124">
        <f t="shared" si="6"/>
        <v>0</v>
      </c>
      <c r="AO72" s="124">
        <f t="shared" si="7"/>
        <v>0</v>
      </c>
      <c r="AP72" s="124">
        <f t="shared" si="8"/>
        <v>0</v>
      </c>
      <c r="AQ72" s="124">
        <f t="shared" si="8"/>
        <v>0</v>
      </c>
      <c r="AR72" s="124">
        <f t="shared" si="8"/>
        <v>0</v>
      </c>
      <c r="AS72" s="124">
        <f t="shared" si="8"/>
        <v>0</v>
      </c>
      <c r="AT72" s="124"/>
      <c r="AU72" s="125"/>
      <c r="AV72" s="124" t="str">
        <f t="shared" si="9"/>
        <v/>
      </c>
      <c r="AW72" s="124" t="str">
        <f t="shared" si="10"/>
        <v/>
      </c>
      <c r="AX72" s="124" t="str">
        <f t="shared" si="11"/>
        <v/>
      </c>
      <c r="AY72" s="124" t="str">
        <f t="shared" si="12"/>
        <v/>
      </c>
      <c r="AZ72" s="124" t="str">
        <f t="shared" si="13"/>
        <v/>
      </c>
      <c r="BA72" s="125"/>
      <c r="BB72" s="125" t="str">
        <f t="shared" si="14"/>
        <v/>
      </c>
      <c r="BC72" s="125"/>
      <c r="BD72" s="125">
        <f>IF(AND(D72="",COUNTA(D73:$R$150)&gt;0),1,0)</f>
        <v>0</v>
      </c>
      <c r="BE72" s="125"/>
      <c r="BF72" s="125"/>
      <c r="BG72" s="125"/>
      <c r="BH72" s="125"/>
      <c r="BI72" s="125"/>
    </row>
    <row r="73" spans="3:61" ht="15.05" customHeight="1">
      <c r="C73" s="126" t="s">
        <v>103</v>
      </c>
      <c r="D73" s="659"/>
      <c r="E73" s="660"/>
      <c r="F73" s="660"/>
      <c r="G73" s="660"/>
      <c r="H73" s="660"/>
      <c r="I73" s="660"/>
      <c r="J73" s="660"/>
      <c r="K73" s="660"/>
      <c r="L73" s="660"/>
      <c r="M73" s="660"/>
      <c r="N73" s="661"/>
      <c r="O73" s="662"/>
      <c r="P73" s="663"/>
      <c r="Q73" s="663"/>
      <c r="R73" s="664"/>
      <c r="S73" s="637"/>
      <c r="T73" s="637"/>
      <c r="U73" s="637"/>
      <c r="V73" s="637"/>
      <c r="W73" s="638"/>
      <c r="X73" s="638"/>
      <c r="Y73" s="638"/>
      <c r="Z73" s="290"/>
      <c r="AA73" s="290"/>
      <c r="AB73" s="290"/>
      <c r="AC73" s="290"/>
      <c r="AD73" s="290"/>
      <c r="AG73" s="111">
        <f t="shared" si="0"/>
        <v>0</v>
      </c>
      <c r="AI73" s="124">
        <f t="shared" si="1"/>
        <v>27</v>
      </c>
      <c r="AJ73" s="124">
        <f t="shared" si="2"/>
        <v>0</v>
      </c>
      <c r="AK73" s="124">
        <f t="shared" si="3"/>
        <v>0</v>
      </c>
      <c r="AL73" s="124">
        <f t="shared" si="4"/>
        <v>0</v>
      </c>
      <c r="AM73" s="124">
        <f t="shared" si="5"/>
        <v>0</v>
      </c>
      <c r="AN73" s="124">
        <f t="shared" si="6"/>
        <v>0</v>
      </c>
      <c r="AO73" s="124">
        <f t="shared" si="7"/>
        <v>0</v>
      </c>
      <c r="AP73" s="124">
        <f t="shared" si="8"/>
        <v>0</v>
      </c>
      <c r="AQ73" s="124">
        <f t="shared" si="8"/>
        <v>0</v>
      </c>
      <c r="AR73" s="124">
        <f t="shared" si="8"/>
        <v>0</v>
      </c>
      <c r="AS73" s="124">
        <f t="shared" si="8"/>
        <v>0</v>
      </c>
      <c r="AT73" s="124"/>
      <c r="AU73" s="125"/>
      <c r="AV73" s="124" t="str">
        <f t="shared" si="9"/>
        <v/>
      </c>
      <c r="AW73" s="124" t="str">
        <f t="shared" si="10"/>
        <v/>
      </c>
      <c r="AX73" s="124" t="str">
        <f t="shared" si="11"/>
        <v/>
      </c>
      <c r="AY73" s="124" t="str">
        <f t="shared" si="12"/>
        <v/>
      </c>
      <c r="AZ73" s="124" t="str">
        <f t="shared" si="13"/>
        <v/>
      </c>
      <c r="BA73" s="125"/>
      <c r="BB73" s="125" t="str">
        <f t="shared" si="14"/>
        <v/>
      </c>
      <c r="BC73" s="125"/>
      <c r="BD73" s="125">
        <f>IF(AND(D73="",COUNTA(D74:$R$150)&gt;0),1,0)</f>
        <v>0</v>
      </c>
      <c r="BE73" s="125"/>
      <c r="BF73" s="125"/>
      <c r="BG73" s="125"/>
      <c r="BH73" s="125"/>
      <c r="BI73" s="125"/>
    </row>
    <row r="74" spans="3:61" ht="15.05" customHeight="1">
      <c r="C74" s="126" t="s">
        <v>104</v>
      </c>
      <c r="D74" s="659"/>
      <c r="E74" s="660"/>
      <c r="F74" s="660"/>
      <c r="G74" s="660"/>
      <c r="H74" s="660"/>
      <c r="I74" s="660"/>
      <c r="J74" s="660"/>
      <c r="K74" s="660"/>
      <c r="L74" s="660"/>
      <c r="M74" s="660"/>
      <c r="N74" s="661"/>
      <c r="O74" s="662"/>
      <c r="P74" s="663"/>
      <c r="Q74" s="663"/>
      <c r="R74" s="664"/>
      <c r="S74" s="637"/>
      <c r="T74" s="637"/>
      <c r="U74" s="637"/>
      <c r="V74" s="637"/>
      <c r="W74" s="638"/>
      <c r="X74" s="638"/>
      <c r="Y74" s="638"/>
      <c r="Z74" s="290"/>
      <c r="AA74" s="290"/>
      <c r="AB74" s="290"/>
      <c r="AC74" s="290"/>
      <c r="AD74" s="290"/>
      <c r="AG74" s="111">
        <f t="shared" si="0"/>
        <v>0</v>
      </c>
      <c r="AI74" s="124">
        <f t="shared" si="1"/>
        <v>27</v>
      </c>
      <c r="AJ74" s="124">
        <f t="shared" si="2"/>
        <v>0</v>
      </c>
      <c r="AK74" s="124">
        <f t="shared" si="3"/>
        <v>0</v>
      </c>
      <c r="AL74" s="124">
        <f t="shared" si="4"/>
        <v>0</v>
      </c>
      <c r="AM74" s="124">
        <f t="shared" si="5"/>
        <v>0</v>
      </c>
      <c r="AN74" s="124">
        <f t="shared" si="6"/>
        <v>0</v>
      </c>
      <c r="AO74" s="124">
        <f t="shared" si="7"/>
        <v>0</v>
      </c>
      <c r="AP74" s="124">
        <f t="shared" si="8"/>
        <v>0</v>
      </c>
      <c r="AQ74" s="124">
        <f t="shared" si="8"/>
        <v>0</v>
      </c>
      <c r="AR74" s="124">
        <f t="shared" si="8"/>
        <v>0</v>
      </c>
      <c r="AS74" s="124">
        <f t="shared" si="8"/>
        <v>0</v>
      </c>
      <c r="AT74" s="124"/>
      <c r="AU74" s="125"/>
      <c r="AV74" s="124" t="str">
        <f t="shared" si="9"/>
        <v/>
      </c>
      <c r="AW74" s="124" t="str">
        <f t="shared" si="10"/>
        <v/>
      </c>
      <c r="AX74" s="124" t="str">
        <f t="shared" si="11"/>
        <v/>
      </c>
      <c r="AY74" s="124" t="str">
        <f t="shared" si="12"/>
        <v/>
      </c>
      <c r="AZ74" s="124" t="str">
        <f t="shared" si="13"/>
        <v/>
      </c>
      <c r="BA74" s="125"/>
      <c r="BB74" s="125" t="str">
        <f t="shared" si="14"/>
        <v/>
      </c>
      <c r="BC74" s="125"/>
      <c r="BD74" s="125">
        <f>IF(AND(D74="",COUNTA(D75:$R$150)&gt;0),1,0)</f>
        <v>0</v>
      </c>
      <c r="BE74" s="125"/>
      <c r="BF74" s="125"/>
      <c r="BG74" s="125"/>
      <c r="BH74" s="125"/>
      <c r="BI74" s="125"/>
    </row>
    <row r="75" spans="3:61" ht="15.05" customHeight="1">
      <c r="C75" s="126" t="s">
        <v>105</v>
      </c>
      <c r="D75" s="659"/>
      <c r="E75" s="660"/>
      <c r="F75" s="660"/>
      <c r="G75" s="660"/>
      <c r="H75" s="660"/>
      <c r="I75" s="660"/>
      <c r="J75" s="660"/>
      <c r="K75" s="660"/>
      <c r="L75" s="660"/>
      <c r="M75" s="660"/>
      <c r="N75" s="661"/>
      <c r="O75" s="662"/>
      <c r="P75" s="663"/>
      <c r="Q75" s="663"/>
      <c r="R75" s="664"/>
      <c r="S75" s="637"/>
      <c r="T75" s="637"/>
      <c r="U75" s="637"/>
      <c r="V75" s="637"/>
      <c r="W75" s="638"/>
      <c r="X75" s="638"/>
      <c r="Y75" s="638"/>
      <c r="Z75" s="290"/>
      <c r="AA75" s="290"/>
      <c r="AB75" s="290"/>
      <c r="AC75" s="290"/>
      <c r="AD75" s="290"/>
      <c r="AG75" s="111">
        <f t="shared" si="0"/>
        <v>0</v>
      </c>
      <c r="AI75" s="124">
        <f t="shared" si="1"/>
        <v>27</v>
      </c>
      <c r="AJ75" s="124">
        <f t="shared" si="2"/>
        <v>0</v>
      </c>
      <c r="AK75" s="124">
        <f t="shared" si="3"/>
        <v>0</v>
      </c>
      <c r="AL75" s="124">
        <f t="shared" si="4"/>
        <v>0</v>
      </c>
      <c r="AM75" s="124">
        <f t="shared" si="5"/>
        <v>0</v>
      </c>
      <c r="AN75" s="124">
        <f t="shared" si="6"/>
        <v>0</v>
      </c>
      <c r="AO75" s="124">
        <f t="shared" si="7"/>
        <v>0</v>
      </c>
      <c r="AP75" s="124">
        <f t="shared" si="8"/>
        <v>0</v>
      </c>
      <c r="AQ75" s="124">
        <f t="shared" si="8"/>
        <v>0</v>
      </c>
      <c r="AR75" s="124">
        <f t="shared" si="8"/>
        <v>0</v>
      </c>
      <c r="AS75" s="124">
        <f t="shared" si="8"/>
        <v>0</v>
      </c>
      <c r="AT75" s="124"/>
      <c r="AU75" s="125"/>
      <c r="AV75" s="124" t="str">
        <f t="shared" si="9"/>
        <v/>
      </c>
      <c r="AW75" s="124" t="str">
        <f t="shared" si="10"/>
        <v/>
      </c>
      <c r="AX75" s="124" t="str">
        <f t="shared" si="11"/>
        <v/>
      </c>
      <c r="AY75" s="124" t="str">
        <f t="shared" si="12"/>
        <v/>
      </c>
      <c r="AZ75" s="124" t="str">
        <f t="shared" si="13"/>
        <v/>
      </c>
      <c r="BA75" s="125"/>
      <c r="BB75" s="125" t="str">
        <f t="shared" si="14"/>
        <v/>
      </c>
      <c r="BC75" s="125"/>
      <c r="BD75" s="125">
        <f>IF(AND(D75="",COUNTA(D76:$R$150)&gt;0),1,0)</f>
        <v>0</v>
      </c>
      <c r="BE75" s="125"/>
      <c r="BF75" s="125"/>
      <c r="BG75" s="125"/>
      <c r="BH75" s="125"/>
      <c r="BI75" s="125"/>
    </row>
    <row r="76" spans="3:61" ht="15.05" customHeight="1">
      <c r="C76" s="126" t="s">
        <v>106</v>
      </c>
      <c r="D76" s="659"/>
      <c r="E76" s="660"/>
      <c r="F76" s="660"/>
      <c r="G76" s="660"/>
      <c r="H76" s="660"/>
      <c r="I76" s="660"/>
      <c r="J76" s="660"/>
      <c r="K76" s="660"/>
      <c r="L76" s="660"/>
      <c r="M76" s="660"/>
      <c r="N76" s="661"/>
      <c r="O76" s="662"/>
      <c r="P76" s="663"/>
      <c r="Q76" s="663"/>
      <c r="R76" s="664"/>
      <c r="S76" s="637"/>
      <c r="T76" s="637"/>
      <c r="U76" s="637"/>
      <c r="V76" s="637"/>
      <c r="W76" s="638"/>
      <c r="X76" s="638"/>
      <c r="Y76" s="638"/>
      <c r="Z76" s="290"/>
      <c r="AA76" s="290"/>
      <c r="AB76" s="290"/>
      <c r="AC76" s="290"/>
      <c r="AD76" s="290"/>
      <c r="AG76" s="111">
        <f t="shared" si="0"/>
        <v>0</v>
      </c>
      <c r="AI76" s="124">
        <f t="shared" si="1"/>
        <v>27</v>
      </c>
      <c r="AJ76" s="124">
        <f t="shared" si="2"/>
        <v>0</v>
      </c>
      <c r="AK76" s="124">
        <f t="shared" si="3"/>
        <v>0</v>
      </c>
      <c r="AL76" s="124">
        <f t="shared" si="4"/>
        <v>0</v>
      </c>
      <c r="AM76" s="124">
        <f t="shared" si="5"/>
        <v>0</v>
      </c>
      <c r="AN76" s="124">
        <f t="shared" si="6"/>
        <v>0</v>
      </c>
      <c r="AO76" s="124">
        <f t="shared" si="7"/>
        <v>0</v>
      </c>
      <c r="AP76" s="124">
        <f t="shared" si="8"/>
        <v>0</v>
      </c>
      <c r="AQ76" s="124">
        <f t="shared" si="8"/>
        <v>0</v>
      </c>
      <c r="AR76" s="124">
        <f t="shared" si="8"/>
        <v>0</v>
      </c>
      <c r="AS76" s="124">
        <f t="shared" si="8"/>
        <v>0</v>
      </c>
      <c r="AT76" s="124"/>
      <c r="AU76" s="125"/>
      <c r="AV76" s="124" t="str">
        <f t="shared" si="9"/>
        <v/>
      </c>
      <c r="AW76" s="124" t="str">
        <f t="shared" si="10"/>
        <v/>
      </c>
      <c r="AX76" s="124" t="str">
        <f t="shared" si="11"/>
        <v/>
      </c>
      <c r="AY76" s="124" t="str">
        <f t="shared" si="12"/>
        <v/>
      </c>
      <c r="AZ76" s="124" t="str">
        <f t="shared" si="13"/>
        <v/>
      </c>
      <c r="BA76" s="125"/>
      <c r="BB76" s="125" t="str">
        <f t="shared" si="14"/>
        <v/>
      </c>
      <c r="BC76" s="125"/>
      <c r="BD76" s="125">
        <f>IF(AND(D76="",COUNTA(D77:$R$150)&gt;0),1,0)</f>
        <v>0</v>
      </c>
      <c r="BE76" s="125"/>
      <c r="BF76" s="125"/>
      <c r="BG76" s="125"/>
      <c r="BH76" s="125"/>
      <c r="BI76" s="125"/>
    </row>
    <row r="77" spans="3:61" ht="15.05" customHeight="1">
      <c r="C77" s="126" t="s">
        <v>107</v>
      </c>
      <c r="D77" s="659"/>
      <c r="E77" s="660"/>
      <c r="F77" s="660"/>
      <c r="G77" s="660"/>
      <c r="H77" s="660"/>
      <c r="I77" s="660"/>
      <c r="J77" s="660"/>
      <c r="K77" s="660"/>
      <c r="L77" s="660"/>
      <c r="M77" s="660"/>
      <c r="N77" s="661"/>
      <c r="O77" s="662"/>
      <c r="P77" s="663"/>
      <c r="Q77" s="663"/>
      <c r="R77" s="664"/>
      <c r="S77" s="637"/>
      <c r="T77" s="637"/>
      <c r="U77" s="637"/>
      <c r="V77" s="637"/>
      <c r="W77" s="638"/>
      <c r="X77" s="638"/>
      <c r="Y77" s="638"/>
      <c r="Z77" s="290"/>
      <c r="AA77" s="290"/>
      <c r="AB77" s="290"/>
      <c r="AC77" s="290"/>
      <c r="AD77" s="290"/>
      <c r="AG77" s="111">
        <f t="shared" si="0"/>
        <v>0</v>
      </c>
      <c r="AI77" s="124">
        <f t="shared" si="1"/>
        <v>27</v>
      </c>
      <c r="AJ77" s="124">
        <f t="shared" si="2"/>
        <v>0</v>
      </c>
      <c r="AK77" s="124">
        <f t="shared" si="3"/>
        <v>0</v>
      </c>
      <c r="AL77" s="124">
        <f t="shared" si="4"/>
        <v>0</v>
      </c>
      <c r="AM77" s="124">
        <f t="shared" si="5"/>
        <v>0</v>
      </c>
      <c r="AN77" s="124">
        <f t="shared" si="6"/>
        <v>0</v>
      </c>
      <c r="AO77" s="124">
        <f t="shared" si="7"/>
        <v>0</v>
      </c>
      <c r="AP77" s="124">
        <f t="shared" si="8"/>
        <v>0</v>
      </c>
      <c r="AQ77" s="124">
        <f t="shared" si="8"/>
        <v>0</v>
      </c>
      <c r="AR77" s="124">
        <f t="shared" si="8"/>
        <v>0</v>
      </c>
      <c r="AS77" s="124">
        <f t="shared" si="8"/>
        <v>0</v>
      </c>
      <c r="AT77" s="124"/>
      <c r="AU77" s="125"/>
      <c r="AV77" s="124" t="str">
        <f t="shared" si="9"/>
        <v/>
      </c>
      <c r="AW77" s="124" t="str">
        <f t="shared" si="10"/>
        <v/>
      </c>
      <c r="AX77" s="124" t="str">
        <f t="shared" si="11"/>
        <v/>
      </c>
      <c r="AY77" s="124" t="str">
        <f t="shared" si="12"/>
        <v/>
      </c>
      <c r="AZ77" s="124" t="str">
        <f t="shared" si="13"/>
        <v/>
      </c>
      <c r="BA77" s="125"/>
      <c r="BB77" s="125" t="str">
        <f t="shared" si="14"/>
        <v/>
      </c>
      <c r="BC77" s="125"/>
      <c r="BD77" s="125">
        <f>IF(AND(D77="",COUNTA(D78:$R$150)&gt;0),1,0)</f>
        <v>0</v>
      </c>
      <c r="BE77" s="125"/>
      <c r="BF77" s="125"/>
      <c r="BG77" s="125"/>
      <c r="BH77" s="125"/>
      <c r="BI77" s="125"/>
    </row>
    <row r="78" spans="3:61" ht="15.05" customHeight="1">
      <c r="C78" s="126" t="s">
        <v>108</v>
      </c>
      <c r="D78" s="659"/>
      <c r="E78" s="660"/>
      <c r="F78" s="660"/>
      <c r="G78" s="660"/>
      <c r="H78" s="660"/>
      <c r="I78" s="660"/>
      <c r="J78" s="660"/>
      <c r="K78" s="660"/>
      <c r="L78" s="660"/>
      <c r="M78" s="660"/>
      <c r="N78" s="661"/>
      <c r="O78" s="662"/>
      <c r="P78" s="663"/>
      <c r="Q78" s="663"/>
      <c r="R78" s="664"/>
      <c r="S78" s="637"/>
      <c r="T78" s="637"/>
      <c r="U78" s="637"/>
      <c r="V78" s="637"/>
      <c r="W78" s="638"/>
      <c r="X78" s="638"/>
      <c r="Y78" s="638"/>
      <c r="Z78" s="290"/>
      <c r="AA78" s="290"/>
      <c r="AB78" s="290"/>
      <c r="AC78" s="290"/>
      <c r="AD78" s="290"/>
      <c r="AG78" s="111">
        <f t="shared" si="0"/>
        <v>0</v>
      </c>
      <c r="AI78" s="124">
        <f t="shared" si="1"/>
        <v>27</v>
      </c>
      <c r="AJ78" s="124">
        <f t="shared" si="2"/>
        <v>0</v>
      </c>
      <c r="AK78" s="124">
        <f t="shared" si="3"/>
        <v>0</v>
      </c>
      <c r="AL78" s="124">
        <f t="shared" si="4"/>
        <v>0</v>
      </c>
      <c r="AM78" s="124">
        <f t="shared" si="5"/>
        <v>0</v>
      </c>
      <c r="AN78" s="124">
        <f t="shared" si="6"/>
        <v>0</v>
      </c>
      <c r="AO78" s="124">
        <f t="shared" si="7"/>
        <v>0</v>
      </c>
      <c r="AP78" s="124">
        <f t="shared" si="8"/>
        <v>0</v>
      </c>
      <c r="AQ78" s="124">
        <f t="shared" si="8"/>
        <v>0</v>
      </c>
      <c r="AR78" s="124">
        <f t="shared" si="8"/>
        <v>0</v>
      </c>
      <c r="AS78" s="124">
        <f t="shared" si="8"/>
        <v>0</v>
      </c>
      <c r="AT78" s="124"/>
      <c r="AU78" s="125"/>
      <c r="AV78" s="124" t="str">
        <f t="shared" si="9"/>
        <v/>
      </c>
      <c r="AW78" s="124" t="str">
        <f t="shared" si="10"/>
        <v/>
      </c>
      <c r="AX78" s="124" t="str">
        <f t="shared" si="11"/>
        <v/>
      </c>
      <c r="AY78" s="124" t="str">
        <f t="shared" si="12"/>
        <v/>
      </c>
      <c r="AZ78" s="124" t="str">
        <f t="shared" si="13"/>
        <v/>
      </c>
      <c r="BA78" s="125"/>
      <c r="BB78" s="125" t="str">
        <f t="shared" si="14"/>
        <v/>
      </c>
      <c r="BC78" s="125"/>
      <c r="BD78" s="125">
        <f>IF(AND(D78="",COUNTA(D79:$R$150)&gt;0),1,0)</f>
        <v>0</v>
      </c>
      <c r="BE78" s="125"/>
      <c r="BF78" s="125"/>
      <c r="BG78" s="125"/>
      <c r="BH78" s="125"/>
      <c r="BI78" s="125"/>
    </row>
    <row r="79" spans="3:61" ht="15.05" customHeight="1">
      <c r="C79" s="126" t="s">
        <v>109</v>
      </c>
      <c r="D79" s="659"/>
      <c r="E79" s="660"/>
      <c r="F79" s="660"/>
      <c r="G79" s="660"/>
      <c r="H79" s="660"/>
      <c r="I79" s="660"/>
      <c r="J79" s="660"/>
      <c r="K79" s="660"/>
      <c r="L79" s="660"/>
      <c r="M79" s="660"/>
      <c r="N79" s="661"/>
      <c r="O79" s="662"/>
      <c r="P79" s="663"/>
      <c r="Q79" s="663"/>
      <c r="R79" s="664"/>
      <c r="S79" s="637"/>
      <c r="T79" s="637"/>
      <c r="U79" s="637"/>
      <c r="V79" s="637"/>
      <c r="W79" s="638"/>
      <c r="X79" s="638"/>
      <c r="Y79" s="638"/>
      <c r="Z79" s="290"/>
      <c r="AA79" s="290"/>
      <c r="AB79" s="290"/>
      <c r="AC79" s="290"/>
      <c r="AD79" s="290"/>
      <c r="AG79" s="111">
        <f t="shared" si="0"/>
        <v>0</v>
      </c>
      <c r="AI79" s="124">
        <f t="shared" si="1"/>
        <v>27</v>
      </c>
      <c r="AJ79" s="124">
        <f t="shared" si="2"/>
        <v>0</v>
      </c>
      <c r="AK79" s="124">
        <f t="shared" si="3"/>
        <v>0</v>
      </c>
      <c r="AL79" s="124">
        <f t="shared" si="4"/>
        <v>0</v>
      </c>
      <c r="AM79" s="124">
        <f t="shared" si="5"/>
        <v>0</v>
      </c>
      <c r="AN79" s="124">
        <f t="shared" si="6"/>
        <v>0</v>
      </c>
      <c r="AO79" s="124">
        <f t="shared" si="7"/>
        <v>0</v>
      </c>
      <c r="AP79" s="124">
        <f t="shared" si="8"/>
        <v>0</v>
      </c>
      <c r="AQ79" s="124">
        <f t="shared" si="8"/>
        <v>0</v>
      </c>
      <c r="AR79" s="124">
        <f t="shared" si="8"/>
        <v>0</v>
      </c>
      <c r="AS79" s="124">
        <f t="shared" si="8"/>
        <v>0</v>
      </c>
      <c r="AT79" s="124"/>
      <c r="AU79" s="125"/>
      <c r="AV79" s="124" t="str">
        <f t="shared" si="9"/>
        <v/>
      </c>
      <c r="AW79" s="124" t="str">
        <f t="shared" si="10"/>
        <v/>
      </c>
      <c r="AX79" s="124" t="str">
        <f t="shared" si="11"/>
        <v/>
      </c>
      <c r="AY79" s="124" t="str">
        <f t="shared" si="12"/>
        <v/>
      </c>
      <c r="AZ79" s="124" t="str">
        <f t="shared" si="13"/>
        <v/>
      </c>
      <c r="BA79" s="125"/>
      <c r="BB79" s="125" t="str">
        <f t="shared" si="14"/>
        <v/>
      </c>
      <c r="BC79" s="125"/>
      <c r="BD79" s="125">
        <f>IF(AND(D79="",COUNTA(D80:$R$150)&gt;0),1,0)</f>
        <v>0</v>
      </c>
      <c r="BE79" s="125"/>
      <c r="BF79" s="125"/>
      <c r="BG79" s="125"/>
      <c r="BH79" s="125"/>
      <c r="BI79" s="125"/>
    </row>
    <row r="80" spans="3:61" ht="15.05" customHeight="1">
      <c r="C80" s="126" t="s">
        <v>110</v>
      </c>
      <c r="D80" s="659"/>
      <c r="E80" s="660"/>
      <c r="F80" s="660"/>
      <c r="G80" s="660"/>
      <c r="H80" s="660"/>
      <c r="I80" s="660"/>
      <c r="J80" s="660"/>
      <c r="K80" s="660"/>
      <c r="L80" s="660"/>
      <c r="M80" s="660"/>
      <c r="N80" s="661"/>
      <c r="O80" s="662"/>
      <c r="P80" s="663"/>
      <c r="Q80" s="663"/>
      <c r="R80" s="664"/>
      <c r="S80" s="637"/>
      <c r="T80" s="637"/>
      <c r="U80" s="637"/>
      <c r="V80" s="637"/>
      <c r="W80" s="638"/>
      <c r="X80" s="638"/>
      <c r="Y80" s="638"/>
      <c r="Z80" s="290"/>
      <c r="AA80" s="290"/>
      <c r="AB80" s="290"/>
      <c r="AC80" s="290"/>
      <c r="AD80" s="290"/>
      <c r="AG80" s="111">
        <f t="shared" si="0"/>
        <v>0</v>
      </c>
      <c r="AI80" s="124">
        <f t="shared" si="1"/>
        <v>27</v>
      </c>
      <c r="AJ80" s="124">
        <f t="shared" si="2"/>
        <v>0</v>
      </c>
      <c r="AK80" s="124">
        <f t="shared" si="3"/>
        <v>0</v>
      </c>
      <c r="AL80" s="124">
        <f t="shared" si="4"/>
        <v>0</v>
      </c>
      <c r="AM80" s="124">
        <f t="shared" si="5"/>
        <v>0</v>
      </c>
      <c r="AN80" s="124">
        <f t="shared" si="6"/>
        <v>0</v>
      </c>
      <c r="AO80" s="124">
        <f t="shared" si="7"/>
        <v>0</v>
      </c>
      <c r="AP80" s="124">
        <f t="shared" si="8"/>
        <v>0</v>
      </c>
      <c r="AQ80" s="124">
        <f t="shared" si="8"/>
        <v>0</v>
      </c>
      <c r="AR80" s="124">
        <f t="shared" si="8"/>
        <v>0</v>
      </c>
      <c r="AS80" s="124">
        <f t="shared" si="8"/>
        <v>0</v>
      </c>
      <c r="AT80" s="124"/>
      <c r="AU80" s="125"/>
      <c r="AV80" s="124" t="str">
        <f t="shared" si="9"/>
        <v/>
      </c>
      <c r="AW80" s="124" t="str">
        <f t="shared" si="10"/>
        <v/>
      </c>
      <c r="AX80" s="124" t="str">
        <f t="shared" si="11"/>
        <v/>
      </c>
      <c r="AY80" s="124" t="str">
        <f t="shared" si="12"/>
        <v/>
      </c>
      <c r="AZ80" s="124" t="str">
        <f t="shared" si="13"/>
        <v/>
      </c>
      <c r="BA80" s="125"/>
      <c r="BB80" s="125" t="str">
        <f t="shared" si="14"/>
        <v/>
      </c>
      <c r="BC80" s="125"/>
      <c r="BD80" s="125">
        <f>IF(AND(D80="",COUNTA(D81:$R$150)&gt;0),1,0)</f>
        <v>0</v>
      </c>
      <c r="BE80" s="125"/>
      <c r="BF80" s="125"/>
      <c r="BG80" s="125"/>
      <c r="BH80" s="125"/>
      <c r="BI80" s="125"/>
    </row>
    <row r="81" spans="3:61" ht="15.05" customHeight="1">
      <c r="C81" s="126" t="s">
        <v>111</v>
      </c>
      <c r="D81" s="659"/>
      <c r="E81" s="660"/>
      <c r="F81" s="660"/>
      <c r="G81" s="660"/>
      <c r="H81" s="660"/>
      <c r="I81" s="660"/>
      <c r="J81" s="660"/>
      <c r="K81" s="660"/>
      <c r="L81" s="660"/>
      <c r="M81" s="660"/>
      <c r="N81" s="661"/>
      <c r="O81" s="662"/>
      <c r="P81" s="663"/>
      <c r="Q81" s="663"/>
      <c r="R81" s="664"/>
      <c r="S81" s="637"/>
      <c r="T81" s="637"/>
      <c r="U81" s="637"/>
      <c r="V81" s="637"/>
      <c r="W81" s="638"/>
      <c r="X81" s="638"/>
      <c r="Y81" s="638"/>
      <c r="Z81" s="290"/>
      <c r="AA81" s="290"/>
      <c r="AB81" s="290"/>
      <c r="AC81" s="290"/>
      <c r="AD81" s="290"/>
      <c r="AG81" s="111">
        <f t="shared" si="0"/>
        <v>0</v>
      </c>
      <c r="AI81" s="124">
        <f t="shared" si="1"/>
        <v>27</v>
      </c>
      <c r="AJ81" s="124">
        <f t="shared" si="2"/>
        <v>0</v>
      </c>
      <c r="AK81" s="124">
        <f t="shared" si="3"/>
        <v>0</v>
      </c>
      <c r="AL81" s="124">
        <f t="shared" si="4"/>
        <v>0</v>
      </c>
      <c r="AM81" s="124">
        <f t="shared" si="5"/>
        <v>0</v>
      </c>
      <c r="AN81" s="124">
        <f t="shared" si="6"/>
        <v>0</v>
      </c>
      <c r="AO81" s="124">
        <f t="shared" si="7"/>
        <v>0</v>
      </c>
      <c r="AP81" s="124">
        <f t="shared" si="8"/>
        <v>0</v>
      </c>
      <c r="AQ81" s="124">
        <f t="shared" si="8"/>
        <v>0</v>
      </c>
      <c r="AR81" s="124">
        <f t="shared" si="8"/>
        <v>0</v>
      </c>
      <c r="AS81" s="124">
        <f t="shared" si="8"/>
        <v>0</v>
      </c>
      <c r="AT81" s="124"/>
      <c r="AU81" s="125"/>
      <c r="AV81" s="124" t="str">
        <f t="shared" si="9"/>
        <v/>
      </c>
      <c r="AW81" s="124" t="str">
        <f t="shared" si="10"/>
        <v/>
      </c>
      <c r="AX81" s="124" t="str">
        <f t="shared" si="11"/>
        <v/>
      </c>
      <c r="AY81" s="124" t="str">
        <f t="shared" si="12"/>
        <v/>
      </c>
      <c r="AZ81" s="124" t="str">
        <f t="shared" si="13"/>
        <v/>
      </c>
      <c r="BA81" s="125"/>
      <c r="BB81" s="125" t="str">
        <f t="shared" si="14"/>
        <v/>
      </c>
      <c r="BC81" s="125"/>
      <c r="BD81" s="125">
        <f>IF(AND(D81="",COUNTA(D82:$R$150)&gt;0),1,0)</f>
        <v>0</v>
      </c>
      <c r="BE81" s="125"/>
      <c r="BF81" s="125"/>
      <c r="BG81" s="125"/>
      <c r="BH81" s="125"/>
      <c r="BI81" s="125"/>
    </row>
    <row r="82" spans="3:61" ht="15.05" customHeight="1">
      <c r="C82" s="126" t="s">
        <v>112</v>
      </c>
      <c r="D82" s="659"/>
      <c r="E82" s="660"/>
      <c r="F82" s="660"/>
      <c r="G82" s="660"/>
      <c r="H82" s="660"/>
      <c r="I82" s="660"/>
      <c r="J82" s="660"/>
      <c r="K82" s="660"/>
      <c r="L82" s="660"/>
      <c r="M82" s="660"/>
      <c r="N82" s="661"/>
      <c r="O82" s="662"/>
      <c r="P82" s="663"/>
      <c r="Q82" s="663"/>
      <c r="R82" s="664"/>
      <c r="S82" s="637"/>
      <c r="T82" s="637"/>
      <c r="U82" s="637"/>
      <c r="V82" s="637"/>
      <c r="W82" s="638"/>
      <c r="X82" s="638"/>
      <c r="Y82" s="638"/>
      <c r="Z82" s="290"/>
      <c r="AA82" s="290"/>
      <c r="AB82" s="290"/>
      <c r="AC82" s="290"/>
      <c r="AD82" s="290"/>
      <c r="AG82" s="111">
        <f t="shared" si="0"/>
        <v>0</v>
      </c>
      <c r="AI82" s="124">
        <f t="shared" si="1"/>
        <v>27</v>
      </c>
      <c r="AJ82" s="124">
        <f t="shared" si="2"/>
        <v>0</v>
      </c>
      <c r="AK82" s="124">
        <f t="shared" si="3"/>
        <v>0</v>
      </c>
      <c r="AL82" s="124">
        <f t="shared" si="4"/>
        <v>0</v>
      </c>
      <c r="AM82" s="124">
        <f t="shared" si="5"/>
        <v>0</v>
      </c>
      <c r="AN82" s="124">
        <f t="shared" si="6"/>
        <v>0</v>
      </c>
      <c r="AO82" s="124">
        <f t="shared" si="7"/>
        <v>0</v>
      </c>
      <c r="AP82" s="124">
        <f t="shared" si="8"/>
        <v>0</v>
      </c>
      <c r="AQ82" s="124">
        <f t="shared" si="8"/>
        <v>0</v>
      </c>
      <c r="AR82" s="124">
        <f t="shared" si="8"/>
        <v>0</v>
      </c>
      <c r="AS82" s="124">
        <f t="shared" si="8"/>
        <v>0</v>
      </c>
      <c r="AT82" s="124"/>
      <c r="AU82" s="125"/>
      <c r="AV82" s="124" t="str">
        <f t="shared" si="9"/>
        <v/>
      </c>
      <c r="AW82" s="124" t="str">
        <f t="shared" si="10"/>
        <v/>
      </c>
      <c r="AX82" s="124" t="str">
        <f t="shared" si="11"/>
        <v/>
      </c>
      <c r="AY82" s="124" t="str">
        <f t="shared" si="12"/>
        <v/>
      </c>
      <c r="AZ82" s="124" t="str">
        <f t="shared" si="13"/>
        <v/>
      </c>
      <c r="BA82" s="125"/>
      <c r="BB82" s="125" t="str">
        <f t="shared" si="14"/>
        <v/>
      </c>
      <c r="BC82" s="125"/>
      <c r="BD82" s="125">
        <f>IF(AND(D82="",COUNTA(D83:$R$150)&gt;0),1,0)</f>
        <v>0</v>
      </c>
      <c r="BE82" s="125"/>
      <c r="BF82" s="125"/>
      <c r="BG82" s="125"/>
      <c r="BH82" s="125"/>
      <c r="BI82" s="125"/>
    </row>
    <row r="83" spans="3:61" ht="15.05" customHeight="1">
      <c r="C83" s="126" t="s">
        <v>113</v>
      </c>
      <c r="D83" s="659"/>
      <c r="E83" s="660"/>
      <c r="F83" s="660"/>
      <c r="G83" s="660"/>
      <c r="H83" s="660"/>
      <c r="I83" s="660"/>
      <c r="J83" s="660"/>
      <c r="K83" s="660"/>
      <c r="L83" s="660"/>
      <c r="M83" s="660"/>
      <c r="N83" s="661"/>
      <c r="O83" s="662"/>
      <c r="P83" s="663"/>
      <c r="Q83" s="663"/>
      <c r="R83" s="664"/>
      <c r="S83" s="637"/>
      <c r="T83" s="637"/>
      <c r="U83" s="637"/>
      <c r="V83" s="637"/>
      <c r="W83" s="638"/>
      <c r="X83" s="638"/>
      <c r="Y83" s="638"/>
      <c r="Z83" s="290"/>
      <c r="AA83" s="290"/>
      <c r="AB83" s="290"/>
      <c r="AC83" s="290"/>
      <c r="AD83" s="290"/>
      <c r="AG83" s="111">
        <f t="shared" si="0"/>
        <v>0</v>
      </c>
      <c r="AI83" s="124">
        <f t="shared" si="1"/>
        <v>27</v>
      </c>
      <c r="AJ83" s="124">
        <f t="shared" si="2"/>
        <v>0</v>
      </c>
      <c r="AK83" s="124">
        <f t="shared" si="3"/>
        <v>0</v>
      </c>
      <c r="AL83" s="124">
        <f t="shared" si="4"/>
        <v>0</v>
      </c>
      <c r="AM83" s="124">
        <f t="shared" si="5"/>
        <v>0</v>
      </c>
      <c r="AN83" s="124">
        <f t="shared" si="6"/>
        <v>0</v>
      </c>
      <c r="AO83" s="124">
        <f t="shared" si="7"/>
        <v>0</v>
      </c>
      <c r="AP83" s="124">
        <f t="shared" si="8"/>
        <v>0</v>
      </c>
      <c r="AQ83" s="124">
        <f t="shared" si="8"/>
        <v>0</v>
      </c>
      <c r="AR83" s="124">
        <f t="shared" si="8"/>
        <v>0</v>
      </c>
      <c r="AS83" s="124">
        <f t="shared" si="8"/>
        <v>0</v>
      </c>
      <c r="AT83" s="124"/>
      <c r="AU83" s="125"/>
      <c r="AV83" s="124" t="str">
        <f t="shared" si="9"/>
        <v/>
      </c>
      <c r="AW83" s="124" t="str">
        <f t="shared" si="10"/>
        <v/>
      </c>
      <c r="AX83" s="124" t="str">
        <f t="shared" si="11"/>
        <v/>
      </c>
      <c r="AY83" s="124" t="str">
        <f t="shared" si="12"/>
        <v/>
      </c>
      <c r="AZ83" s="124" t="str">
        <f t="shared" si="13"/>
        <v/>
      </c>
      <c r="BA83" s="125"/>
      <c r="BB83" s="125" t="str">
        <f t="shared" si="14"/>
        <v/>
      </c>
      <c r="BC83" s="125"/>
      <c r="BD83" s="125">
        <f>IF(AND(D83="",COUNTA(D84:$R$150)&gt;0),1,0)</f>
        <v>0</v>
      </c>
      <c r="BE83" s="125"/>
      <c r="BF83" s="125"/>
      <c r="BG83" s="125"/>
      <c r="BH83" s="125"/>
      <c r="BI83" s="125"/>
    </row>
    <row r="84" spans="3:61" ht="15.05" customHeight="1">
      <c r="C84" s="126" t="s">
        <v>114</v>
      </c>
      <c r="D84" s="659"/>
      <c r="E84" s="660"/>
      <c r="F84" s="660"/>
      <c r="G84" s="660"/>
      <c r="H84" s="660"/>
      <c r="I84" s="660"/>
      <c r="J84" s="660"/>
      <c r="K84" s="660"/>
      <c r="L84" s="660"/>
      <c r="M84" s="660"/>
      <c r="N84" s="661"/>
      <c r="O84" s="662"/>
      <c r="P84" s="663"/>
      <c r="Q84" s="663"/>
      <c r="R84" s="664"/>
      <c r="S84" s="637"/>
      <c r="T84" s="637"/>
      <c r="U84" s="637"/>
      <c r="V84" s="637"/>
      <c r="W84" s="638"/>
      <c r="X84" s="638"/>
      <c r="Y84" s="638"/>
      <c r="Z84" s="290"/>
      <c r="AA84" s="290"/>
      <c r="AB84" s="290"/>
      <c r="AC84" s="290"/>
      <c r="AD84" s="290"/>
      <c r="AG84" s="111">
        <f t="shared" si="0"/>
        <v>0</v>
      </c>
      <c r="AI84" s="124">
        <f t="shared" si="1"/>
        <v>27</v>
      </c>
      <c r="AJ84" s="124">
        <f t="shared" si="2"/>
        <v>0</v>
      </c>
      <c r="AK84" s="124">
        <f t="shared" si="3"/>
        <v>0</v>
      </c>
      <c r="AL84" s="124">
        <f t="shared" si="4"/>
        <v>0</v>
      </c>
      <c r="AM84" s="124">
        <f t="shared" si="5"/>
        <v>0</v>
      </c>
      <c r="AN84" s="124">
        <f t="shared" si="6"/>
        <v>0</v>
      </c>
      <c r="AO84" s="124">
        <f t="shared" si="7"/>
        <v>0</v>
      </c>
      <c r="AP84" s="124">
        <f t="shared" si="8"/>
        <v>0</v>
      </c>
      <c r="AQ84" s="124">
        <f t="shared" si="8"/>
        <v>0</v>
      </c>
      <c r="AR84" s="124">
        <f t="shared" si="8"/>
        <v>0</v>
      </c>
      <c r="AS84" s="124">
        <f t="shared" si="8"/>
        <v>0</v>
      </c>
      <c r="AT84" s="124"/>
      <c r="AU84" s="125"/>
      <c r="AV84" s="124" t="str">
        <f t="shared" si="9"/>
        <v/>
      </c>
      <c r="AW84" s="124" t="str">
        <f t="shared" si="10"/>
        <v/>
      </c>
      <c r="AX84" s="124" t="str">
        <f t="shared" si="11"/>
        <v/>
      </c>
      <c r="AY84" s="124" t="str">
        <f t="shared" si="12"/>
        <v/>
      </c>
      <c r="AZ84" s="124" t="str">
        <f t="shared" si="13"/>
        <v/>
      </c>
      <c r="BA84" s="125"/>
      <c r="BB84" s="125" t="str">
        <f t="shared" si="14"/>
        <v/>
      </c>
      <c r="BC84" s="125"/>
      <c r="BD84" s="125">
        <f>IF(AND(D84="",COUNTA(D85:$R$150)&gt;0),1,0)</f>
        <v>0</v>
      </c>
      <c r="BE84" s="125"/>
      <c r="BF84" s="125"/>
      <c r="BG84" s="125"/>
      <c r="BH84" s="125"/>
      <c r="BI84" s="125"/>
    </row>
    <row r="85" spans="3:61" ht="15.05" customHeight="1">
      <c r="C85" s="126" t="s">
        <v>115</v>
      </c>
      <c r="D85" s="659"/>
      <c r="E85" s="660"/>
      <c r="F85" s="660"/>
      <c r="G85" s="660"/>
      <c r="H85" s="660"/>
      <c r="I85" s="660"/>
      <c r="J85" s="660"/>
      <c r="K85" s="660"/>
      <c r="L85" s="660"/>
      <c r="M85" s="660"/>
      <c r="N85" s="661"/>
      <c r="O85" s="662"/>
      <c r="P85" s="663"/>
      <c r="Q85" s="663"/>
      <c r="R85" s="664"/>
      <c r="S85" s="637"/>
      <c r="T85" s="637"/>
      <c r="U85" s="637"/>
      <c r="V85" s="637"/>
      <c r="W85" s="638"/>
      <c r="X85" s="638"/>
      <c r="Y85" s="638"/>
      <c r="Z85" s="290"/>
      <c r="AA85" s="290"/>
      <c r="AB85" s="290"/>
      <c r="AC85" s="290"/>
      <c r="AD85" s="290"/>
      <c r="AG85" s="111">
        <f t="shared" si="0"/>
        <v>0</v>
      </c>
      <c r="AI85" s="124">
        <f t="shared" si="1"/>
        <v>27</v>
      </c>
      <c r="AJ85" s="124">
        <f t="shared" si="2"/>
        <v>0</v>
      </c>
      <c r="AK85" s="124">
        <f t="shared" si="3"/>
        <v>0</v>
      </c>
      <c r="AL85" s="124">
        <f t="shared" si="4"/>
        <v>0</v>
      </c>
      <c r="AM85" s="124">
        <f t="shared" si="5"/>
        <v>0</v>
      </c>
      <c r="AN85" s="124">
        <f t="shared" si="6"/>
        <v>0</v>
      </c>
      <c r="AO85" s="124">
        <f t="shared" si="7"/>
        <v>0</v>
      </c>
      <c r="AP85" s="124">
        <f t="shared" si="8"/>
        <v>0</v>
      </c>
      <c r="AQ85" s="124">
        <f t="shared" si="8"/>
        <v>0</v>
      </c>
      <c r="AR85" s="124">
        <f t="shared" si="8"/>
        <v>0</v>
      </c>
      <c r="AS85" s="124">
        <f t="shared" si="8"/>
        <v>0</v>
      </c>
      <c r="AT85" s="124"/>
      <c r="AU85" s="125"/>
      <c r="AV85" s="124" t="str">
        <f t="shared" si="9"/>
        <v/>
      </c>
      <c r="AW85" s="124" t="str">
        <f t="shared" si="10"/>
        <v/>
      </c>
      <c r="AX85" s="124" t="str">
        <f t="shared" si="11"/>
        <v/>
      </c>
      <c r="AY85" s="124" t="str">
        <f t="shared" si="12"/>
        <v/>
      </c>
      <c r="AZ85" s="124" t="str">
        <f t="shared" si="13"/>
        <v/>
      </c>
      <c r="BA85" s="125"/>
      <c r="BB85" s="125" t="str">
        <f t="shared" si="14"/>
        <v/>
      </c>
      <c r="BC85" s="125"/>
      <c r="BD85" s="125">
        <f>IF(AND(D85="",COUNTA(D86:$R$150)&gt;0),1,0)</f>
        <v>0</v>
      </c>
      <c r="BE85" s="125"/>
      <c r="BF85" s="125"/>
      <c r="BG85" s="125"/>
      <c r="BH85" s="125"/>
      <c r="BI85" s="125"/>
    </row>
    <row r="86" spans="3:61" ht="15.05" customHeight="1">
      <c r="C86" s="126" t="s">
        <v>116</v>
      </c>
      <c r="D86" s="659"/>
      <c r="E86" s="660"/>
      <c r="F86" s="660"/>
      <c r="G86" s="660"/>
      <c r="H86" s="660"/>
      <c r="I86" s="660"/>
      <c r="J86" s="660"/>
      <c r="K86" s="660"/>
      <c r="L86" s="660"/>
      <c r="M86" s="660"/>
      <c r="N86" s="661"/>
      <c r="O86" s="662"/>
      <c r="P86" s="663"/>
      <c r="Q86" s="663"/>
      <c r="R86" s="664"/>
      <c r="S86" s="637"/>
      <c r="T86" s="637"/>
      <c r="U86" s="637"/>
      <c r="V86" s="637"/>
      <c r="W86" s="638"/>
      <c r="X86" s="638"/>
      <c r="Y86" s="638"/>
      <c r="Z86" s="290"/>
      <c r="AA86" s="290"/>
      <c r="AB86" s="290"/>
      <c r="AC86" s="290"/>
      <c r="AD86" s="290"/>
      <c r="AG86" s="111">
        <f t="shared" si="0"/>
        <v>0</v>
      </c>
      <c r="AI86" s="124">
        <f t="shared" si="1"/>
        <v>27</v>
      </c>
      <c r="AJ86" s="124">
        <f t="shared" si="2"/>
        <v>0</v>
      </c>
      <c r="AK86" s="124">
        <f t="shared" si="3"/>
        <v>0</v>
      </c>
      <c r="AL86" s="124">
        <f t="shared" si="4"/>
        <v>0</v>
      </c>
      <c r="AM86" s="124">
        <f t="shared" si="5"/>
        <v>0</v>
      </c>
      <c r="AN86" s="124">
        <f t="shared" si="6"/>
        <v>0</v>
      </c>
      <c r="AO86" s="124">
        <f t="shared" si="7"/>
        <v>0</v>
      </c>
      <c r="AP86" s="124">
        <f t="shared" si="8"/>
        <v>0</v>
      </c>
      <c r="AQ86" s="124">
        <f t="shared" si="8"/>
        <v>0</v>
      </c>
      <c r="AR86" s="124">
        <f t="shared" si="8"/>
        <v>0</v>
      </c>
      <c r="AS86" s="124">
        <f t="shared" si="8"/>
        <v>0</v>
      </c>
      <c r="AT86" s="124"/>
      <c r="AU86" s="125"/>
      <c r="AV86" s="124" t="str">
        <f t="shared" si="9"/>
        <v/>
      </c>
      <c r="AW86" s="124" t="str">
        <f t="shared" si="10"/>
        <v/>
      </c>
      <c r="AX86" s="124" t="str">
        <f t="shared" si="11"/>
        <v/>
      </c>
      <c r="AY86" s="124" t="str">
        <f t="shared" si="12"/>
        <v/>
      </c>
      <c r="AZ86" s="124" t="str">
        <f t="shared" si="13"/>
        <v/>
      </c>
      <c r="BA86" s="125"/>
      <c r="BB86" s="125" t="str">
        <f t="shared" si="14"/>
        <v/>
      </c>
      <c r="BC86" s="125"/>
      <c r="BD86" s="125">
        <f>IF(AND(D86="",COUNTA(D87:$R$150)&gt;0),1,0)</f>
        <v>0</v>
      </c>
      <c r="BE86" s="125"/>
      <c r="BF86" s="125"/>
      <c r="BG86" s="125"/>
      <c r="BH86" s="125"/>
      <c r="BI86" s="125"/>
    </row>
    <row r="87" spans="3:61" ht="15.05" customHeight="1">
      <c r="C87" s="126" t="s">
        <v>117</v>
      </c>
      <c r="D87" s="659"/>
      <c r="E87" s="660"/>
      <c r="F87" s="660"/>
      <c r="G87" s="660"/>
      <c r="H87" s="660"/>
      <c r="I87" s="660"/>
      <c r="J87" s="660"/>
      <c r="K87" s="660"/>
      <c r="L87" s="660"/>
      <c r="M87" s="660"/>
      <c r="N87" s="661"/>
      <c r="O87" s="662"/>
      <c r="P87" s="663"/>
      <c r="Q87" s="663"/>
      <c r="R87" s="664"/>
      <c r="S87" s="637"/>
      <c r="T87" s="637"/>
      <c r="U87" s="637"/>
      <c r="V87" s="637"/>
      <c r="W87" s="638"/>
      <c r="X87" s="638"/>
      <c r="Y87" s="638"/>
      <c r="Z87" s="290"/>
      <c r="AA87" s="290"/>
      <c r="AB87" s="290"/>
      <c r="AC87" s="290"/>
      <c r="AD87" s="290"/>
      <c r="AG87" s="111">
        <f t="shared" si="0"/>
        <v>0</v>
      </c>
      <c r="AI87" s="124">
        <f t="shared" si="1"/>
        <v>27</v>
      </c>
      <c r="AJ87" s="124">
        <f t="shared" si="2"/>
        <v>0</v>
      </c>
      <c r="AK87" s="124">
        <f t="shared" si="3"/>
        <v>0</v>
      </c>
      <c r="AL87" s="124">
        <f t="shared" si="4"/>
        <v>0</v>
      </c>
      <c r="AM87" s="124">
        <f t="shared" si="5"/>
        <v>0</v>
      </c>
      <c r="AN87" s="124">
        <f t="shared" si="6"/>
        <v>0</v>
      </c>
      <c r="AO87" s="124">
        <f t="shared" si="7"/>
        <v>0</v>
      </c>
      <c r="AP87" s="124">
        <f t="shared" si="8"/>
        <v>0</v>
      </c>
      <c r="AQ87" s="124">
        <f t="shared" si="8"/>
        <v>0</v>
      </c>
      <c r="AR87" s="124">
        <f t="shared" si="8"/>
        <v>0</v>
      </c>
      <c r="AS87" s="124">
        <f t="shared" si="8"/>
        <v>0</v>
      </c>
      <c r="AT87" s="124"/>
      <c r="AU87" s="125"/>
      <c r="AV87" s="124" t="str">
        <f t="shared" si="9"/>
        <v/>
      </c>
      <c r="AW87" s="124" t="str">
        <f t="shared" si="10"/>
        <v/>
      </c>
      <c r="AX87" s="124" t="str">
        <f t="shared" si="11"/>
        <v/>
      </c>
      <c r="AY87" s="124" t="str">
        <f t="shared" si="12"/>
        <v/>
      </c>
      <c r="AZ87" s="124" t="str">
        <f t="shared" si="13"/>
        <v/>
      </c>
      <c r="BA87" s="125"/>
      <c r="BB87" s="125" t="str">
        <f t="shared" si="14"/>
        <v/>
      </c>
      <c r="BC87" s="125"/>
      <c r="BD87" s="125">
        <f>IF(AND(D87="",COUNTA(D88:$R$150)&gt;0),1,0)</f>
        <v>0</v>
      </c>
      <c r="BE87" s="125"/>
      <c r="BF87" s="125"/>
      <c r="BG87" s="125"/>
      <c r="BH87" s="125"/>
      <c r="BI87" s="125"/>
    </row>
    <row r="88" spans="3:61" ht="15.05" customHeight="1">
      <c r="C88" s="126" t="s">
        <v>118</v>
      </c>
      <c r="D88" s="659"/>
      <c r="E88" s="660"/>
      <c r="F88" s="660"/>
      <c r="G88" s="660"/>
      <c r="H88" s="660"/>
      <c r="I88" s="660"/>
      <c r="J88" s="660"/>
      <c r="K88" s="660"/>
      <c r="L88" s="660"/>
      <c r="M88" s="660"/>
      <c r="N88" s="661"/>
      <c r="O88" s="662"/>
      <c r="P88" s="663"/>
      <c r="Q88" s="663"/>
      <c r="R88" s="664"/>
      <c r="S88" s="637"/>
      <c r="T88" s="637"/>
      <c r="U88" s="637"/>
      <c r="V88" s="637"/>
      <c r="W88" s="638"/>
      <c r="X88" s="638"/>
      <c r="Y88" s="638"/>
      <c r="Z88" s="290"/>
      <c r="AA88" s="290"/>
      <c r="AB88" s="290"/>
      <c r="AC88" s="290"/>
      <c r="AD88" s="290"/>
      <c r="AG88" s="111">
        <f t="shared" si="0"/>
        <v>0</v>
      </c>
      <c r="AI88" s="124">
        <f t="shared" si="1"/>
        <v>27</v>
      </c>
      <c r="AJ88" s="124">
        <f t="shared" si="2"/>
        <v>0</v>
      </c>
      <c r="AK88" s="124">
        <f t="shared" si="3"/>
        <v>0</v>
      </c>
      <c r="AL88" s="124">
        <f t="shared" si="4"/>
        <v>0</v>
      </c>
      <c r="AM88" s="124">
        <f t="shared" si="5"/>
        <v>0</v>
      </c>
      <c r="AN88" s="124">
        <f t="shared" si="6"/>
        <v>0</v>
      </c>
      <c r="AO88" s="124">
        <f t="shared" si="7"/>
        <v>0</v>
      </c>
      <c r="AP88" s="124">
        <f t="shared" si="8"/>
        <v>0</v>
      </c>
      <c r="AQ88" s="124">
        <f t="shared" si="8"/>
        <v>0</v>
      </c>
      <c r="AR88" s="124">
        <f t="shared" si="8"/>
        <v>0</v>
      </c>
      <c r="AS88" s="124">
        <f t="shared" si="8"/>
        <v>0</v>
      </c>
      <c r="AT88" s="124"/>
      <c r="AU88" s="125"/>
      <c r="AV88" s="124" t="str">
        <f t="shared" si="9"/>
        <v/>
      </c>
      <c r="AW88" s="124" t="str">
        <f t="shared" si="10"/>
        <v/>
      </c>
      <c r="AX88" s="124" t="str">
        <f t="shared" si="11"/>
        <v/>
      </c>
      <c r="AY88" s="124" t="str">
        <f t="shared" si="12"/>
        <v/>
      </c>
      <c r="AZ88" s="124" t="str">
        <f t="shared" si="13"/>
        <v/>
      </c>
      <c r="BA88" s="125"/>
      <c r="BB88" s="125" t="str">
        <f t="shared" si="14"/>
        <v/>
      </c>
      <c r="BC88" s="125"/>
      <c r="BD88" s="125">
        <f>IF(AND(D88="",COUNTA(D89:$R$150)&gt;0),1,0)</f>
        <v>0</v>
      </c>
      <c r="BE88" s="125"/>
      <c r="BF88" s="125"/>
      <c r="BG88" s="125"/>
      <c r="BH88" s="125"/>
      <c r="BI88" s="125"/>
    </row>
    <row r="89" spans="3:61" ht="15.05" customHeight="1">
      <c r="C89" s="126" t="s">
        <v>119</v>
      </c>
      <c r="D89" s="659"/>
      <c r="E89" s="660"/>
      <c r="F89" s="660"/>
      <c r="G89" s="660"/>
      <c r="H89" s="660"/>
      <c r="I89" s="660"/>
      <c r="J89" s="660"/>
      <c r="K89" s="660"/>
      <c r="L89" s="660"/>
      <c r="M89" s="660"/>
      <c r="N89" s="661"/>
      <c r="O89" s="662"/>
      <c r="P89" s="663"/>
      <c r="Q89" s="663"/>
      <c r="R89" s="664"/>
      <c r="S89" s="637"/>
      <c r="T89" s="637"/>
      <c r="U89" s="637"/>
      <c r="V89" s="637"/>
      <c r="W89" s="638"/>
      <c r="X89" s="638"/>
      <c r="Y89" s="638"/>
      <c r="Z89" s="290"/>
      <c r="AA89" s="290"/>
      <c r="AB89" s="290"/>
      <c r="AC89" s="290"/>
      <c r="AD89" s="290"/>
      <c r="AG89" s="111">
        <f t="shared" si="0"/>
        <v>0</v>
      </c>
      <c r="AI89" s="124">
        <f t="shared" si="1"/>
        <v>27</v>
      </c>
      <c r="AJ89" s="124">
        <f t="shared" si="2"/>
        <v>0</v>
      </c>
      <c r="AK89" s="124">
        <f t="shared" si="3"/>
        <v>0</v>
      </c>
      <c r="AL89" s="124">
        <f t="shared" si="4"/>
        <v>0</v>
      </c>
      <c r="AM89" s="124">
        <f t="shared" si="5"/>
        <v>0</v>
      </c>
      <c r="AN89" s="124">
        <f t="shared" si="6"/>
        <v>0</v>
      </c>
      <c r="AO89" s="124">
        <f t="shared" si="7"/>
        <v>0</v>
      </c>
      <c r="AP89" s="124">
        <f t="shared" si="8"/>
        <v>0</v>
      </c>
      <c r="AQ89" s="124">
        <f t="shared" si="8"/>
        <v>0</v>
      </c>
      <c r="AR89" s="124">
        <f t="shared" si="8"/>
        <v>0</v>
      </c>
      <c r="AS89" s="124">
        <f t="shared" si="8"/>
        <v>0</v>
      </c>
      <c r="AT89" s="124"/>
      <c r="AU89" s="125"/>
      <c r="AV89" s="124" t="str">
        <f t="shared" si="9"/>
        <v/>
      </c>
      <c r="AW89" s="124" t="str">
        <f t="shared" si="10"/>
        <v/>
      </c>
      <c r="AX89" s="124" t="str">
        <f t="shared" si="11"/>
        <v/>
      </c>
      <c r="AY89" s="124" t="str">
        <f t="shared" si="12"/>
        <v/>
      </c>
      <c r="AZ89" s="124" t="str">
        <f t="shared" si="13"/>
        <v/>
      </c>
      <c r="BA89" s="125"/>
      <c r="BB89" s="125" t="str">
        <f t="shared" si="14"/>
        <v/>
      </c>
      <c r="BC89" s="125"/>
      <c r="BD89" s="125">
        <f>IF(AND(D89="",COUNTA(D90:$R$150)&gt;0),1,0)</f>
        <v>0</v>
      </c>
      <c r="BE89" s="125"/>
      <c r="BF89" s="125"/>
      <c r="BG89" s="125"/>
      <c r="BH89" s="125"/>
      <c r="BI89" s="125"/>
    </row>
    <row r="90" spans="3:61" ht="15.05" customHeight="1">
      <c r="C90" s="126" t="s">
        <v>120</v>
      </c>
      <c r="D90" s="659"/>
      <c r="E90" s="660"/>
      <c r="F90" s="660"/>
      <c r="G90" s="660"/>
      <c r="H90" s="660"/>
      <c r="I90" s="660"/>
      <c r="J90" s="660"/>
      <c r="K90" s="660"/>
      <c r="L90" s="660"/>
      <c r="M90" s="660"/>
      <c r="N90" s="661"/>
      <c r="O90" s="662"/>
      <c r="P90" s="663"/>
      <c r="Q90" s="663"/>
      <c r="R90" s="664"/>
      <c r="S90" s="637"/>
      <c r="T90" s="637"/>
      <c r="U90" s="637"/>
      <c r="V90" s="637"/>
      <c r="W90" s="638"/>
      <c r="X90" s="638"/>
      <c r="Y90" s="638"/>
      <c r="Z90" s="290"/>
      <c r="AA90" s="290"/>
      <c r="AB90" s="290"/>
      <c r="AC90" s="290"/>
      <c r="AD90" s="290"/>
      <c r="AG90" s="111">
        <f t="shared" si="0"/>
        <v>0</v>
      </c>
      <c r="AI90" s="124">
        <f t="shared" si="1"/>
        <v>27</v>
      </c>
      <c r="AJ90" s="124">
        <f t="shared" si="2"/>
        <v>0</v>
      </c>
      <c r="AK90" s="124">
        <f t="shared" si="3"/>
        <v>0</v>
      </c>
      <c r="AL90" s="124">
        <f t="shared" si="4"/>
        <v>0</v>
      </c>
      <c r="AM90" s="124">
        <f t="shared" si="5"/>
        <v>0</v>
      </c>
      <c r="AN90" s="124">
        <f t="shared" si="6"/>
        <v>0</v>
      </c>
      <c r="AO90" s="124">
        <f t="shared" si="7"/>
        <v>0</v>
      </c>
      <c r="AP90" s="124">
        <f t="shared" si="8"/>
        <v>0</v>
      </c>
      <c r="AQ90" s="124">
        <f t="shared" si="8"/>
        <v>0</v>
      </c>
      <c r="AR90" s="124">
        <f t="shared" si="8"/>
        <v>0</v>
      </c>
      <c r="AS90" s="124">
        <f t="shared" si="8"/>
        <v>0</v>
      </c>
      <c r="AT90" s="124"/>
      <c r="AU90" s="125"/>
      <c r="AV90" s="124" t="str">
        <f t="shared" si="9"/>
        <v/>
      </c>
      <c r="AW90" s="124" t="str">
        <f t="shared" si="10"/>
        <v/>
      </c>
      <c r="AX90" s="124" t="str">
        <f t="shared" si="11"/>
        <v/>
      </c>
      <c r="AY90" s="124" t="str">
        <f t="shared" si="12"/>
        <v/>
      </c>
      <c r="AZ90" s="124" t="str">
        <f t="shared" si="13"/>
        <v/>
      </c>
      <c r="BA90" s="125"/>
      <c r="BB90" s="125" t="str">
        <f t="shared" si="14"/>
        <v/>
      </c>
      <c r="BC90" s="125"/>
      <c r="BD90" s="125">
        <f>IF(AND(D90="",COUNTA(D91:$R$150)&gt;0),1,0)</f>
        <v>0</v>
      </c>
      <c r="BE90" s="125"/>
      <c r="BF90" s="125"/>
      <c r="BG90" s="125"/>
      <c r="BH90" s="125"/>
      <c r="BI90" s="125"/>
    </row>
    <row r="91" spans="3:61" ht="15.05" customHeight="1">
      <c r="C91" s="126" t="s">
        <v>121</v>
      </c>
      <c r="D91" s="659"/>
      <c r="E91" s="660"/>
      <c r="F91" s="660"/>
      <c r="G91" s="660"/>
      <c r="H91" s="660"/>
      <c r="I91" s="660"/>
      <c r="J91" s="660"/>
      <c r="K91" s="660"/>
      <c r="L91" s="660"/>
      <c r="M91" s="660"/>
      <c r="N91" s="661"/>
      <c r="O91" s="662"/>
      <c r="P91" s="663"/>
      <c r="Q91" s="663"/>
      <c r="R91" s="664"/>
      <c r="S91" s="637"/>
      <c r="T91" s="637"/>
      <c r="U91" s="637"/>
      <c r="V91" s="637"/>
      <c r="W91" s="638"/>
      <c r="X91" s="638"/>
      <c r="Y91" s="638"/>
      <c r="Z91" s="290"/>
      <c r="AA91" s="290"/>
      <c r="AB91" s="290"/>
      <c r="AC91" s="290"/>
      <c r="AD91" s="290"/>
      <c r="AG91" s="111">
        <f t="shared" si="0"/>
        <v>0</v>
      </c>
      <c r="AI91" s="124">
        <f t="shared" si="1"/>
        <v>27</v>
      </c>
      <c r="AJ91" s="124">
        <f t="shared" si="2"/>
        <v>0</v>
      </c>
      <c r="AK91" s="124">
        <f t="shared" si="3"/>
        <v>0</v>
      </c>
      <c r="AL91" s="124">
        <f t="shared" si="4"/>
        <v>0</v>
      </c>
      <c r="AM91" s="124">
        <f t="shared" si="5"/>
        <v>0</v>
      </c>
      <c r="AN91" s="124">
        <f t="shared" si="6"/>
        <v>0</v>
      </c>
      <c r="AO91" s="124">
        <f t="shared" si="7"/>
        <v>0</v>
      </c>
      <c r="AP91" s="124">
        <f t="shared" si="8"/>
        <v>0</v>
      </c>
      <c r="AQ91" s="124">
        <f t="shared" si="8"/>
        <v>0</v>
      </c>
      <c r="AR91" s="124">
        <f t="shared" si="8"/>
        <v>0</v>
      </c>
      <c r="AS91" s="124">
        <f t="shared" si="8"/>
        <v>0</v>
      </c>
      <c r="AT91" s="124"/>
      <c r="AU91" s="125"/>
      <c r="AV91" s="124" t="str">
        <f t="shared" si="9"/>
        <v/>
      </c>
      <c r="AW91" s="124" t="str">
        <f t="shared" si="10"/>
        <v/>
      </c>
      <c r="AX91" s="124" t="str">
        <f t="shared" si="11"/>
        <v/>
      </c>
      <c r="AY91" s="124" t="str">
        <f t="shared" si="12"/>
        <v/>
      </c>
      <c r="AZ91" s="124" t="str">
        <f t="shared" si="13"/>
        <v/>
      </c>
      <c r="BA91" s="125"/>
      <c r="BB91" s="125" t="str">
        <f t="shared" si="14"/>
        <v/>
      </c>
      <c r="BC91" s="125"/>
      <c r="BD91" s="125">
        <f>IF(AND(D91="",COUNTA(D92:$R$150)&gt;0),1,0)</f>
        <v>0</v>
      </c>
      <c r="BE91" s="125"/>
      <c r="BF91" s="125"/>
      <c r="BG91" s="125"/>
      <c r="BH91" s="125"/>
      <c r="BI91" s="125"/>
    </row>
    <row r="92" spans="3:61" ht="15.05" customHeight="1">
      <c r="C92" s="126" t="s">
        <v>122</v>
      </c>
      <c r="D92" s="659"/>
      <c r="E92" s="660"/>
      <c r="F92" s="660"/>
      <c r="G92" s="660"/>
      <c r="H92" s="660"/>
      <c r="I92" s="660"/>
      <c r="J92" s="660"/>
      <c r="K92" s="660"/>
      <c r="L92" s="660"/>
      <c r="M92" s="660"/>
      <c r="N92" s="661"/>
      <c r="O92" s="662"/>
      <c r="P92" s="663"/>
      <c r="Q92" s="663"/>
      <c r="R92" s="664"/>
      <c r="S92" s="637"/>
      <c r="T92" s="637"/>
      <c r="U92" s="637"/>
      <c r="V92" s="637"/>
      <c r="W92" s="638"/>
      <c r="X92" s="638"/>
      <c r="Y92" s="638"/>
      <c r="Z92" s="290"/>
      <c r="AA92" s="290"/>
      <c r="AB92" s="290"/>
      <c r="AC92" s="290"/>
      <c r="AD92" s="290"/>
      <c r="AG92" s="111">
        <f t="shared" si="0"/>
        <v>0</v>
      </c>
      <c r="AI92" s="124">
        <f t="shared" si="1"/>
        <v>27</v>
      </c>
      <c r="AJ92" s="124">
        <f t="shared" si="2"/>
        <v>0</v>
      </c>
      <c r="AK92" s="124">
        <f t="shared" si="3"/>
        <v>0</v>
      </c>
      <c r="AL92" s="124">
        <f t="shared" si="4"/>
        <v>0</v>
      </c>
      <c r="AM92" s="124">
        <f t="shared" si="5"/>
        <v>0</v>
      </c>
      <c r="AN92" s="124">
        <f t="shared" si="6"/>
        <v>0</v>
      </c>
      <c r="AO92" s="124">
        <f t="shared" si="7"/>
        <v>0</v>
      </c>
      <c r="AP92" s="124">
        <f t="shared" si="8"/>
        <v>0</v>
      </c>
      <c r="AQ92" s="124">
        <f t="shared" si="8"/>
        <v>0</v>
      </c>
      <c r="AR92" s="124">
        <f t="shared" si="8"/>
        <v>0</v>
      </c>
      <c r="AS92" s="124">
        <f t="shared" si="8"/>
        <v>0</v>
      </c>
      <c r="AT92" s="124"/>
      <c r="AU92" s="125"/>
      <c r="AV92" s="124" t="str">
        <f t="shared" si="9"/>
        <v/>
      </c>
      <c r="AW92" s="124" t="str">
        <f t="shared" si="10"/>
        <v/>
      </c>
      <c r="AX92" s="124" t="str">
        <f t="shared" si="11"/>
        <v/>
      </c>
      <c r="AY92" s="124" t="str">
        <f t="shared" si="12"/>
        <v/>
      </c>
      <c r="AZ92" s="124" t="str">
        <f t="shared" si="13"/>
        <v/>
      </c>
      <c r="BA92" s="125"/>
      <c r="BB92" s="125" t="str">
        <f t="shared" si="14"/>
        <v/>
      </c>
      <c r="BC92" s="125"/>
      <c r="BD92" s="125">
        <f>IF(AND(D92="",COUNTA(D93:$R$150)&gt;0),1,0)</f>
        <v>0</v>
      </c>
      <c r="BE92" s="125"/>
      <c r="BF92" s="125"/>
      <c r="BG92" s="125"/>
      <c r="BH92" s="125"/>
      <c r="BI92" s="125"/>
    </row>
    <row r="93" spans="3:61" ht="15.05" customHeight="1">
      <c r="C93" s="126" t="s">
        <v>123</v>
      </c>
      <c r="D93" s="659"/>
      <c r="E93" s="660"/>
      <c r="F93" s="660"/>
      <c r="G93" s="660"/>
      <c r="H93" s="660"/>
      <c r="I93" s="660"/>
      <c r="J93" s="660"/>
      <c r="K93" s="660"/>
      <c r="L93" s="660"/>
      <c r="M93" s="660"/>
      <c r="N93" s="661"/>
      <c r="O93" s="662"/>
      <c r="P93" s="663"/>
      <c r="Q93" s="663"/>
      <c r="R93" s="664"/>
      <c r="S93" s="637"/>
      <c r="T93" s="637"/>
      <c r="U93" s="637"/>
      <c r="V93" s="637"/>
      <c r="W93" s="638"/>
      <c r="X93" s="638"/>
      <c r="Y93" s="638"/>
      <c r="Z93" s="290"/>
      <c r="AA93" s="290"/>
      <c r="AB93" s="290"/>
      <c r="AC93" s="290"/>
      <c r="AD93" s="290"/>
      <c r="AG93" s="111">
        <f t="shared" si="0"/>
        <v>0</v>
      </c>
      <c r="AI93" s="124">
        <f t="shared" si="1"/>
        <v>27</v>
      </c>
      <c r="AJ93" s="124">
        <f t="shared" si="2"/>
        <v>0</v>
      </c>
      <c r="AK93" s="124">
        <f t="shared" si="3"/>
        <v>0</v>
      </c>
      <c r="AL93" s="124">
        <f t="shared" si="4"/>
        <v>0</v>
      </c>
      <c r="AM93" s="124">
        <f t="shared" si="5"/>
        <v>0</v>
      </c>
      <c r="AN93" s="124">
        <f t="shared" si="6"/>
        <v>0</v>
      </c>
      <c r="AO93" s="124">
        <f t="shared" si="7"/>
        <v>0</v>
      </c>
      <c r="AP93" s="124">
        <f t="shared" si="8"/>
        <v>0</v>
      </c>
      <c r="AQ93" s="124">
        <f t="shared" si="8"/>
        <v>0</v>
      </c>
      <c r="AR93" s="124">
        <f t="shared" si="8"/>
        <v>0</v>
      </c>
      <c r="AS93" s="124">
        <f t="shared" si="8"/>
        <v>0</v>
      </c>
      <c r="AT93" s="124"/>
      <c r="AU93" s="125"/>
      <c r="AV93" s="124" t="str">
        <f t="shared" si="9"/>
        <v/>
      </c>
      <c r="AW93" s="124" t="str">
        <f t="shared" si="10"/>
        <v/>
      </c>
      <c r="AX93" s="124" t="str">
        <f t="shared" si="11"/>
        <v/>
      </c>
      <c r="AY93" s="124" t="str">
        <f t="shared" si="12"/>
        <v/>
      </c>
      <c r="AZ93" s="124" t="str">
        <f t="shared" si="13"/>
        <v/>
      </c>
      <c r="BA93" s="125"/>
      <c r="BB93" s="125" t="str">
        <f t="shared" si="14"/>
        <v/>
      </c>
      <c r="BC93" s="125"/>
      <c r="BD93" s="125">
        <f>IF(AND(D93="",COUNTA(D94:$R$150)&gt;0),1,0)</f>
        <v>0</v>
      </c>
      <c r="BE93" s="125"/>
      <c r="BF93" s="125"/>
      <c r="BG93" s="125"/>
      <c r="BH93" s="125"/>
      <c r="BI93" s="125"/>
    </row>
    <row r="94" spans="3:61" ht="15.05" customHeight="1">
      <c r="C94" s="126" t="s">
        <v>124</v>
      </c>
      <c r="D94" s="659"/>
      <c r="E94" s="660"/>
      <c r="F94" s="660"/>
      <c r="G94" s="660"/>
      <c r="H94" s="660"/>
      <c r="I94" s="660"/>
      <c r="J94" s="660"/>
      <c r="K94" s="660"/>
      <c r="L94" s="660"/>
      <c r="M94" s="660"/>
      <c r="N94" s="661"/>
      <c r="O94" s="662"/>
      <c r="P94" s="663"/>
      <c r="Q94" s="663"/>
      <c r="R94" s="664"/>
      <c r="S94" s="637"/>
      <c r="T94" s="637"/>
      <c r="U94" s="637"/>
      <c r="V94" s="637"/>
      <c r="W94" s="638"/>
      <c r="X94" s="638"/>
      <c r="Y94" s="638"/>
      <c r="Z94" s="290"/>
      <c r="AA94" s="290"/>
      <c r="AB94" s="290"/>
      <c r="AC94" s="290"/>
      <c r="AD94" s="290"/>
      <c r="AG94" s="111">
        <f t="shared" si="0"/>
        <v>0</v>
      </c>
      <c r="AI94" s="124">
        <f t="shared" si="1"/>
        <v>27</v>
      </c>
      <c r="AJ94" s="124">
        <f t="shared" si="2"/>
        <v>0</v>
      </c>
      <c r="AK94" s="124">
        <f t="shared" si="3"/>
        <v>0</v>
      </c>
      <c r="AL94" s="124">
        <f t="shared" si="4"/>
        <v>0</v>
      </c>
      <c r="AM94" s="124">
        <f t="shared" si="5"/>
        <v>0</v>
      </c>
      <c r="AN94" s="124">
        <f t="shared" si="6"/>
        <v>0</v>
      </c>
      <c r="AO94" s="124">
        <f t="shared" si="7"/>
        <v>0</v>
      </c>
      <c r="AP94" s="124">
        <f t="shared" si="8"/>
        <v>0</v>
      </c>
      <c r="AQ94" s="124">
        <f t="shared" si="8"/>
        <v>0</v>
      </c>
      <c r="AR94" s="124">
        <f t="shared" si="8"/>
        <v>0</v>
      </c>
      <c r="AS94" s="124">
        <f t="shared" si="8"/>
        <v>0</v>
      </c>
      <c r="AT94" s="124"/>
      <c r="AU94" s="125"/>
      <c r="AV94" s="124" t="str">
        <f t="shared" si="9"/>
        <v/>
      </c>
      <c r="AW94" s="124" t="str">
        <f t="shared" si="10"/>
        <v/>
      </c>
      <c r="AX94" s="124" t="str">
        <f t="shared" si="11"/>
        <v/>
      </c>
      <c r="AY94" s="124" t="str">
        <f t="shared" si="12"/>
        <v/>
      </c>
      <c r="AZ94" s="124" t="str">
        <f t="shared" si="13"/>
        <v/>
      </c>
      <c r="BA94" s="125"/>
      <c r="BB94" s="125" t="str">
        <f t="shared" si="14"/>
        <v/>
      </c>
      <c r="BC94" s="125"/>
      <c r="BD94" s="125">
        <f>IF(AND(D94="",COUNTA(D95:$R$150)&gt;0),1,0)</f>
        <v>0</v>
      </c>
      <c r="BE94" s="125"/>
      <c r="BF94" s="125"/>
      <c r="BG94" s="125"/>
      <c r="BH94" s="125"/>
      <c r="BI94" s="125"/>
    </row>
    <row r="95" spans="3:61" ht="15.05" customHeight="1">
      <c r="C95" s="126" t="s">
        <v>125</v>
      </c>
      <c r="D95" s="659"/>
      <c r="E95" s="660"/>
      <c r="F95" s="660"/>
      <c r="G95" s="660"/>
      <c r="H95" s="660"/>
      <c r="I95" s="660"/>
      <c r="J95" s="660"/>
      <c r="K95" s="660"/>
      <c r="L95" s="660"/>
      <c r="M95" s="660"/>
      <c r="N95" s="661"/>
      <c r="O95" s="662"/>
      <c r="P95" s="663"/>
      <c r="Q95" s="663"/>
      <c r="R95" s="664"/>
      <c r="S95" s="637"/>
      <c r="T95" s="637"/>
      <c r="U95" s="637"/>
      <c r="V95" s="637"/>
      <c r="W95" s="638"/>
      <c r="X95" s="638"/>
      <c r="Y95" s="638"/>
      <c r="Z95" s="290"/>
      <c r="AA95" s="290"/>
      <c r="AB95" s="290"/>
      <c r="AC95" s="290"/>
      <c r="AD95" s="290"/>
      <c r="AG95" s="111">
        <f t="shared" si="0"/>
        <v>0</v>
      </c>
      <c r="AI95" s="124">
        <f t="shared" si="1"/>
        <v>27</v>
      </c>
      <c r="AJ95" s="124">
        <f t="shared" si="2"/>
        <v>0</v>
      </c>
      <c r="AK95" s="124">
        <f t="shared" si="3"/>
        <v>0</v>
      </c>
      <c r="AL95" s="124">
        <f t="shared" si="4"/>
        <v>0</v>
      </c>
      <c r="AM95" s="124">
        <f t="shared" si="5"/>
        <v>0</v>
      </c>
      <c r="AN95" s="124">
        <f t="shared" si="6"/>
        <v>0</v>
      </c>
      <c r="AO95" s="124">
        <f t="shared" si="7"/>
        <v>0</v>
      </c>
      <c r="AP95" s="124">
        <f t="shared" si="8"/>
        <v>0</v>
      </c>
      <c r="AQ95" s="124">
        <f t="shared" si="8"/>
        <v>0</v>
      </c>
      <c r="AR95" s="124">
        <f t="shared" si="8"/>
        <v>0</v>
      </c>
      <c r="AS95" s="124">
        <f t="shared" si="8"/>
        <v>0</v>
      </c>
      <c r="AT95" s="124"/>
      <c r="AU95" s="125"/>
      <c r="AV95" s="124" t="str">
        <f t="shared" si="9"/>
        <v/>
      </c>
      <c r="AW95" s="124" t="str">
        <f t="shared" si="10"/>
        <v/>
      </c>
      <c r="AX95" s="124" t="str">
        <f t="shared" si="11"/>
        <v/>
      </c>
      <c r="AY95" s="124" t="str">
        <f t="shared" si="12"/>
        <v/>
      </c>
      <c r="AZ95" s="124" t="str">
        <f t="shared" si="13"/>
        <v/>
      </c>
      <c r="BA95" s="125"/>
      <c r="BB95" s="125" t="str">
        <f t="shared" si="14"/>
        <v/>
      </c>
      <c r="BC95" s="125"/>
      <c r="BD95" s="125">
        <f>IF(AND(D95="",COUNTA(D96:$R$150)&gt;0),1,0)</f>
        <v>0</v>
      </c>
      <c r="BE95" s="125"/>
      <c r="BF95" s="125"/>
      <c r="BG95" s="125"/>
      <c r="BH95" s="125"/>
      <c r="BI95" s="125"/>
    </row>
    <row r="96" spans="3:61" ht="15.05" customHeight="1">
      <c r="C96" s="126" t="s">
        <v>126</v>
      </c>
      <c r="D96" s="659"/>
      <c r="E96" s="660"/>
      <c r="F96" s="660"/>
      <c r="G96" s="660"/>
      <c r="H96" s="660"/>
      <c r="I96" s="660"/>
      <c r="J96" s="660"/>
      <c r="K96" s="660"/>
      <c r="L96" s="660"/>
      <c r="M96" s="660"/>
      <c r="N96" s="661"/>
      <c r="O96" s="662"/>
      <c r="P96" s="663"/>
      <c r="Q96" s="663"/>
      <c r="R96" s="664"/>
      <c r="S96" s="637"/>
      <c r="T96" s="637"/>
      <c r="U96" s="637"/>
      <c r="V96" s="637"/>
      <c r="W96" s="638"/>
      <c r="X96" s="638"/>
      <c r="Y96" s="638"/>
      <c r="Z96" s="290"/>
      <c r="AA96" s="290"/>
      <c r="AB96" s="290"/>
      <c r="AC96" s="290"/>
      <c r="AD96" s="290"/>
      <c r="AG96" s="111">
        <f t="shared" si="0"/>
        <v>0</v>
      </c>
      <c r="AI96" s="124">
        <f t="shared" si="1"/>
        <v>27</v>
      </c>
      <c r="AJ96" s="124">
        <f t="shared" si="2"/>
        <v>0</v>
      </c>
      <c r="AK96" s="124">
        <f t="shared" si="3"/>
        <v>0</v>
      </c>
      <c r="AL96" s="124">
        <f t="shared" si="4"/>
        <v>0</v>
      </c>
      <c r="AM96" s="124">
        <f t="shared" si="5"/>
        <v>0</v>
      </c>
      <c r="AN96" s="124">
        <f t="shared" si="6"/>
        <v>0</v>
      </c>
      <c r="AO96" s="124">
        <f t="shared" si="7"/>
        <v>0</v>
      </c>
      <c r="AP96" s="124">
        <f t="shared" si="8"/>
        <v>0</v>
      </c>
      <c r="AQ96" s="124">
        <f t="shared" si="8"/>
        <v>0</v>
      </c>
      <c r="AR96" s="124">
        <f t="shared" si="8"/>
        <v>0</v>
      </c>
      <c r="AS96" s="124">
        <f t="shared" si="8"/>
        <v>0</v>
      </c>
      <c r="AT96" s="124"/>
      <c r="AU96" s="125"/>
      <c r="AV96" s="124" t="str">
        <f t="shared" si="9"/>
        <v/>
      </c>
      <c r="AW96" s="124" t="str">
        <f t="shared" si="10"/>
        <v/>
      </c>
      <c r="AX96" s="124" t="str">
        <f t="shared" si="11"/>
        <v/>
      </c>
      <c r="AY96" s="124" t="str">
        <f t="shared" si="12"/>
        <v/>
      </c>
      <c r="AZ96" s="124" t="str">
        <f t="shared" si="13"/>
        <v/>
      </c>
      <c r="BA96" s="125"/>
      <c r="BB96" s="125" t="str">
        <f t="shared" si="14"/>
        <v/>
      </c>
      <c r="BC96" s="125"/>
      <c r="BD96" s="125">
        <f>IF(AND(D96="",COUNTA(D97:$R$150)&gt;0),1,0)</f>
        <v>0</v>
      </c>
      <c r="BE96" s="125"/>
      <c r="BF96" s="125"/>
      <c r="BG96" s="125"/>
      <c r="BH96" s="125"/>
      <c r="BI96" s="125"/>
    </row>
    <row r="97" spans="3:61" ht="15.05" customHeight="1">
      <c r="C97" s="126" t="s">
        <v>127</v>
      </c>
      <c r="D97" s="659"/>
      <c r="E97" s="660"/>
      <c r="F97" s="660"/>
      <c r="G97" s="660"/>
      <c r="H97" s="660"/>
      <c r="I97" s="660"/>
      <c r="J97" s="660"/>
      <c r="K97" s="660"/>
      <c r="L97" s="660"/>
      <c r="M97" s="660"/>
      <c r="N97" s="661"/>
      <c r="O97" s="662"/>
      <c r="P97" s="663"/>
      <c r="Q97" s="663"/>
      <c r="R97" s="664"/>
      <c r="S97" s="637"/>
      <c r="T97" s="637"/>
      <c r="U97" s="637"/>
      <c r="V97" s="637"/>
      <c r="W97" s="638"/>
      <c r="X97" s="638"/>
      <c r="Y97" s="638"/>
      <c r="Z97" s="290"/>
      <c r="AA97" s="290"/>
      <c r="AB97" s="290"/>
      <c r="AC97" s="290"/>
      <c r="AD97" s="290"/>
      <c r="AG97" s="111">
        <f t="shared" si="0"/>
        <v>0</v>
      </c>
      <c r="AI97" s="124">
        <f t="shared" si="1"/>
        <v>27</v>
      </c>
      <c r="AJ97" s="124">
        <f t="shared" si="2"/>
        <v>0</v>
      </c>
      <c r="AK97" s="124">
        <f t="shared" si="3"/>
        <v>0</v>
      </c>
      <c r="AL97" s="124">
        <f t="shared" si="4"/>
        <v>0</v>
      </c>
      <c r="AM97" s="124">
        <f t="shared" si="5"/>
        <v>0</v>
      </c>
      <c r="AN97" s="124">
        <f t="shared" si="6"/>
        <v>0</v>
      </c>
      <c r="AO97" s="124">
        <f t="shared" si="7"/>
        <v>0</v>
      </c>
      <c r="AP97" s="124">
        <f t="shared" si="8"/>
        <v>0</v>
      </c>
      <c r="AQ97" s="124">
        <f t="shared" si="8"/>
        <v>0</v>
      </c>
      <c r="AR97" s="124">
        <f t="shared" si="8"/>
        <v>0</v>
      </c>
      <c r="AS97" s="124">
        <f t="shared" si="8"/>
        <v>0</v>
      </c>
      <c r="AT97" s="124"/>
      <c r="AU97" s="125"/>
      <c r="AV97" s="124" t="str">
        <f t="shared" si="9"/>
        <v/>
      </c>
      <c r="AW97" s="124" t="str">
        <f t="shared" si="10"/>
        <v/>
      </c>
      <c r="AX97" s="124" t="str">
        <f t="shared" si="11"/>
        <v/>
      </c>
      <c r="AY97" s="124" t="str">
        <f t="shared" si="12"/>
        <v/>
      </c>
      <c r="AZ97" s="124" t="str">
        <f t="shared" si="13"/>
        <v/>
      </c>
      <c r="BA97" s="125"/>
      <c r="BB97" s="125" t="str">
        <f t="shared" si="14"/>
        <v/>
      </c>
      <c r="BC97" s="125"/>
      <c r="BD97" s="125">
        <f>IF(AND(D97="",COUNTA(D98:$R$150)&gt;0),1,0)</f>
        <v>0</v>
      </c>
      <c r="BE97" s="125"/>
      <c r="BF97" s="125"/>
      <c r="BG97" s="125"/>
      <c r="BH97" s="125"/>
      <c r="BI97" s="125"/>
    </row>
    <row r="98" spans="3:61" ht="15.05" customHeight="1">
      <c r="C98" s="126" t="s">
        <v>128</v>
      </c>
      <c r="D98" s="659"/>
      <c r="E98" s="660"/>
      <c r="F98" s="660"/>
      <c r="G98" s="660"/>
      <c r="H98" s="660"/>
      <c r="I98" s="660"/>
      <c r="J98" s="660"/>
      <c r="K98" s="660"/>
      <c r="L98" s="660"/>
      <c r="M98" s="660"/>
      <c r="N98" s="661"/>
      <c r="O98" s="662"/>
      <c r="P98" s="663"/>
      <c r="Q98" s="663"/>
      <c r="R98" s="664"/>
      <c r="S98" s="637"/>
      <c r="T98" s="637"/>
      <c r="U98" s="637"/>
      <c r="V98" s="637"/>
      <c r="W98" s="638"/>
      <c r="X98" s="638"/>
      <c r="Y98" s="638"/>
      <c r="Z98" s="290"/>
      <c r="AA98" s="290"/>
      <c r="AB98" s="290"/>
      <c r="AC98" s="290"/>
      <c r="AD98" s="290"/>
      <c r="AG98" s="111">
        <f t="shared" si="0"/>
        <v>0</v>
      </c>
      <c r="AI98" s="124">
        <f t="shared" si="1"/>
        <v>27</v>
      </c>
      <c r="AJ98" s="124">
        <f t="shared" si="2"/>
        <v>0</v>
      </c>
      <c r="AK98" s="124">
        <f t="shared" si="3"/>
        <v>0</v>
      </c>
      <c r="AL98" s="124">
        <f t="shared" si="4"/>
        <v>0</v>
      </c>
      <c r="AM98" s="124">
        <f t="shared" si="5"/>
        <v>0</v>
      </c>
      <c r="AN98" s="124">
        <f t="shared" si="6"/>
        <v>0</v>
      </c>
      <c r="AO98" s="124">
        <f t="shared" si="7"/>
        <v>0</v>
      </c>
      <c r="AP98" s="124">
        <f t="shared" si="8"/>
        <v>0</v>
      </c>
      <c r="AQ98" s="124">
        <f t="shared" si="8"/>
        <v>0</v>
      </c>
      <c r="AR98" s="124">
        <f t="shared" si="8"/>
        <v>0</v>
      </c>
      <c r="AS98" s="124">
        <f t="shared" si="8"/>
        <v>0</v>
      </c>
      <c r="AT98" s="124"/>
      <c r="AU98" s="125"/>
      <c r="AV98" s="124" t="str">
        <f t="shared" si="9"/>
        <v/>
      </c>
      <c r="AW98" s="124" t="str">
        <f t="shared" si="10"/>
        <v/>
      </c>
      <c r="AX98" s="124" t="str">
        <f t="shared" si="11"/>
        <v/>
      </c>
      <c r="AY98" s="124" t="str">
        <f t="shared" si="12"/>
        <v/>
      </c>
      <c r="AZ98" s="124" t="str">
        <f t="shared" si="13"/>
        <v/>
      </c>
      <c r="BA98" s="125"/>
      <c r="BB98" s="125" t="str">
        <f t="shared" si="14"/>
        <v/>
      </c>
      <c r="BC98" s="125"/>
      <c r="BD98" s="125">
        <f>IF(AND(D98="",COUNTA(D99:$R$150)&gt;0),1,0)</f>
        <v>0</v>
      </c>
      <c r="BE98" s="125"/>
      <c r="BF98" s="125"/>
      <c r="BG98" s="125"/>
      <c r="BH98" s="125"/>
      <c r="BI98" s="125"/>
    </row>
    <row r="99" spans="3:61" ht="15.05" customHeight="1">
      <c r="C99" s="126" t="s">
        <v>129</v>
      </c>
      <c r="D99" s="659"/>
      <c r="E99" s="660"/>
      <c r="F99" s="660"/>
      <c r="G99" s="660"/>
      <c r="H99" s="660"/>
      <c r="I99" s="660"/>
      <c r="J99" s="660"/>
      <c r="K99" s="660"/>
      <c r="L99" s="660"/>
      <c r="M99" s="660"/>
      <c r="N99" s="661"/>
      <c r="O99" s="662"/>
      <c r="P99" s="663"/>
      <c r="Q99" s="663"/>
      <c r="R99" s="664"/>
      <c r="S99" s="637"/>
      <c r="T99" s="637"/>
      <c r="U99" s="637"/>
      <c r="V99" s="637"/>
      <c r="W99" s="638"/>
      <c r="X99" s="638"/>
      <c r="Y99" s="638"/>
      <c r="Z99" s="290"/>
      <c r="AA99" s="290"/>
      <c r="AB99" s="290"/>
      <c r="AC99" s="290"/>
      <c r="AD99" s="290"/>
      <c r="AG99" s="111">
        <f t="shared" si="0"/>
        <v>0</v>
      </c>
      <c r="AI99" s="124">
        <f t="shared" si="1"/>
        <v>27</v>
      </c>
      <c r="AJ99" s="124">
        <f t="shared" si="2"/>
        <v>0</v>
      </c>
      <c r="AK99" s="124">
        <f t="shared" si="3"/>
        <v>0</v>
      </c>
      <c r="AL99" s="124">
        <f t="shared" si="4"/>
        <v>0</v>
      </c>
      <c r="AM99" s="124">
        <f t="shared" si="5"/>
        <v>0</v>
      </c>
      <c r="AN99" s="124">
        <f t="shared" si="6"/>
        <v>0</v>
      </c>
      <c r="AO99" s="124">
        <f t="shared" si="7"/>
        <v>0</v>
      </c>
      <c r="AP99" s="124">
        <f t="shared" si="8"/>
        <v>0</v>
      </c>
      <c r="AQ99" s="124">
        <f t="shared" si="8"/>
        <v>0</v>
      </c>
      <c r="AR99" s="124">
        <f t="shared" si="8"/>
        <v>0</v>
      </c>
      <c r="AS99" s="124">
        <f t="shared" si="8"/>
        <v>0</v>
      </c>
      <c r="AT99" s="124"/>
      <c r="AU99" s="125"/>
      <c r="AV99" s="124" t="str">
        <f t="shared" si="9"/>
        <v/>
      </c>
      <c r="AW99" s="124" t="str">
        <f t="shared" si="10"/>
        <v/>
      </c>
      <c r="AX99" s="124" t="str">
        <f t="shared" si="11"/>
        <v/>
      </c>
      <c r="AY99" s="124" t="str">
        <f t="shared" si="12"/>
        <v/>
      </c>
      <c r="AZ99" s="124" t="str">
        <f t="shared" si="13"/>
        <v/>
      </c>
      <c r="BA99" s="125"/>
      <c r="BB99" s="125" t="str">
        <f t="shared" si="14"/>
        <v/>
      </c>
      <c r="BC99" s="125"/>
      <c r="BD99" s="125">
        <f>IF(AND(D99="",COUNTA(D100:$R$150)&gt;0),1,0)</f>
        <v>0</v>
      </c>
      <c r="BE99" s="125"/>
      <c r="BF99" s="125"/>
      <c r="BG99" s="125"/>
      <c r="BH99" s="125"/>
      <c r="BI99" s="125"/>
    </row>
    <row r="100" spans="3:61" ht="15.05" customHeight="1">
      <c r="C100" s="126" t="s">
        <v>130</v>
      </c>
      <c r="D100" s="659"/>
      <c r="E100" s="660"/>
      <c r="F100" s="660"/>
      <c r="G100" s="660"/>
      <c r="H100" s="660"/>
      <c r="I100" s="660"/>
      <c r="J100" s="660"/>
      <c r="K100" s="660"/>
      <c r="L100" s="660"/>
      <c r="M100" s="660"/>
      <c r="N100" s="661"/>
      <c r="O100" s="662"/>
      <c r="P100" s="663"/>
      <c r="Q100" s="663"/>
      <c r="R100" s="664"/>
      <c r="S100" s="637"/>
      <c r="T100" s="637"/>
      <c r="U100" s="637"/>
      <c r="V100" s="637"/>
      <c r="W100" s="638"/>
      <c r="X100" s="638"/>
      <c r="Y100" s="638"/>
      <c r="Z100" s="290"/>
      <c r="AA100" s="290"/>
      <c r="AB100" s="290"/>
      <c r="AC100" s="290"/>
      <c r="AD100" s="290"/>
      <c r="AG100" s="111">
        <f t="shared" si="0"/>
        <v>0</v>
      </c>
      <c r="AI100" s="124">
        <f t="shared" si="1"/>
        <v>27</v>
      </c>
      <c r="AJ100" s="124">
        <f t="shared" si="2"/>
        <v>0</v>
      </c>
      <c r="AK100" s="124">
        <f t="shared" si="3"/>
        <v>0</v>
      </c>
      <c r="AL100" s="124">
        <f t="shared" si="4"/>
        <v>0</v>
      </c>
      <c r="AM100" s="124">
        <f t="shared" si="5"/>
        <v>0</v>
      </c>
      <c r="AN100" s="124">
        <f t="shared" si="6"/>
        <v>0</v>
      </c>
      <c r="AO100" s="124">
        <f t="shared" si="7"/>
        <v>0</v>
      </c>
      <c r="AP100" s="124">
        <f t="shared" si="8"/>
        <v>0</v>
      </c>
      <c r="AQ100" s="124">
        <f t="shared" si="8"/>
        <v>0</v>
      </c>
      <c r="AR100" s="124">
        <f t="shared" si="8"/>
        <v>0</v>
      </c>
      <c r="AS100" s="124">
        <f t="shared" si="8"/>
        <v>0</v>
      </c>
      <c r="AT100" s="124"/>
      <c r="AU100" s="125"/>
      <c r="AV100" s="124" t="str">
        <f t="shared" si="9"/>
        <v/>
      </c>
      <c r="AW100" s="124" t="str">
        <f t="shared" si="10"/>
        <v/>
      </c>
      <c r="AX100" s="124" t="str">
        <f t="shared" si="11"/>
        <v/>
      </c>
      <c r="AY100" s="124" t="str">
        <f t="shared" si="12"/>
        <v/>
      </c>
      <c r="AZ100" s="124" t="str">
        <f t="shared" si="13"/>
        <v/>
      </c>
      <c r="BA100" s="125"/>
      <c r="BB100" s="125" t="str">
        <f t="shared" si="14"/>
        <v/>
      </c>
      <c r="BC100" s="125"/>
      <c r="BD100" s="125">
        <f>IF(AND(D100="",COUNTA(D101:$R$150)&gt;0),1,0)</f>
        <v>0</v>
      </c>
      <c r="BE100" s="125"/>
      <c r="BF100" s="125"/>
      <c r="BG100" s="125"/>
      <c r="BH100" s="125"/>
      <c r="BI100" s="125"/>
    </row>
    <row r="101" spans="3:61" ht="15.05" customHeight="1">
      <c r="C101" s="126" t="s">
        <v>131</v>
      </c>
      <c r="D101" s="659"/>
      <c r="E101" s="660"/>
      <c r="F101" s="660"/>
      <c r="G101" s="660"/>
      <c r="H101" s="660"/>
      <c r="I101" s="660"/>
      <c r="J101" s="660"/>
      <c r="K101" s="660"/>
      <c r="L101" s="660"/>
      <c r="M101" s="660"/>
      <c r="N101" s="661"/>
      <c r="O101" s="662"/>
      <c r="P101" s="663"/>
      <c r="Q101" s="663"/>
      <c r="R101" s="664"/>
      <c r="S101" s="637"/>
      <c r="T101" s="637"/>
      <c r="U101" s="637"/>
      <c r="V101" s="637"/>
      <c r="W101" s="638"/>
      <c r="X101" s="638"/>
      <c r="Y101" s="638"/>
      <c r="Z101" s="290"/>
      <c r="AA101" s="290"/>
      <c r="AB101" s="290"/>
      <c r="AC101" s="290"/>
      <c r="AD101" s="290"/>
      <c r="AG101" s="111">
        <f t="shared" si="0"/>
        <v>0</v>
      </c>
      <c r="AI101" s="124">
        <f t="shared" si="1"/>
        <v>27</v>
      </c>
      <c r="AJ101" s="124">
        <f t="shared" si="2"/>
        <v>0</v>
      </c>
      <c r="AK101" s="124">
        <f t="shared" si="3"/>
        <v>0</v>
      </c>
      <c r="AL101" s="124">
        <f t="shared" si="4"/>
        <v>0</v>
      </c>
      <c r="AM101" s="124">
        <f t="shared" si="5"/>
        <v>0</v>
      </c>
      <c r="AN101" s="124">
        <f t="shared" si="6"/>
        <v>0</v>
      </c>
      <c r="AO101" s="124">
        <f t="shared" si="7"/>
        <v>0</v>
      </c>
      <c r="AP101" s="124">
        <f t="shared" si="8"/>
        <v>0</v>
      </c>
      <c r="AQ101" s="124">
        <f t="shared" si="8"/>
        <v>0</v>
      </c>
      <c r="AR101" s="124">
        <f t="shared" si="8"/>
        <v>0</v>
      </c>
      <c r="AS101" s="124">
        <f t="shared" si="8"/>
        <v>0</v>
      </c>
      <c r="AT101" s="124"/>
      <c r="AU101" s="125"/>
      <c r="AV101" s="124" t="str">
        <f t="shared" si="9"/>
        <v/>
      </c>
      <c r="AW101" s="124" t="str">
        <f t="shared" si="10"/>
        <v/>
      </c>
      <c r="AX101" s="124" t="str">
        <f t="shared" si="11"/>
        <v/>
      </c>
      <c r="AY101" s="124" t="str">
        <f t="shared" si="12"/>
        <v/>
      </c>
      <c r="AZ101" s="124" t="str">
        <f t="shared" si="13"/>
        <v/>
      </c>
      <c r="BA101" s="125"/>
      <c r="BB101" s="125" t="str">
        <f t="shared" si="14"/>
        <v/>
      </c>
      <c r="BC101" s="125"/>
      <c r="BD101" s="125">
        <f>IF(AND(D101="",COUNTA(D102:$R$150)&gt;0),1,0)</f>
        <v>0</v>
      </c>
      <c r="BE101" s="125"/>
      <c r="BF101" s="125"/>
      <c r="BG101" s="125"/>
      <c r="BH101" s="125"/>
      <c r="BI101" s="125"/>
    </row>
    <row r="102" spans="3:61" ht="15.05" customHeight="1">
      <c r="C102" s="126" t="s">
        <v>132</v>
      </c>
      <c r="D102" s="659"/>
      <c r="E102" s="660"/>
      <c r="F102" s="660"/>
      <c r="G102" s="660"/>
      <c r="H102" s="660"/>
      <c r="I102" s="660"/>
      <c r="J102" s="660"/>
      <c r="K102" s="660"/>
      <c r="L102" s="660"/>
      <c r="M102" s="660"/>
      <c r="N102" s="661"/>
      <c r="O102" s="662"/>
      <c r="P102" s="663"/>
      <c r="Q102" s="663"/>
      <c r="R102" s="664"/>
      <c r="S102" s="637"/>
      <c r="T102" s="637"/>
      <c r="U102" s="637"/>
      <c r="V102" s="637"/>
      <c r="W102" s="638"/>
      <c r="X102" s="638"/>
      <c r="Y102" s="638"/>
      <c r="Z102" s="290"/>
      <c r="AA102" s="290"/>
      <c r="AB102" s="290"/>
      <c r="AC102" s="290"/>
      <c r="AD102" s="290"/>
      <c r="AG102" s="111">
        <f t="shared" si="0"/>
        <v>0</v>
      </c>
      <c r="AI102" s="124">
        <f t="shared" si="1"/>
        <v>27</v>
      </c>
      <c r="AJ102" s="124">
        <f t="shared" si="2"/>
        <v>0</v>
      </c>
      <c r="AK102" s="124">
        <f t="shared" si="3"/>
        <v>0</v>
      </c>
      <c r="AL102" s="124">
        <f t="shared" si="4"/>
        <v>0</v>
      </c>
      <c r="AM102" s="124">
        <f t="shared" si="5"/>
        <v>0</v>
      </c>
      <c r="AN102" s="124">
        <f t="shared" si="6"/>
        <v>0</v>
      </c>
      <c r="AO102" s="124">
        <f t="shared" si="7"/>
        <v>0</v>
      </c>
      <c r="AP102" s="124">
        <f t="shared" si="8"/>
        <v>0</v>
      </c>
      <c r="AQ102" s="124">
        <f t="shared" si="8"/>
        <v>0</v>
      </c>
      <c r="AR102" s="124">
        <f t="shared" si="8"/>
        <v>0</v>
      </c>
      <c r="AS102" s="124">
        <f t="shared" ref="AS102:AS127" si="15">IF(AD102="",0,IF(AND(AD102&lt;&gt;"",AC102&lt;&gt;""),0,1))</f>
        <v>0</v>
      </c>
      <c r="AT102" s="124"/>
      <c r="AU102" s="125"/>
      <c r="AV102" s="124" t="str">
        <f t="shared" si="9"/>
        <v/>
      </c>
      <c r="AW102" s="124" t="str">
        <f t="shared" si="10"/>
        <v/>
      </c>
      <c r="AX102" s="124" t="str">
        <f t="shared" si="11"/>
        <v/>
      </c>
      <c r="AY102" s="124" t="str">
        <f t="shared" si="12"/>
        <v/>
      </c>
      <c r="AZ102" s="124" t="str">
        <f t="shared" si="13"/>
        <v/>
      </c>
      <c r="BA102" s="125"/>
      <c r="BB102" s="125" t="str">
        <f t="shared" si="14"/>
        <v/>
      </c>
      <c r="BC102" s="125"/>
      <c r="BD102" s="125">
        <f>IF(AND(D102="",COUNTA(D103:$R$150)&gt;0),1,0)</f>
        <v>0</v>
      </c>
      <c r="BE102" s="125"/>
      <c r="BF102" s="125"/>
      <c r="BG102" s="125"/>
      <c r="BH102" s="125"/>
      <c r="BI102" s="125"/>
    </row>
    <row r="103" spans="3:61" ht="15.05" customHeight="1">
      <c r="C103" s="126" t="s">
        <v>133</v>
      </c>
      <c r="D103" s="659"/>
      <c r="E103" s="660"/>
      <c r="F103" s="660"/>
      <c r="G103" s="660"/>
      <c r="H103" s="660"/>
      <c r="I103" s="660"/>
      <c r="J103" s="660"/>
      <c r="K103" s="660"/>
      <c r="L103" s="660"/>
      <c r="M103" s="660"/>
      <c r="N103" s="661"/>
      <c r="O103" s="662"/>
      <c r="P103" s="663"/>
      <c r="Q103" s="663"/>
      <c r="R103" s="664"/>
      <c r="S103" s="637"/>
      <c r="T103" s="637"/>
      <c r="U103" s="637"/>
      <c r="V103" s="637"/>
      <c r="W103" s="638"/>
      <c r="X103" s="638"/>
      <c r="Y103" s="638"/>
      <c r="Z103" s="290"/>
      <c r="AA103" s="290"/>
      <c r="AB103" s="290"/>
      <c r="AC103" s="290"/>
      <c r="AD103" s="290"/>
      <c r="AG103" s="111">
        <f t="shared" ref="AG103:AG157" si="16">IF(AND(D104&lt;&gt;"",D103=""),1,0)</f>
        <v>0</v>
      </c>
      <c r="AI103" s="124">
        <f t="shared" ref="AI103:AI127" si="17">COUNTBLANK(D103:AD103)</f>
        <v>27</v>
      </c>
      <c r="AJ103" s="124">
        <f t="shared" ref="AJ103:AJ157" si="18">IF(OR(AI103=27,AND(D103&lt;&gt;"",O103&lt;&gt;"",S103&lt;&gt;"",W103&lt;&gt;"",AI103&lt;=23)),0,1)</f>
        <v>0</v>
      </c>
      <c r="AK103" s="124">
        <f t="shared" ref="AK103:AK127" si="19">IF(W103="",0,IF(OR(W103=Z103,W103=AA103,W103=AB103,W103=AC103,W103=AD103),1,0))</f>
        <v>0</v>
      </c>
      <c r="AL103" s="124">
        <f t="shared" ref="AL103:AL127" si="20">IF(Z103="",0,IF(OR(Z103=AA103,Z103=AB103,Z103=AC103,Z103=AD103),1,0))</f>
        <v>0</v>
      </c>
      <c r="AM103" s="124">
        <f t="shared" ref="AM103:AM127" si="21">IF(AA103="",0,IF(OR(AA103=AB103,AA103=AC103,AA103=AD103),1,0))</f>
        <v>0</v>
      </c>
      <c r="AN103" s="124">
        <f t="shared" ref="AN103:AN127" si="22">IF(AB103="",0,IF(OR(AB103=AC103,AB103=AD103),1,0))</f>
        <v>0</v>
      </c>
      <c r="AO103" s="124">
        <f t="shared" ref="AO103:AO127" si="23">IF(AC103="",0,IF(AC103=AD103,1,0))</f>
        <v>0</v>
      </c>
      <c r="AP103" s="124">
        <f t="shared" ref="AP103:AR127" si="24">IF(AA103="",0,IF(AND(AA103&lt;&gt;"",Z103&lt;&gt;""),0,1))</f>
        <v>0</v>
      </c>
      <c r="AQ103" s="124">
        <f t="shared" si="24"/>
        <v>0</v>
      </c>
      <c r="AR103" s="124">
        <f t="shared" si="24"/>
        <v>0</v>
      </c>
      <c r="AS103" s="124">
        <f t="shared" si="15"/>
        <v>0</v>
      </c>
      <c r="AT103" s="124"/>
      <c r="AU103" s="125"/>
      <c r="AV103" s="124" t="str">
        <f t="shared" ref="AV103:AV127" si="25">IF(D103="","",IF(OR(W103=4,Z103=4,AA103=4,AB103=4,AC103=4,AD103=4),D103,""))</f>
        <v/>
      </c>
      <c r="AW103" s="124" t="str">
        <f t="shared" ref="AW103:AW127" si="26">IF(D103="","",IF(OR(W103=5,Z103=5,AA103=5,AB103=5,AC103=5,AD103=5),D103,""))</f>
        <v/>
      </c>
      <c r="AX103" s="124" t="str">
        <f t="shared" ref="AX103:AX127" si="27">IF(D103="","",IF(OR(W103=6,Z103=6,AA103=6,AB103=6,AC103=6,AD103=6),D103,""))</f>
        <v/>
      </c>
      <c r="AY103" s="124" t="str">
        <f t="shared" ref="AY103:AY127" si="28">IF(D103="","",IF(OR(W103=10,Z103=10,AA103=10,AB103=10,AC103=10,AD103=10),D103,""))</f>
        <v/>
      </c>
      <c r="AZ103" s="124" t="str">
        <f t="shared" ref="AZ103:AZ127" si="29">IF(D103="","",IF(OR(W103=9,Z103=9,AA103=9,AB103=9,AC103=9,AD103=9),D103,""))</f>
        <v/>
      </c>
      <c r="BA103" s="125"/>
      <c r="BB103" s="125" t="str">
        <f t="shared" ref="BB103:BB156" si="30">IF(D103="","",D103)</f>
        <v/>
      </c>
      <c r="BC103" s="125"/>
      <c r="BD103" s="125">
        <f>IF(AND(D103="",COUNTA(D104:$R$150)&gt;0),1,0)</f>
        <v>0</v>
      </c>
      <c r="BE103" s="125"/>
      <c r="BF103" s="125"/>
      <c r="BG103" s="125"/>
      <c r="BH103" s="125"/>
      <c r="BI103" s="125"/>
    </row>
    <row r="104" spans="3:61" ht="15.05" customHeight="1">
      <c r="C104" s="126" t="s">
        <v>134</v>
      </c>
      <c r="D104" s="659"/>
      <c r="E104" s="660"/>
      <c r="F104" s="660"/>
      <c r="G104" s="660"/>
      <c r="H104" s="660"/>
      <c r="I104" s="660"/>
      <c r="J104" s="660"/>
      <c r="K104" s="660"/>
      <c r="L104" s="660"/>
      <c r="M104" s="660"/>
      <c r="N104" s="661"/>
      <c r="O104" s="662"/>
      <c r="P104" s="663"/>
      <c r="Q104" s="663"/>
      <c r="R104" s="664"/>
      <c r="S104" s="637"/>
      <c r="T104" s="637"/>
      <c r="U104" s="637"/>
      <c r="V104" s="637"/>
      <c r="W104" s="638"/>
      <c r="X104" s="638"/>
      <c r="Y104" s="638"/>
      <c r="Z104" s="290"/>
      <c r="AA104" s="290"/>
      <c r="AB104" s="290"/>
      <c r="AC104" s="290"/>
      <c r="AD104" s="290"/>
      <c r="AG104" s="111">
        <f t="shared" si="16"/>
        <v>0</v>
      </c>
      <c r="AI104" s="124">
        <f t="shared" si="17"/>
        <v>27</v>
      </c>
      <c r="AJ104" s="124">
        <f t="shared" si="18"/>
        <v>0</v>
      </c>
      <c r="AK104" s="124">
        <f t="shared" si="19"/>
        <v>0</v>
      </c>
      <c r="AL104" s="124">
        <f t="shared" si="20"/>
        <v>0</v>
      </c>
      <c r="AM104" s="124">
        <f t="shared" si="21"/>
        <v>0</v>
      </c>
      <c r="AN104" s="124">
        <f t="shared" si="22"/>
        <v>0</v>
      </c>
      <c r="AO104" s="124">
        <f t="shared" si="23"/>
        <v>0</v>
      </c>
      <c r="AP104" s="124">
        <f t="shared" si="24"/>
        <v>0</v>
      </c>
      <c r="AQ104" s="124">
        <f t="shared" si="24"/>
        <v>0</v>
      </c>
      <c r="AR104" s="124">
        <f t="shared" si="24"/>
        <v>0</v>
      </c>
      <c r="AS104" s="124">
        <f t="shared" si="15"/>
        <v>0</v>
      </c>
      <c r="AT104" s="124"/>
      <c r="AU104" s="125"/>
      <c r="AV104" s="124" t="str">
        <f t="shared" si="25"/>
        <v/>
      </c>
      <c r="AW104" s="124" t="str">
        <f t="shared" si="26"/>
        <v/>
      </c>
      <c r="AX104" s="124" t="str">
        <f t="shared" si="27"/>
        <v/>
      </c>
      <c r="AY104" s="124" t="str">
        <f t="shared" si="28"/>
        <v/>
      </c>
      <c r="AZ104" s="124" t="str">
        <f t="shared" si="29"/>
        <v/>
      </c>
      <c r="BA104" s="125"/>
      <c r="BB104" s="125" t="str">
        <f t="shared" si="30"/>
        <v/>
      </c>
      <c r="BC104" s="125"/>
      <c r="BD104" s="125">
        <f>IF(AND(D104="",COUNTA(D105:$R$150)&gt;0),1,0)</f>
        <v>0</v>
      </c>
      <c r="BE104" s="125"/>
      <c r="BF104" s="125"/>
      <c r="BG104" s="125"/>
      <c r="BH104" s="125"/>
      <c r="BI104" s="125"/>
    </row>
    <row r="105" spans="3:61" ht="15.05" customHeight="1">
      <c r="C105" s="126" t="s">
        <v>135</v>
      </c>
      <c r="D105" s="659"/>
      <c r="E105" s="660"/>
      <c r="F105" s="660"/>
      <c r="G105" s="660"/>
      <c r="H105" s="660"/>
      <c r="I105" s="660"/>
      <c r="J105" s="660"/>
      <c r="K105" s="660"/>
      <c r="L105" s="660"/>
      <c r="M105" s="660"/>
      <c r="N105" s="661"/>
      <c r="O105" s="662"/>
      <c r="P105" s="663"/>
      <c r="Q105" s="663"/>
      <c r="R105" s="664"/>
      <c r="S105" s="637"/>
      <c r="T105" s="637"/>
      <c r="U105" s="637"/>
      <c r="V105" s="637"/>
      <c r="W105" s="638"/>
      <c r="X105" s="638"/>
      <c r="Y105" s="638"/>
      <c r="Z105" s="290"/>
      <c r="AA105" s="290"/>
      <c r="AB105" s="290"/>
      <c r="AC105" s="290"/>
      <c r="AD105" s="290"/>
      <c r="AG105" s="111">
        <f t="shared" si="16"/>
        <v>0</v>
      </c>
      <c r="AI105" s="124">
        <f t="shared" si="17"/>
        <v>27</v>
      </c>
      <c r="AJ105" s="124">
        <f t="shared" si="18"/>
        <v>0</v>
      </c>
      <c r="AK105" s="124">
        <f t="shared" si="19"/>
        <v>0</v>
      </c>
      <c r="AL105" s="124">
        <f t="shared" si="20"/>
        <v>0</v>
      </c>
      <c r="AM105" s="124">
        <f t="shared" si="21"/>
        <v>0</v>
      </c>
      <c r="AN105" s="124">
        <f t="shared" si="22"/>
        <v>0</v>
      </c>
      <c r="AO105" s="124">
        <f t="shared" si="23"/>
        <v>0</v>
      </c>
      <c r="AP105" s="124">
        <f t="shared" si="24"/>
        <v>0</v>
      </c>
      <c r="AQ105" s="124">
        <f t="shared" si="24"/>
        <v>0</v>
      </c>
      <c r="AR105" s="124">
        <f t="shared" si="24"/>
        <v>0</v>
      </c>
      <c r="AS105" s="124">
        <f t="shared" si="15"/>
        <v>0</v>
      </c>
      <c r="AT105" s="124"/>
      <c r="AU105" s="125"/>
      <c r="AV105" s="124" t="str">
        <f t="shared" si="25"/>
        <v/>
      </c>
      <c r="AW105" s="124" t="str">
        <f t="shared" si="26"/>
        <v/>
      </c>
      <c r="AX105" s="124" t="str">
        <f t="shared" si="27"/>
        <v/>
      </c>
      <c r="AY105" s="124" t="str">
        <f t="shared" si="28"/>
        <v/>
      </c>
      <c r="AZ105" s="124" t="str">
        <f t="shared" si="29"/>
        <v/>
      </c>
      <c r="BA105" s="125"/>
      <c r="BB105" s="125" t="str">
        <f t="shared" si="30"/>
        <v/>
      </c>
      <c r="BC105" s="125"/>
      <c r="BD105" s="125">
        <f>IF(AND(D105="",COUNTA(D106:$R$150)&gt;0),1,0)</f>
        <v>0</v>
      </c>
      <c r="BE105" s="125"/>
      <c r="BF105" s="125"/>
      <c r="BG105" s="125"/>
      <c r="BH105" s="125"/>
      <c r="BI105" s="125"/>
    </row>
    <row r="106" spans="3:61" ht="15.05" customHeight="1">
      <c r="C106" s="126" t="s">
        <v>136</v>
      </c>
      <c r="D106" s="659"/>
      <c r="E106" s="660"/>
      <c r="F106" s="660"/>
      <c r="G106" s="660"/>
      <c r="H106" s="660"/>
      <c r="I106" s="660"/>
      <c r="J106" s="660"/>
      <c r="K106" s="660"/>
      <c r="L106" s="660"/>
      <c r="M106" s="660"/>
      <c r="N106" s="661"/>
      <c r="O106" s="662"/>
      <c r="P106" s="663"/>
      <c r="Q106" s="663"/>
      <c r="R106" s="664"/>
      <c r="S106" s="637"/>
      <c r="T106" s="637"/>
      <c r="U106" s="637"/>
      <c r="V106" s="637"/>
      <c r="W106" s="638"/>
      <c r="X106" s="638"/>
      <c r="Y106" s="638"/>
      <c r="Z106" s="290"/>
      <c r="AA106" s="290"/>
      <c r="AB106" s="290"/>
      <c r="AC106" s="290"/>
      <c r="AD106" s="290"/>
      <c r="AG106" s="111">
        <f t="shared" si="16"/>
        <v>0</v>
      </c>
      <c r="AI106" s="124">
        <f t="shared" si="17"/>
        <v>27</v>
      </c>
      <c r="AJ106" s="124">
        <f t="shared" si="18"/>
        <v>0</v>
      </c>
      <c r="AK106" s="124">
        <f t="shared" si="19"/>
        <v>0</v>
      </c>
      <c r="AL106" s="124">
        <f t="shared" si="20"/>
        <v>0</v>
      </c>
      <c r="AM106" s="124">
        <f t="shared" si="21"/>
        <v>0</v>
      </c>
      <c r="AN106" s="124">
        <f t="shared" si="22"/>
        <v>0</v>
      </c>
      <c r="AO106" s="124">
        <f t="shared" si="23"/>
        <v>0</v>
      </c>
      <c r="AP106" s="124">
        <f t="shared" si="24"/>
        <v>0</v>
      </c>
      <c r="AQ106" s="124">
        <f t="shared" si="24"/>
        <v>0</v>
      </c>
      <c r="AR106" s="124">
        <f t="shared" si="24"/>
        <v>0</v>
      </c>
      <c r="AS106" s="124">
        <f t="shared" si="15"/>
        <v>0</v>
      </c>
      <c r="AT106" s="124"/>
      <c r="AU106" s="125"/>
      <c r="AV106" s="124" t="str">
        <f t="shared" si="25"/>
        <v/>
      </c>
      <c r="AW106" s="124" t="str">
        <f t="shared" si="26"/>
        <v/>
      </c>
      <c r="AX106" s="124" t="str">
        <f t="shared" si="27"/>
        <v/>
      </c>
      <c r="AY106" s="124" t="str">
        <f t="shared" si="28"/>
        <v/>
      </c>
      <c r="AZ106" s="124" t="str">
        <f t="shared" si="29"/>
        <v/>
      </c>
      <c r="BA106" s="125"/>
      <c r="BB106" s="125" t="str">
        <f t="shared" si="30"/>
        <v/>
      </c>
      <c r="BC106" s="125"/>
      <c r="BD106" s="125">
        <f>IF(AND(D106="",COUNTA(D107:$R$150)&gt;0),1,0)</f>
        <v>0</v>
      </c>
      <c r="BE106" s="125"/>
      <c r="BF106" s="125"/>
      <c r="BG106" s="125"/>
      <c r="BH106" s="125"/>
      <c r="BI106" s="125"/>
    </row>
    <row r="107" spans="3:61" ht="15.05" customHeight="1">
      <c r="C107" s="126" t="s">
        <v>137</v>
      </c>
      <c r="D107" s="659"/>
      <c r="E107" s="660"/>
      <c r="F107" s="660"/>
      <c r="G107" s="660"/>
      <c r="H107" s="660"/>
      <c r="I107" s="660"/>
      <c r="J107" s="660"/>
      <c r="K107" s="660"/>
      <c r="L107" s="660"/>
      <c r="M107" s="660"/>
      <c r="N107" s="661"/>
      <c r="O107" s="662"/>
      <c r="P107" s="663"/>
      <c r="Q107" s="663"/>
      <c r="R107" s="664"/>
      <c r="S107" s="637"/>
      <c r="T107" s="637"/>
      <c r="U107" s="637"/>
      <c r="V107" s="637"/>
      <c r="W107" s="638"/>
      <c r="X107" s="638"/>
      <c r="Y107" s="638"/>
      <c r="Z107" s="290"/>
      <c r="AA107" s="290"/>
      <c r="AB107" s="290"/>
      <c r="AC107" s="290"/>
      <c r="AD107" s="290"/>
      <c r="AG107" s="111">
        <f t="shared" si="16"/>
        <v>0</v>
      </c>
      <c r="AI107" s="124">
        <f t="shared" si="17"/>
        <v>27</v>
      </c>
      <c r="AJ107" s="124">
        <f t="shared" si="18"/>
        <v>0</v>
      </c>
      <c r="AK107" s="124">
        <f t="shared" si="19"/>
        <v>0</v>
      </c>
      <c r="AL107" s="124">
        <f t="shared" si="20"/>
        <v>0</v>
      </c>
      <c r="AM107" s="124">
        <f t="shared" si="21"/>
        <v>0</v>
      </c>
      <c r="AN107" s="124">
        <f t="shared" si="22"/>
        <v>0</v>
      </c>
      <c r="AO107" s="124">
        <f t="shared" si="23"/>
        <v>0</v>
      </c>
      <c r="AP107" s="124">
        <f t="shared" si="24"/>
        <v>0</v>
      </c>
      <c r="AQ107" s="124">
        <f t="shared" si="24"/>
        <v>0</v>
      </c>
      <c r="AR107" s="124">
        <f t="shared" si="24"/>
        <v>0</v>
      </c>
      <c r="AS107" s="124">
        <f t="shared" si="15"/>
        <v>0</v>
      </c>
      <c r="AT107" s="124"/>
      <c r="AU107" s="125"/>
      <c r="AV107" s="124" t="str">
        <f t="shared" si="25"/>
        <v/>
      </c>
      <c r="AW107" s="124" t="str">
        <f t="shared" si="26"/>
        <v/>
      </c>
      <c r="AX107" s="124" t="str">
        <f t="shared" si="27"/>
        <v/>
      </c>
      <c r="AY107" s="124" t="str">
        <f t="shared" si="28"/>
        <v/>
      </c>
      <c r="AZ107" s="124" t="str">
        <f t="shared" si="29"/>
        <v/>
      </c>
      <c r="BA107" s="125"/>
      <c r="BB107" s="125" t="str">
        <f t="shared" si="30"/>
        <v/>
      </c>
      <c r="BC107" s="125"/>
      <c r="BD107" s="125">
        <f>IF(AND(D107="",COUNTA(D108:$R$150)&gt;0),1,0)</f>
        <v>0</v>
      </c>
      <c r="BE107" s="125"/>
      <c r="BF107" s="125"/>
      <c r="BG107" s="125"/>
      <c r="BH107" s="125"/>
      <c r="BI107" s="125"/>
    </row>
    <row r="108" spans="3:61" ht="15.05" customHeight="1">
      <c r="C108" s="126" t="s">
        <v>138</v>
      </c>
      <c r="D108" s="659"/>
      <c r="E108" s="660"/>
      <c r="F108" s="660"/>
      <c r="G108" s="660"/>
      <c r="H108" s="660"/>
      <c r="I108" s="660"/>
      <c r="J108" s="660"/>
      <c r="K108" s="660"/>
      <c r="L108" s="660"/>
      <c r="M108" s="660"/>
      <c r="N108" s="661"/>
      <c r="O108" s="662"/>
      <c r="P108" s="663"/>
      <c r="Q108" s="663"/>
      <c r="R108" s="664"/>
      <c r="S108" s="637"/>
      <c r="T108" s="637"/>
      <c r="U108" s="637"/>
      <c r="V108" s="637"/>
      <c r="W108" s="638"/>
      <c r="X108" s="638"/>
      <c r="Y108" s="638"/>
      <c r="Z108" s="290"/>
      <c r="AA108" s="290"/>
      <c r="AB108" s="290"/>
      <c r="AC108" s="290"/>
      <c r="AD108" s="290"/>
      <c r="AG108" s="111">
        <f t="shared" si="16"/>
        <v>0</v>
      </c>
      <c r="AI108" s="124">
        <f t="shared" si="17"/>
        <v>27</v>
      </c>
      <c r="AJ108" s="124">
        <f t="shared" si="18"/>
        <v>0</v>
      </c>
      <c r="AK108" s="124">
        <f t="shared" si="19"/>
        <v>0</v>
      </c>
      <c r="AL108" s="124">
        <f t="shared" si="20"/>
        <v>0</v>
      </c>
      <c r="AM108" s="124">
        <f t="shared" si="21"/>
        <v>0</v>
      </c>
      <c r="AN108" s="124">
        <f t="shared" si="22"/>
        <v>0</v>
      </c>
      <c r="AO108" s="124">
        <f t="shared" si="23"/>
        <v>0</v>
      </c>
      <c r="AP108" s="124">
        <f t="shared" si="24"/>
        <v>0</v>
      </c>
      <c r="AQ108" s="124">
        <f t="shared" si="24"/>
        <v>0</v>
      </c>
      <c r="AR108" s="124">
        <f t="shared" si="24"/>
        <v>0</v>
      </c>
      <c r="AS108" s="124">
        <f t="shared" si="15"/>
        <v>0</v>
      </c>
      <c r="AT108" s="124"/>
      <c r="AU108" s="125"/>
      <c r="AV108" s="124" t="str">
        <f t="shared" si="25"/>
        <v/>
      </c>
      <c r="AW108" s="124" t="str">
        <f t="shared" si="26"/>
        <v/>
      </c>
      <c r="AX108" s="124" t="str">
        <f t="shared" si="27"/>
        <v/>
      </c>
      <c r="AY108" s="124" t="str">
        <f t="shared" si="28"/>
        <v/>
      </c>
      <c r="AZ108" s="124" t="str">
        <f t="shared" si="29"/>
        <v/>
      </c>
      <c r="BA108" s="125"/>
      <c r="BB108" s="125" t="str">
        <f t="shared" si="30"/>
        <v/>
      </c>
      <c r="BC108" s="125"/>
      <c r="BD108" s="125">
        <f>IF(AND(D108="",COUNTA(D109:$R$150)&gt;0),1,0)</f>
        <v>0</v>
      </c>
      <c r="BE108" s="125"/>
      <c r="BF108" s="125"/>
      <c r="BG108" s="125"/>
      <c r="BH108" s="125"/>
      <c r="BI108" s="125"/>
    </row>
    <row r="109" spans="3:61" ht="15.05" customHeight="1">
      <c r="C109" s="126" t="s">
        <v>139</v>
      </c>
      <c r="D109" s="659"/>
      <c r="E109" s="660"/>
      <c r="F109" s="660"/>
      <c r="G109" s="660"/>
      <c r="H109" s="660"/>
      <c r="I109" s="660"/>
      <c r="J109" s="660"/>
      <c r="K109" s="660"/>
      <c r="L109" s="660"/>
      <c r="M109" s="660"/>
      <c r="N109" s="661"/>
      <c r="O109" s="662"/>
      <c r="P109" s="663"/>
      <c r="Q109" s="663"/>
      <c r="R109" s="664"/>
      <c r="S109" s="637"/>
      <c r="T109" s="637"/>
      <c r="U109" s="637"/>
      <c r="V109" s="637"/>
      <c r="W109" s="638"/>
      <c r="X109" s="638"/>
      <c r="Y109" s="638"/>
      <c r="Z109" s="290"/>
      <c r="AA109" s="290"/>
      <c r="AB109" s="290"/>
      <c r="AC109" s="290"/>
      <c r="AD109" s="290"/>
      <c r="AG109" s="111">
        <f t="shared" si="16"/>
        <v>0</v>
      </c>
      <c r="AI109" s="124">
        <f t="shared" si="17"/>
        <v>27</v>
      </c>
      <c r="AJ109" s="124">
        <f t="shared" si="18"/>
        <v>0</v>
      </c>
      <c r="AK109" s="124">
        <f t="shared" si="19"/>
        <v>0</v>
      </c>
      <c r="AL109" s="124">
        <f t="shared" si="20"/>
        <v>0</v>
      </c>
      <c r="AM109" s="124">
        <f t="shared" si="21"/>
        <v>0</v>
      </c>
      <c r="AN109" s="124">
        <f t="shared" si="22"/>
        <v>0</v>
      </c>
      <c r="AO109" s="124">
        <f t="shared" si="23"/>
        <v>0</v>
      </c>
      <c r="AP109" s="124">
        <f t="shared" si="24"/>
        <v>0</v>
      </c>
      <c r="AQ109" s="124">
        <f t="shared" si="24"/>
        <v>0</v>
      </c>
      <c r="AR109" s="124">
        <f t="shared" si="24"/>
        <v>0</v>
      </c>
      <c r="AS109" s="124">
        <f t="shared" si="15"/>
        <v>0</v>
      </c>
      <c r="AT109" s="124"/>
      <c r="AU109" s="125"/>
      <c r="AV109" s="124" t="str">
        <f t="shared" si="25"/>
        <v/>
      </c>
      <c r="AW109" s="124" t="str">
        <f t="shared" si="26"/>
        <v/>
      </c>
      <c r="AX109" s="124" t="str">
        <f t="shared" si="27"/>
        <v/>
      </c>
      <c r="AY109" s="124" t="str">
        <f t="shared" si="28"/>
        <v/>
      </c>
      <c r="AZ109" s="124" t="str">
        <f t="shared" si="29"/>
        <v/>
      </c>
      <c r="BA109" s="125"/>
      <c r="BB109" s="125" t="str">
        <f t="shared" si="30"/>
        <v/>
      </c>
      <c r="BC109" s="125"/>
      <c r="BD109" s="125">
        <f>IF(AND(D109="",COUNTA(D110:$R$150)&gt;0),1,0)</f>
        <v>0</v>
      </c>
      <c r="BE109" s="125"/>
      <c r="BF109" s="125"/>
      <c r="BG109" s="125"/>
      <c r="BH109" s="125"/>
      <c r="BI109" s="125"/>
    </row>
    <row r="110" spans="3:61" ht="15.05" customHeight="1">
      <c r="C110" s="126" t="s">
        <v>140</v>
      </c>
      <c r="D110" s="659"/>
      <c r="E110" s="660"/>
      <c r="F110" s="660"/>
      <c r="G110" s="660"/>
      <c r="H110" s="660"/>
      <c r="I110" s="660"/>
      <c r="J110" s="660"/>
      <c r="K110" s="660"/>
      <c r="L110" s="660"/>
      <c r="M110" s="660"/>
      <c r="N110" s="661"/>
      <c r="O110" s="662"/>
      <c r="P110" s="663"/>
      <c r="Q110" s="663"/>
      <c r="R110" s="664"/>
      <c r="S110" s="637"/>
      <c r="T110" s="637"/>
      <c r="U110" s="637"/>
      <c r="V110" s="637"/>
      <c r="W110" s="638"/>
      <c r="X110" s="638"/>
      <c r="Y110" s="638"/>
      <c r="Z110" s="290"/>
      <c r="AA110" s="290"/>
      <c r="AB110" s="290"/>
      <c r="AC110" s="290"/>
      <c r="AD110" s="290"/>
      <c r="AG110" s="111">
        <f t="shared" si="16"/>
        <v>0</v>
      </c>
      <c r="AI110" s="124">
        <f t="shared" si="17"/>
        <v>27</v>
      </c>
      <c r="AJ110" s="124">
        <f t="shared" si="18"/>
        <v>0</v>
      </c>
      <c r="AK110" s="124">
        <f t="shared" si="19"/>
        <v>0</v>
      </c>
      <c r="AL110" s="124">
        <f t="shared" si="20"/>
        <v>0</v>
      </c>
      <c r="AM110" s="124">
        <f t="shared" si="21"/>
        <v>0</v>
      </c>
      <c r="AN110" s="124">
        <f t="shared" si="22"/>
        <v>0</v>
      </c>
      <c r="AO110" s="124">
        <f t="shared" si="23"/>
        <v>0</v>
      </c>
      <c r="AP110" s="124">
        <f t="shared" si="24"/>
        <v>0</v>
      </c>
      <c r="AQ110" s="124">
        <f t="shared" si="24"/>
        <v>0</v>
      </c>
      <c r="AR110" s="124">
        <f t="shared" si="24"/>
        <v>0</v>
      </c>
      <c r="AS110" s="124">
        <f t="shared" si="15"/>
        <v>0</v>
      </c>
      <c r="AT110" s="124"/>
      <c r="AU110" s="125"/>
      <c r="AV110" s="124" t="str">
        <f t="shared" si="25"/>
        <v/>
      </c>
      <c r="AW110" s="124" t="str">
        <f t="shared" si="26"/>
        <v/>
      </c>
      <c r="AX110" s="124" t="str">
        <f t="shared" si="27"/>
        <v/>
      </c>
      <c r="AY110" s="124" t="str">
        <f t="shared" si="28"/>
        <v/>
      </c>
      <c r="AZ110" s="124" t="str">
        <f t="shared" si="29"/>
        <v/>
      </c>
      <c r="BA110" s="125"/>
      <c r="BB110" s="125" t="str">
        <f t="shared" si="30"/>
        <v/>
      </c>
      <c r="BC110" s="125"/>
      <c r="BD110" s="125">
        <f>IF(AND(D110="",COUNTA(D111:$R$150)&gt;0),1,0)</f>
        <v>0</v>
      </c>
      <c r="BE110" s="125"/>
      <c r="BF110" s="125"/>
      <c r="BG110" s="125"/>
      <c r="BH110" s="125"/>
      <c r="BI110" s="125"/>
    </row>
    <row r="111" spans="3:61" ht="15.05" customHeight="1">
      <c r="C111" s="126" t="s">
        <v>141</v>
      </c>
      <c r="D111" s="659"/>
      <c r="E111" s="660"/>
      <c r="F111" s="660"/>
      <c r="G111" s="660"/>
      <c r="H111" s="660"/>
      <c r="I111" s="660"/>
      <c r="J111" s="660"/>
      <c r="K111" s="660"/>
      <c r="L111" s="660"/>
      <c r="M111" s="660"/>
      <c r="N111" s="661"/>
      <c r="O111" s="662"/>
      <c r="P111" s="663"/>
      <c r="Q111" s="663"/>
      <c r="R111" s="664"/>
      <c r="S111" s="637"/>
      <c r="T111" s="637"/>
      <c r="U111" s="637"/>
      <c r="V111" s="637"/>
      <c r="W111" s="638"/>
      <c r="X111" s="638"/>
      <c r="Y111" s="638"/>
      <c r="Z111" s="290"/>
      <c r="AA111" s="290"/>
      <c r="AB111" s="290"/>
      <c r="AC111" s="290"/>
      <c r="AD111" s="290"/>
      <c r="AG111" s="111">
        <f t="shared" si="16"/>
        <v>0</v>
      </c>
      <c r="AI111" s="124">
        <f t="shared" si="17"/>
        <v>27</v>
      </c>
      <c r="AJ111" s="124">
        <f t="shared" si="18"/>
        <v>0</v>
      </c>
      <c r="AK111" s="124">
        <f t="shared" si="19"/>
        <v>0</v>
      </c>
      <c r="AL111" s="124">
        <f t="shared" si="20"/>
        <v>0</v>
      </c>
      <c r="AM111" s="124">
        <f t="shared" si="21"/>
        <v>0</v>
      </c>
      <c r="AN111" s="124">
        <f t="shared" si="22"/>
        <v>0</v>
      </c>
      <c r="AO111" s="124">
        <f t="shared" si="23"/>
        <v>0</v>
      </c>
      <c r="AP111" s="124">
        <f t="shared" si="24"/>
        <v>0</v>
      </c>
      <c r="AQ111" s="124">
        <f t="shared" si="24"/>
        <v>0</v>
      </c>
      <c r="AR111" s="124">
        <f t="shared" si="24"/>
        <v>0</v>
      </c>
      <c r="AS111" s="124">
        <f t="shared" si="15"/>
        <v>0</v>
      </c>
      <c r="AT111" s="124"/>
      <c r="AU111" s="125"/>
      <c r="AV111" s="124" t="str">
        <f t="shared" si="25"/>
        <v/>
      </c>
      <c r="AW111" s="124" t="str">
        <f t="shared" si="26"/>
        <v/>
      </c>
      <c r="AX111" s="124" t="str">
        <f t="shared" si="27"/>
        <v/>
      </c>
      <c r="AY111" s="124" t="str">
        <f t="shared" si="28"/>
        <v/>
      </c>
      <c r="AZ111" s="124" t="str">
        <f t="shared" si="29"/>
        <v/>
      </c>
      <c r="BA111" s="125"/>
      <c r="BB111" s="125" t="str">
        <f t="shared" si="30"/>
        <v/>
      </c>
      <c r="BC111" s="125"/>
      <c r="BD111" s="125">
        <f>IF(AND(D111="",COUNTA(D112:$R$150)&gt;0),1,0)</f>
        <v>0</v>
      </c>
      <c r="BE111" s="125"/>
      <c r="BF111" s="125"/>
      <c r="BG111" s="125"/>
      <c r="BH111" s="125"/>
      <c r="BI111" s="125"/>
    </row>
    <row r="112" spans="3:61" ht="15.05" customHeight="1">
      <c r="C112" s="126" t="s">
        <v>142</v>
      </c>
      <c r="D112" s="659"/>
      <c r="E112" s="660"/>
      <c r="F112" s="660"/>
      <c r="G112" s="660"/>
      <c r="H112" s="660"/>
      <c r="I112" s="660"/>
      <c r="J112" s="660"/>
      <c r="K112" s="660"/>
      <c r="L112" s="660"/>
      <c r="M112" s="660"/>
      <c r="N112" s="661"/>
      <c r="O112" s="662"/>
      <c r="P112" s="663"/>
      <c r="Q112" s="663"/>
      <c r="R112" s="664"/>
      <c r="S112" s="637"/>
      <c r="T112" s="637"/>
      <c r="U112" s="637"/>
      <c r="V112" s="637"/>
      <c r="W112" s="638"/>
      <c r="X112" s="638"/>
      <c r="Y112" s="638"/>
      <c r="Z112" s="290"/>
      <c r="AA112" s="290"/>
      <c r="AB112" s="290"/>
      <c r="AC112" s="290"/>
      <c r="AD112" s="290"/>
      <c r="AG112" s="111">
        <f t="shared" si="16"/>
        <v>0</v>
      </c>
      <c r="AI112" s="124">
        <f t="shared" si="17"/>
        <v>27</v>
      </c>
      <c r="AJ112" s="124">
        <f t="shared" si="18"/>
        <v>0</v>
      </c>
      <c r="AK112" s="124">
        <f t="shared" si="19"/>
        <v>0</v>
      </c>
      <c r="AL112" s="124">
        <f t="shared" si="20"/>
        <v>0</v>
      </c>
      <c r="AM112" s="124">
        <f t="shared" si="21"/>
        <v>0</v>
      </c>
      <c r="AN112" s="124">
        <f t="shared" si="22"/>
        <v>0</v>
      </c>
      <c r="AO112" s="124">
        <f t="shared" si="23"/>
        <v>0</v>
      </c>
      <c r="AP112" s="124">
        <f t="shared" si="24"/>
        <v>0</v>
      </c>
      <c r="AQ112" s="124">
        <f t="shared" si="24"/>
        <v>0</v>
      </c>
      <c r="AR112" s="124">
        <f t="shared" si="24"/>
        <v>0</v>
      </c>
      <c r="AS112" s="124">
        <f t="shared" si="15"/>
        <v>0</v>
      </c>
      <c r="AT112" s="124"/>
      <c r="AU112" s="125"/>
      <c r="AV112" s="124" t="str">
        <f t="shared" si="25"/>
        <v/>
      </c>
      <c r="AW112" s="124" t="str">
        <f t="shared" si="26"/>
        <v/>
      </c>
      <c r="AX112" s="124" t="str">
        <f t="shared" si="27"/>
        <v/>
      </c>
      <c r="AY112" s="124" t="str">
        <f t="shared" si="28"/>
        <v/>
      </c>
      <c r="AZ112" s="124" t="str">
        <f t="shared" si="29"/>
        <v/>
      </c>
      <c r="BA112" s="125"/>
      <c r="BB112" s="125" t="str">
        <f t="shared" si="30"/>
        <v/>
      </c>
      <c r="BC112" s="125"/>
      <c r="BD112" s="125">
        <f>IF(AND(D112="",COUNTA(D113:$R$150)&gt;0),1,0)</f>
        <v>0</v>
      </c>
      <c r="BE112" s="125"/>
      <c r="BF112" s="125"/>
      <c r="BG112" s="125"/>
      <c r="BH112" s="125"/>
      <c r="BI112" s="125"/>
    </row>
    <row r="113" spans="3:61" ht="15.05" customHeight="1">
      <c r="C113" s="126" t="s">
        <v>143</v>
      </c>
      <c r="D113" s="659"/>
      <c r="E113" s="660"/>
      <c r="F113" s="660"/>
      <c r="G113" s="660"/>
      <c r="H113" s="660"/>
      <c r="I113" s="660"/>
      <c r="J113" s="660"/>
      <c r="K113" s="660"/>
      <c r="L113" s="660"/>
      <c r="M113" s="660"/>
      <c r="N113" s="661"/>
      <c r="O113" s="662"/>
      <c r="P113" s="663"/>
      <c r="Q113" s="663"/>
      <c r="R113" s="664"/>
      <c r="S113" s="637"/>
      <c r="T113" s="637"/>
      <c r="U113" s="637"/>
      <c r="V113" s="637"/>
      <c r="W113" s="638"/>
      <c r="X113" s="638"/>
      <c r="Y113" s="638"/>
      <c r="Z113" s="290"/>
      <c r="AA113" s="290"/>
      <c r="AB113" s="290"/>
      <c r="AC113" s="290"/>
      <c r="AD113" s="290"/>
      <c r="AG113" s="111">
        <f t="shared" si="16"/>
        <v>0</v>
      </c>
      <c r="AI113" s="124">
        <f t="shared" si="17"/>
        <v>27</v>
      </c>
      <c r="AJ113" s="124">
        <f t="shared" si="18"/>
        <v>0</v>
      </c>
      <c r="AK113" s="124">
        <f t="shared" si="19"/>
        <v>0</v>
      </c>
      <c r="AL113" s="124">
        <f t="shared" si="20"/>
        <v>0</v>
      </c>
      <c r="AM113" s="124">
        <f t="shared" si="21"/>
        <v>0</v>
      </c>
      <c r="AN113" s="124">
        <f t="shared" si="22"/>
        <v>0</v>
      </c>
      <c r="AO113" s="124">
        <f t="shared" si="23"/>
        <v>0</v>
      </c>
      <c r="AP113" s="124">
        <f t="shared" si="24"/>
        <v>0</v>
      </c>
      <c r="AQ113" s="124">
        <f t="shared" si="24"/>
        <v>0</v>
      </c>
      <c r="AR113" s="124">
        <f t="shared" si="24"/>
        <v>0</v>
      </c>
      <c r="AS113" s="124">
        <f t="shared" si="15"/>
        <v>0</v>
      </c>
      <c r="AT113" s="124"/>
      <c r="AU113" s="125"/>
      <c r="AV113" s="124" t="str">
        <f t="shared" si="25"/>
        <v/>
      </c>
      <c r="AW113" s="124" t="str">
        <f t="shared" si="26"/>
        <v/>
      </c>
      <c r="AX113" s="124" t="str">
        <f t="shared" si="27"/>
        <v/>
      </c>
      <c r="AY113" s="124" t="str">
        <f t="shared" si="28"/>
        <v/>
      </c>
      <c r="AZ113" s="124" t="str">
        <f t="shared" si="29"/>
        <v/>
      </c>
      <c r="BA113" s="125"/>
      <c r="BB113" s="125" t="str">
        <f t="shared" si="30"/>
        <v/>
      </c>
      <c r="BC113" s="125"/>
      <c r="BD113" s="125">
        <f>IF(AND(D113="",COUNTA(D114:$R$150)&gt;0),1,0)</f>
        <v>0</v>
      </c>
      <c r="BE113" s="125"/>
      <c r="BF113" s="125"/>
      <c r="BG113" s="125"/>
      <c r="BH113" s="125"/>
      <c r="BI113" s="125"/>
    </row>
    <row r="114" spans="3:61" ht="15.05" customHeight="1">
      <c r="C114" s="126" t="s">
        <v>144</v>
      </c>
      <c r="D114" s="659"/>
      <c r="E114" s="660"/>
      <c r="F114" s="660"/>
      <c r="G114" s="660"/>
      <c r="H114" s="660"/>
      <c r="I114" s="660"/>
      <c r="J114" s="660"/>
      <c r="K114" s="660"/>
      <c r="L114" s="660"/>
      <c r="M114" s="660"/>
      <c r="N114" s="661"/>
      <c r="O114" s="662"/>
      <c r="P114" s="663"/>
      <c r="Q114" s="663"/>
      <c r="R114" s="664"/>
      <c r="S114" s="637"/>
      <c r="T114" s="637"/>
      <c r="U114" s="637"/>
      <c r="V114" s="637"/>
      <c r="W114" s="638"/>
      <c r="X114" s="638"/>
      <c r="Y114" s="638"/>
      <c r="Z114" s="290"/>
      <c r="AA114" s="290"/>
      <c r="AB114" s="290"/>
      <c r="AC114" s="290"/>
      <c r="AD114" s="290"/>
      <c r="AG114" s="111">
        <f t="shared" si="16"/>
        <v>0</v>
      </c>
      <c r="AI114" s="124">
        <f t="shared" si="17"/>
        <v>27</v>
      </c>
      <c r="AJ114" s="124">
        <f t="shared" si="18"/>
        <v>0</v>
      </c>
      <c r="AK114" s="124">
        <f t="shared" si="19"/>
        <v>0</v>
      </c>
      <c r="AL114" s="124">
        <f t="shared" si="20"/>
        <v>0</v>
      </c>
      <c r="AM114" s="124">
        <f t="shared" si="21"/>
        <v>0</v>
      </c>
      <c r="AN114" s="124">
        <f t="shared" si="22"/>
        <v>0</v>
      </c>
      <c r="AO114" s="124">
        <f t="shared" si="23"/>
        <v>0</v>
      </c>
      <c r="AP114" s="124">
        <f t="shared" si="24"/>
        <v>0</v>
      </c>
      <c r="AQ114" s="124">
        <f t="shared" si="24"/>
        <v>0</v>
      </c>
      <c r="AR114" s="124">
        <f t="shared" si="24"/>
        <v>0</v>
      </c>
      <c r="AS114" s="124">
        <f t="shared" si="15"/>
        <v>0</v>
      </c>
      <c r="AT114" s="124"/>
      <c r="AU114" s="125"/>
      <c r="AV114" s="124" t="str">
        <f t="shared" si="25"/>
        <v/>
      </c>
      <c r="AW114" s="124" t="str">
        <f t="shared" si="26"/>
        <v/>
      </c>
      <c r="AX114" s="124" t="str">
        <f t="shared" si="27"/>
        <v/>
      </c>
      <c r="AY114" s="124" t="str">
        <f t="shared" si="28"/>
        <v/>
      </c>
      <c r="AZ114" s="124" t="str">
        <f t="shared" si="29"/>
        <v/>
      </c>
      <c r="BA114" s="125"/>
      <c r="BB114" s="125" t="str">
        <f t="shared" si="30"/>
        <v/>
      </c>
      <c r="BC114" s="125"/>
      <c r="BD114" s="125">
        <f>IF(AND(D114="",COUNTA(D115:$R$150)&gt;0),1,0)</f>
        <v>0</v>
      </c>
      <c r="BE114" s="125"/>
      <c r="BF114" s="125"/>
      <c r="BG114" s="125"/>
      <c r="BH114" s="125"/>
      <c r="BI114" s="125"/>
    </row>
    <row r="115" spans="3:61" ht="15.05" customHeight="1">
      <c r="C115" s="126" t="s">
        <v>145</v>
      </c>
      <c r="D115" s="684"/>
      <c r="E115" s="685"/>
      <c r="F115" s="685"/>
      <c r="G115" s="685"/>
      <c r="H115" s="685"/>
      <c r="I115" s="685"/>
      <c r="J115" s="685"/>
      <c r="K115" s="685"/>
      <c r="L115" s="685"/>
      <c r="M115" s="685"/>
      <c r="N115" s="686"/>
      <c r="O115" s="662"/>
      <c r="P115" s="663"/>
      <c r="Q115" s="663"/>
      <c r="R115" s="664"/>
      <c r="S115" s="637"/>
      <c r="T115" s="637"/>
      <c r="U115" s="637"/>
      <c r="V115" s="637"/>
      <c r="W115" s="638"/>
      <c r="X115" s="638"/>
      <c r="Y115" s="638"/>
      <c r="Z115" s="290"/>
      <c r="AA115" s="290"/>
      <c r="AB115" s="290"/>
      <c r="AC115" s="290"/>
      <c r="AD115" s="290"/>
      <c r="AG115" s="111">
        <f t="shared" si="16"/>
        <v>0</v>
      </c>
      <c r="AI115" s="124">
        <f t="shared" si="17"/>
        <v>27</v>
      </c>
      <c r="AJ115" s="124">
        <f t="shared" si="18"/>
        <v>0</v>
      </c>
      <c r="AK115" s="124">
        <f t="shared" si="19"/>
        <v>0</v>
      </c>
      <c r="AL115" s="124">
        <f t="shared" si="20"/>
        <v>0</v>
      </c>
      <c r="AM115" s="124">
        <f t="shared" si="21"/>
        <v>0</v>
      </c>
      <c r="AN115" s="124">
        <f t="shared" si="22"/>
        <v>0</v>
      </c>
      <c r="AO115" s="124">
        <f t="shared" si="23"/>
        <v>0</v>
      </c>
      <c r="AP115" s="124">
        <f t="shared" si="24"/>
        <v>0</v>
      </c>
      <c r="AQ115" s="124">
        <f t="shared" si="24"/>
        <v>0</v>
      </c>
      <c r="AR115" s="124">
        <f t="shared" si="24"/>
        <v>0</v>
      </c>
      <c r="AS115" s="124">
        <f t="shared" si="15"/>
        <v>0</v>
      </c>
      <c r="AT115" s="124"/>
      <c r="AU115" s="125"/>
      <c r="AV115" s="124" t="str">
        <f t="shared" si="25"/>
        <v/>
      </c>
      <c r="AW115" s="124" t="str">
        <f t="shared" si="26"/>
        <v/>
      </c>
      <c r="AX115" s="124" t="str">
        <f t="shared" si="27"/>
        <v/>
      </c>
      <c r="AY115" s="124" t="str">
        <f t="shared" si="28"/>
        <v/>
      </c>
      <c r="AZ115" s="124" t="str">
        <f t="shared" si="29"/>
        <v/>
      </c>
      <c r="BA115" s="125"/>
      <c r="BB115" s="125" t="str">
        <f t="shared" si="30"/>
        <v/>
      </c>
      <c r="BC115" s="125"/>
      <c r="BD115" s="125">
        <f>IF(AND(D115="",COUNTA(D116:$R$150)&gt;0),1,0)</f>
        <v>0</v>
      </c>
      <c r="BE115" s="125"/>
      <c r="BF115" s="125"/>
      <c r="BG115" s="125"/>
      <c r="BH115" s="125"/>
      <c r="BI115" s="125"/>
    </row>
    <row r="116" spans="3:61" ht="15.05" customHeight="1">
      <c r="C116" s="127" t="s">
        <v>146</v>
      </c>
      <c r="D116" s="687"/>
      <c r="E116" s="688"/>
      <c r="F116" s="688"/>
      <c r="G116" s="688"/>
      <c r="H116" s="688"/>
      <c r="I116" s="688"/>
      <c r="J116" s="688"/>
      <c r="K116" s="688"/>
      <c r="L116" s="688"/>
      <c r="M116" s="688"/>
      <c r="N116" s="689"/>
      <c r="O116" s="662"/>
      <c r="P116" s="663"/>
      <c r="Q116" s="663"/>
      <c r="R116" s="664"/>
      <c r="S116" s="637"/>
      <c r="T116" s="637"/>
      <c r="U116" s="637"/>
      <c r="V116" s="637"/>
      <c r="W116" s="638"/>
      <c r="X116" s="638"/>
      <c r="Y116" s="638"/>
      <c r="Z116" s="290"/>
      <c r="AA116" s="290"/>
      <c r="AB116" s="290"/>
      <c r="AC116" s="290"/>
      <c r="AD116" s="290"/>
      <c r="AG116" s="111">
        <f t="shared" si="16"/>
        <v>0</v>
      </c>
      <c r="AI116" s="124">
        <f t="shared" si="17"/>
        <v>27</v>
      </c>
      <c r="AJ116" s="124">
        <f t="shared" si="18"/>
        <v>0</v>
      </c>
      <c r="AK116" s="124">
        <f t="shared" si="19"/>
        <v>0</v>
      </c>
      <c r="AL116" s="124">
        <f t="shared" si="20"/>
        <v>0</v>
      </c>
      <c r="AM116" s="124">
        <f t="shared" si="21"/>
        <v>0</v>
      </c>
      <c r="AN116" s="124">
        <f t="shared" si="22"/>
        <v>0</v>
      </c>
      <c r="AO116" s="124">
        <f t="shared" si="23"/>
        <v>0</v>
      </c>
      <c r="AP116" s="124">
        <f t="shared" si="24"/>
        <v>0</v>
      </c>
      <c r="AQ116" s="124">
        <f t="shared" si="24"/>
        <v>0</v>
      </c>
      <c r="AR116" s="124">
        <f t="shared" si="24"/>
        <v>0</v>
      </c>
      <c r="AS116" s="124">
        <f t="shared" si="15"/>
        <v>0</v>
      </c>
      <c r="AT116" s="124"/>
      <c r="AU116" s="125"/>
      <c r="AV116" s="124" t="str">
        <f t="shared" si="25"/>
        <v/>
      </c>
      <c r="AW116" s="124" t="str">
        <f t="shared" si="26"/>
        <v/>
      </c>
      <c r="AX116" s="124" t="str">
        <f t="shared" si="27"/>
        <v/>
      </c>
      <c r="AY116" s="124" t="str">
        <f t="shared" si="28"/>
        <v/>
      </c>
      <c r="AZ116" s="124" t="str">
        <f t="shared" si="29"/>
        <v/>
      </c>
      <c r="BA116" s="125"/>
      <c r="BB116" s="125" t="str">
        <f t="shared" si="30"/>
        <v/>
      </c>
      <c r="BC116" s="125"/>
      <c r="BD116" s="125">
        <f>IF(AND(D116="",COUNTA(D117:$R$150)&gt;0),1,0)</f>
        <v>0</v>
      </c>
      <c r="BE116" s="125"/>
      <c r="BF116" s="125"/>
      <c r="BG116" s="125"/>
      <c r="BH116" s="125"/>
      <c r="BI116" s="125"/>
    </row>
    <row r="117" spans="3:61" ht="15.05" customHeight="1">
      <c r="C117" s="126" t="s">
        <v>147</v>
      </c>
      <c r="D117" s="687"/>
      <c r="E117" s="688"/>
      <c r="F117" s="688"/>
      <c r="G117" s="688"/>
      <c r="H117" s="688"/>
      <c r="I117" s="688"/>
      <c r="J117" s="688"/>
      <c r="K117" s="688"/>
      <c r="L117" s="688"/>
      <c r="M117" s="688"/>
      <c r="N117" s="689"/>
      <c r="O117" s="662"/>
      <c r="P117" s="663"/>
      <c r="Q117" s="663"/>
      <c r="R117" s="664"/>
      <c r="S117" s="637"/>
      <c r="T117" s="637"/>
      <c r="U117" s="637"/>
      <c r="V117" s="637"/>
      <c r="W117" s="638"/>
      <c r="X117" s="638"/>
      <c r="Y117" s="638"/>
      <c r="Z117" s="290"/>
      <c r="AA117" s="290"/>
      <c r="AB117" s="290"/>
      <c r="AC117" s="290"/>
      <c r="AD117" s="290"/>
      <c r="AG117" s="111">
        <f t="shared" si="16"/>
        <v>0</v>
      </c>
      <c r="AI117" s="124">
        <f t="shared" si="17"/>
        <v>27</v>
      </c>
      <c r="AJ117" s="124">
        <f t="shared" si="18"/>
        <v>0</v>
      </c>
      <c r="AK117" s="124">
        <f t="shared" si="19"/>
        <v>0</v>
      </c>
      <c r="AL117" s="124">
        <f t="shared" si="20"/>
        <v>0</v>
      </c>
      <c r="AM117" s="124">
        <f t="shared" si="21"/>
        <v>0</v>
      </c>
      <c r="AN117" s="124">
        <f t="shared" si="22"/>
        <v>0</v>
      </c>
      <c r="AO117" s="124">
        <f t="shared" si="23"/>
        <v>0</v>
      </c>
      <c r="AP117" s="124">
        <f t="shared" si="24"/>
        <v>0</v>
      </c>
      <c r="AQ117" s="124">
        <f t="shared" si="24"/>
        <v>0</v>
      </c>
      <c r="AR117" s="124">
        <f t="shared" si="24"/>
        <v>0</v>
      </c>
      <c r="AS117" s="124">
        <f t="shared" si="15"/>
        <v>0</v>
      </c>
      <c r="AT117" s="124"/>
      <c r="AU117" s="125"/>
      <c r="AV117" s="124" t="str">
        <f t="shared" si="25"/>
        <v/>
      </c>
      <c r="AW117" s="124" t="str">
        <f t="shared" si="26"/>
        <v/>
      </c>
      <c r="AX117" s="124" t="str">
        <f t="shared" si="27"/>
        <v/>
      </c>
      <c r="AY117" s="124" t="str">
        <f t="shared" si="28"/>
        <v/>
      </c>
      <c r="AZ117" s="124" t="str">
        <f t="shared" si="29"/>
        <v/>
      </c>
      <c r="BA117" s="125"/>
      <c r="BB117" s="125" t="str">
        <f t="shared" si="30"/>
        <v/>
      </c>
      <c r="BC117" s="125"/>
      <c r="BD117" s="125">
        <f>IF(AND(D117="",COUNTA(D118:$R$150)&gt;0),1,0)</f>
        <v>0</v>
      </c>
      <c r="BE117" s="125"/>
      <c r="BF117" s="125"/>
      <c r="BG117" s="125"/>
      <c r="BH117" s="125"/>
      <c r="BI117" s="125"/>
    </row>
    <row r="118" spans="3:61" ht="15.05" customHeight="1">
      <c r="C118" s="126" t="s">
        <v>148</v>
      </c>
      <c r="D118" s="687"/>
      <c r="E118" s="688"/>
      <c r="F118" s="688"/>
      <c r="G118" s="688"/>
      <c r="H118" s="688"/>
      <c r="I118" s="688"/>
      <c r="J118" s="688"/>
      <c r="K118" s="688"/>
      <c r="L118" s="688"/>
      <c r="M118" s="688"/>
      <c r="N118" s="689"/>
      <c r="O118" s="662"/>
      <c r="P118" s="663"/>
      <c r="Q118" s="663"/>
      <c r="R118" s="664"/>
      <c r="S118" s="637"/>
      <c r="T118" s="637"/>
      <c r="U118" s="637"/>
      <c r="V118" s="637"/>
      <c r="W118" s="638"/>
      <c r="X118" s="638"/>
      <c r="Y118" s="638"/>
      <c r="Z118" s="290"/>
      <c r="AA118" s="290"/>
      <c r="AB118" s="290"/>
      <c r="AC118" s="290"/>
      <c r="AD118" s="290"/>
      <c r="AG118" s="111">
        <f t="shared" si="16"/>
        <v>0</v>
      </c>
      <c r="AI118" s="124">
        <f t="shared" si="17"/>
        <v>27</v>
      </c>
      <c r="AJ118" s="124">
        <f t="shared" si="18"/>
        <v>0</v>
      </c>
      <c r="AK118" s="124">
        <f t="shared" si="19"/>
        <v>0</v>
      </c>
      <c r="AL118" s="124">
        <f t="shared" si="20"/>
        <v>0</v>
      </c>
      <c r="AM118" s="124">
        <f t="shared" si="21"/>
        <v>0</v>
      </c>
      <c r="AN118" s="124">
        <f t="shared" si="22"/>
        <v>0</v>
      </c>
      <c r="AO118" s="124">
        <f t="shared" si="23"/>
        <v>0</v>
      </c>
      <c r="AP118" s="124">
        <f t="shared" si="24"/>
        <v>0</v>
      </c>
      <c r="AQ118" s="124">
        <f t="shared" si="24"/>
        <v>0</v>
      </c>
      <c r="AR118" s="124">
        <f t="shared" si="24"/>
        <v>0</v>
      </c>
      <c r="AS118" s="124">
        <f t="shared" si="15"/>
        <v>0</v>
      </c>
      <c r="AT118" s="124"/>
      <c r="AU118" s="125"/>
      <c r="AV118" s="124" t="str">
        <f t="shared" si="25"/>
        <v/>
      </c>
      <c r="AW118" s="124" t="str">
        <f t="shared" si="26"/>
        <v/>
      </c>
      <c r="AX118" s="124" t="str">
        <f t="shared" si="27"/>
        <v/>
      </c>
      <c r="AY118" s="124" t="str">
        <f t="shared" si="28"/>
        <v/>
      </c>
      <c r="AZ118" s="124" t="str">
        <f t="shared" si="29"/>
        <v/>
      </c>
      <c r="BA118" s="125"/>
      <c r="BB118" s="125" t="str">
        <f t="shared" si="30"/>
        <v/>
      </c>
      <c r="BC118" s="125"/>
      <c r="BD118" s="125">
        <f>IF(AND(D118="",COUNTA(D119:$R$150)&gt;0),1,0)</f>
        <v>0</v>
      </c>
      <c r="BE118" s="125"/>
      <c r="BF118" s="125"/>
      <c r="BG118" s="125"/>
      <c r="BH118" s="125"/>
      <c r="BI118" s="125"/>
    </row>
    <row r="119" spans="3:61" ht="15.05" customHeight="1">
      <c r="C119" s="126" t="s">
        <v>149</v>
      </c>
      <c r="D119" s="687"/>
      <c r="E119" s="688"/>
      <c r="F119" s="688"/>
      <c r="G119" s="688"/>
      <c r="H119" s="688"/>
      <c r="I119" s="688"/>
      <c r="J119" s="688"/>
      <c r="K119" s="688"/>
      <c r="L119" s="688"/>
      <c r="M119" s="688"/>
      <c r="N119" s="689"/>
      <c r="O119" s="662"/>
      <c r="P119" s="663"/>
      <c r="Q119" s="663"/>
      <c r="R119" s="664"/>
      <c r="S119" s="637"/>
      <c r="T119" s="637"/>
      <c r="U119" s="637"/>
      <c r="V119" s="637"/>
      <c r="W119" s="638"/>
      <c r="X119" s="638"/>
      <c r="Y119" s="638"/>
      <c r="Z119" s="290"/>
      <c r="AA119" s="290"/>
      <c r="AB119" s="290"/>
      <c r="AC119" s="290"/>
      <c r="AD119" s="290"/>
      <c r="AG119" s="111">
        <f t="shared" si="16"/>
        <v>0</v>
      </c>
      <c r="AI119" s="124">
        <f t="shared" si="17"/>
        <v>27</v>
      </c>
      <c r="AJ119" s="124">
        <f t="shared" si="18"/>
        <v>0</v>
      </c>
      <c r="AK119" s="124">
        <f t="shared" si="19"/>
        <v>0</v>
      </c>
      <c r="AL119" s="124">
        <f t="shared" si="20"/>
        <v>0</v>
      </c>
      <c r="AM119" s="124">
        <f t="shared" si="21"/>
        <v>0</v>
      </c>
      <c r="AN119" s="124">
        <f t="shared" si="22"/>
        <v>0</v>
      </c>
      <c r="AO119" s="124">
        <f t="shared" si="23"/>
        <v>0</v>
      </c>
      <c r="AP119" s="124">
        <f t="shared" si="24"/>
        <v>0</v>
      </c>
      <c r="AQ119" s="124">
        <f t="shared" si="24"/>
        <v>0</v>
      </c>
      <c r="AR119" s="124">
        <f t="shared" si="24"/>
        <v>0</v>
      </c>
      <c r="AS119" s="124">
        <f t="shared" si="15"/>
        <v>0</v>
      </c>
      <c r="AT119" s="124"/>
      <c r="AU119" s="125"/>
      <c r="AV119" s="124" t="str">
        <f t="shared" si="25"/>
        <v/>
      </c>
      <c r="AW119" s="124" t="str">
        <f t="shared" si="26"/>
        <v/>
      </c>
      <c r="AX119" s="124" t="str">
        <f t="shared" si="27"/>
        <v/>
      </c>
      <c r="AY119" s="124" t="str">
        <f t="shared" si="28"/>
        <v/>
      </c>
      <c r="AZ119" s="124" t="str">
        <f t="shared" si="29"/>
        <v/>
      </c>
      <c r="BA119" s="125"/>
      <c r="BB119" s="125" t="str">
        <f t="shared" si="30"/>
        <v/>
      </c>
      <c r="BC119" s="125"/>
      <c r="BD119" s="125">
        <f>IF(AND(D119="",COUNTA(D120:$R$150)&gt;0),1,0)</f>
        <v>0</v>
      </c>
      <c r="BE119" s="125"/>
      <c r="BF119" s="125"/>
      <c r="BG119" s="125"/>
      <c r="BH119" s="125"/>
      <c r="BI119" s="125"/>
    </row>
    <row r="120" spans="3:61" ht="15.05" customHeight="1">
      <c r="C120" s="126" t="s">
        <v>150</v>
      </c>
      <c r="D120" s="687"/>
      <c r="E120" s="688"/>
      <c r="F120" s="688"/>
      <c r="G120" s="688"/>
      <c r="H120" s="688"/>
      <c r="I120" s="688"/>
      <c r="J120" s="688"/>
      <c r="K120" s="688"/>
      <c r="L120" s="688"/>
      <c r="M120" s="688"/>
      <c r="N120" s="689"/>
      <c r="O120" s="662"/>
      <c r="P120" s="663"/>
      <c r="Q120" s="663"/>
      <c r="R120" s="664"/>
      <c r="S120" s="637"/>
      <c r="T120" s="637"/>
      <c r="U120" s="637"/>
      <c r="V120" s="637"/>
      <c r="W120" s="638"/>
      <c r="X120" s="638"/>
      <c r="Y120" s="638"/>
      <c r="Z120" s="290"/>
      <c r="AA120" s="290"/>
      <c r="AB120" s="290"/>
      <c r="AC120" s="290"/>
      <c r="AD120" s="290"/>
      <c r="AG120" s="111">
        <f t="shared" si="16"/>
        <v>0</v>
      </c>
      <c r="AI120" s="124">
        <f t="shared" si="17"/>
        <v>27</v>
      </c>
      <c r="AJ120" s="124">
        <f t="shared" si="18"/>
        <v>0</v>
      </c>
      <c r="AK120" s="124">
        <f t="shared" si="19"/>
        <v>0</v>
      </c>
      <c r="AL120" s="124">
        <f t="shared" si="20"/>
        <v>0</v>
      </c>
      <c r="AM120" s="124">
        <f t="shared" si="21"/>
        <v>0</v>
      </c>
      <c r="AN120" s="124">
        <f t="shared" si="22"/>
        <v>0</v>
      </c>
      <c r="AO120" s="124">
        <f t="shared" si="23"/>
        <v>0</v>
      </c>
      <c r="AP120" s="124">
        <f t="shared" si="24"/>
        <v>0</v>
      </c>
      <c r="AQ120" s="124">
        <f t="shared" si="24"/>
        <v>0</v>
      </c>
      <c r="AR120" s="124">
        <f t="shared" si="24"/>
        <v>0</v>
      </c>
      <c r="AS120" s="124">
        <f t="shared" si="15"/>
        <v>0</v>
      </c>
      <c r="AT120" s="124"/>
      <c r="AU120" s="125"/>
      <c r="AV120" s="124" t="str">
        <f t="shared" si="25"/>
        <v/>
      </c>
      <c r="AW120" s="124" t="str">
        <f t="shared" si="26"/>
        <v/>
      </c>
      <c r="AX120" s="124" t="str">
        <f t="shared" si="27"/>
        <v/>
      </c>
      <c r="AY120" s="124" t="str">
        <f t="shared" si="28"/>
        <v/>
      </c>
      <c r="AZ120" s="124" t="str">
        <f t="shared" si="29"/>
        <v/>
      </c>
      <c r="BA120" s="125"/>
      <c r="BB120" s="125" t="str">
        <f t="shared" si="30"/>
        <v/>
      </c>
      <c r="BC120" s="125"/>
      <c r="BD120" s="125">
        <f>IF(AND(D120="",COUNTA(D121:$R$150)&gt;0),1,0)</f>
        <v>0</v>
      </c>
      <c r="BE120" s="125"/>
      <c r="BF120" s="125"/>
      <c r="BG120" s="125"/>
      <c r="BH120" s="125"/>
      <c r="BI120" s="125"/>
    </row>
    <row r="121" spans="3:61" ht="15.05" customHeight="1">
      <c r="C121" s="126" t="s">
        <v>151</v>
      </c>
      <c r="D121" s="687"/>
      <c r="E121" s="688"/>
      <c r="F121" s="688"/>
      <c r="G121" s="688"/>
      <c r="H121" s="688"/>
      <c r="I121" s="688"/>
      <c r="J121" s="688"/>
      <c r="K121" s="688"/>
      <c r="L121" s="688"/>
      <c r="M121" s="688"/>
      <c r="N121" s="689"/>
      <c r="O121" s="662"/>
      <c r="P121" s="663"/>
      <c r="Q121" s="663"/>
      <c r="R121" s="664"/>
      <c r="S121" s="637"/>
      <c r="T121" s="637"/>
      <c r="U121" s="637"/>
      <c r="V121" s="637"/>
      <c r="W121" s="638"/>
      <c r="X121" s="638"/>
      <c r="Y121" s="638"/>
      <c r="Z121" s="290"/>
      <c r="AA121" s="290"/>
      <c r="AB121" s="290"/>
      <c r="AC121" s="290"/>
      <c r="AD121" s="290"/>
      <c r="AG121" s="111">
        <f t="shared" si="16"/>
        <v>0</v>
      </c>
      <c r="AI121" s="124">
        <f t="shared" si="17"/>
        <v>27</v>
      </c>
      <c r="AJ121" s="124">
        <f t="shared" si="18"/>
        <v>0</v>
      </c>
      <c r="AK121" s="124">
        <f t="shared" si="19"/>
        <v>0</v>
      </c>
      <c r="AL121" s="124">
        <f t="shared" si="20"/>
        <v>0</v>
      </c>
      <c r="AM121" s="124">
        <f t="shared" si="21"/>
        <v>0</v>
      </c>
      <c r="AN121" s="124">
        <f t="shared" si="22"/>
        <v>0</v>
      </c>
      <c r="AO121" s="124">
        <f t="shared" si="23"/>
        <v>0</v>
      </c>
      <c r="AP121" s="124">
        <f t="shared" si="24"/>
        <v>0</v>
      </c>
      <c r="AQ121" s="124">
        <f t="shared" si="24"/>
        <v>0</v>
      </c>
      <c r="AR121" s="124">
        <f t="shared" si="24"/>
        <v>0</v>
      </c>
      <c r="AS121" s="124">
        <f t="shared" si="15"/>
        <v>0</v>
      </c>
      <c r="AT121" s="124"/>
      <c r="AU121" s="125"/>
      <c r="AV121" s="124" t="str">
        <f t="shared" si="25"/>
        <v/>
      </c>
      <c r="AW121" s="124" t="str">
        <f t="shared" si="26"/>
        <v/>
      </c>
      <c r="AX121" s="124" t="str">
        <f t="shared" si="27"/>
        <v/>
      </c>
      <c r="AY121" s="124" t="str">
        <f t="shared" si="28"/>
        <v/>
      </c>
      <c r="AZ121" s="124" t="str">
        <f t="shared" si="29"/>
        <v/>
      </c>
      <c r="BA121" s="125"/>
      <c r="BB121" s="125" t="str">
        <f t="shared" si="30"/>
        <v/>
      </c>
      <c r="BC121" s="125"/>
      <c r="BD121" s="125">
        <f>IF(AND(D121="",COUNTA(D122:$R$150)&gt;0),1,0)</f>
        <v>0</v>
      </c>
      <c r="BE121" s="125"/>
      <c r="BF121" s="125"/>
      <c r="BG121" s="125"/>
      <c r="BH121" s="125"/>
      <c r="BI121" s="125"/>
    </row>
    <row r="122" spans="3:61" ht="15.05" customHeight="1">
      <c r="C122" s="126" t="s">
        <v>152</v>
      </c>
      <c r="D122" s="687"/>
      <c r="E122" s="688"/>
      <c r="F122" s="688"/>
      <c r="G122" s="688"/>
      <c r="H122" s="688"/>
      <c r="I122" s="688"/>
      <c r="J122" s="688"/>
      <c r="K122" s="688"/>
      <c r="L122" s="688"/>
      <c r="M122" s="688"/>
      <c r="N122" s="689"/>
      <c r="O122" s="662"/>
      <c r="P122" s="663"/>
      <c r="Q122" s="663"/>
      <c r="R122" s="664"/>
      <c r="S122" s="637"/>
      <c r="T122" s="637"/>
      <c r="U122" s="637"/>
      <c r="V122" s="637"/>
      <c r="W122" s="638"/>
      <c r="X122" s="638"/>
      <c r="Y122" s="638"/>
      <c r="Z122" s="290"/>
      <c r="AA122" s="290"/>
      <c r="AB122" s="290"/>
      <c r="AC122" s="290"/>
      <c r="AD122" s="290"/>
      <c r="AG122" s="111">
        <f t="shared" si="16"/>
        <v>0</v>
      </c>
      <c r="AI122" s="124">
        <f t="shared" si="17"/>
        <v>27</v>
      </c>
      <c r="AJ122" s="124">
        <f t="shared" si="18"/>
        <v>0</v>
      </c>
      <c r="AK122" s="124">
        <f t="shared" si="19"/>
        <v>0</v>
      </c>
      <c r="AL122" s="124">
        <f t="shared" si="20"/>
        <v>0</v>
      </c>
      <c r="AM122" s="124">
        <f t="shared" si="21"/>
        <v>0</v>
      </c>
      <c r="AN122" s="124">
        <f t="shared" si="22"/>
        <v>0</v>
      </c>
      <c r="AO122" s="124">
        <f t="shared" si="23"/>
        <v>0</v>
      </c>
      <c r="AP122" s="124">
        <f t="shared" si="24"/>
        <v>0</v>
      </c>
      <c r="AQ122" s="124">
        <f t="shared" si="24"/>
        <v>0</v>
      </c>
      <c r="AR122" s="124">
        <f t="shared" si="24"/>
        <v>0</v>
      </c>
      <c r="AS122" s="124">
        <f t="shared" si="15"/>
        <v>0</v>
      </c>
      <c r="AT122" s="124"/>
      <c r="AU122" s="125"/>
      <c r="AV122" s="124" t="str">
        <f t="shared" si="25"/>
        <v/>
      </c>
      <c r="AW122" s="124" t="str">
        <f t="shared" si="26"/>
        <v/>
      </c>
      <c r="AX122" s="124" t="str">
        <f t="shared" si="27"/>
        <v/>
      </c>
      <c r="AY122" s="124" t="str">
        <f t="shared" si="28"/>
        <v/>
      </c>
      <c r="AZ122" s="124" t="str">
        <f t="shared" si="29"/>
        <v/>
      </c>
      <c r="BA122" s="125"/>
      <c r="BB122" s="125" t="str">
        <f t="shared" si="30"/>
        <v/>
      </c>
      <c r="BC122" s="125"/>
      <c r="BD122" s="125">
        <f>IF(AND(D122="",COUNTA(D123:$R$150)&gt;0),1,0)</f>
        <v>0</v>
      </c>
      <c r="BE122" s="125"/>
      <c r="BF122" s="125"/>
      <c r="BG122" s="125"/>
      <c r="BH122" s="125"/>
      <c r="BI122" s="125"/>
    </row>
    <row r="123" spans="3:61" ht="15.05" customHeight="1">
      <c r="C123" s="126" t="s">
        <v>153</v>
      </c>
      <c r="D123" s="687"/>
      <c r="E123" s="688"/>
      <c r="F123" s="688"/>
      <c r="G123" s="688"/>
      <c r="H123" s="688"/>
      <c r="I123" s="688"/>
      <c r="J123" s="688"/>
      <c r="K123" s="688"/>
      <c r="L123" s="688"/>
      <c r="M123" s="688"/>
      <c r="N123" s="689"/>
      <c r="O123" s="662"/>
      <c r="P123" s="663"/>
      <c r="Q123" s="663"/>
      <c r="R123" s="664"/>
      <c r="S123" s="637"/>
      <c r="T123" s="637"/>
      <c r="U123" s="637"/>
      <c r="V123" s="637"/>
      <c r="W123" s="638"/>
      <c r="X123" s="638"/>
      <c r="Y123" s="638"/>
      <c r="Z123" s="290"/>
      <c r="AA123" s="290"/>
      <c r="AB123" s="290"/>
      <c r="AC123" s="290"/>
      <c r="AD123" s="290"/>
      <c r="AG123" s="111">
        <f t="shared" si="16"/>
        <v>0</v>
      </c>
      <c r="AI123" s="124">
        <f t="shared" si="17"/>
        <v>27</v>
      </c>
      <c r="AJ123" s="124">
        <f t="shared" si="18"/>
        <v>0</v>
      </c>
      <c r="AK123" s="124">
        <f t="shared" si="19"/>
        <v>0</v>
      </c>
      <c r="AL123" s="124">
        <f t="shared" si="20"/>
        <v>0</v>
      </c>
      <c r="AM123" s="124">
        <f t="shared" si="21"/>
        <v>0</v>
      </c>
      <c r="AN123" s="124">
        <f t="shared" si="22"/>
        <v>0</v>
      </c>
      <c r="AO123" s="124">
        <f t="shared" si="23"/>
        <v>0</v>
      </c>
      <c r="AP123" s="124">
        <f t="shared" si="24"/>
        <v>0</v>
      </c>
      <c r="AQ123" s="124">
        <f t="shared" si="24"/>
        <v>0</v>
      </c>
      <c r="AR123" s="124">
        <f t="shared" si="24"/>
        <v>0</v>
      </c>
      <c r="AS123" s="124">
        <f t="shared" si="15"/>
        <v>0</v>
      </c>
      <c r="AT123" s="124"/>
      <c r="AU123" s="125"/>
      <c r="AV123" s="124" t="str">
        <f t="shared" si="25"/>
        <v/>
      </c>
      <c r="AW123" s="124" t="str">
        <f t="shared" si="26"/>
        <v/>
      </c>
      <c r="AX123" s="124" t="str">
        <f t="shared" si="27"/>
        <v/>
      </c>
      <c r="AY123" s="124" t="str">
        <f t="shared" si="28"/>
        <v/>
      </c>
      <c r="AZ123" s="124" t="str">
        <f t="shared" si="29"/>
        <v/>
      </c>
      <c r="BA123" s="125"/>
      <c r="BB123" s="125" t="str">
        <f t="shared" si="30"/>
        <v/>
      </c>
      <c r="BC123" s="125"/>
      <c r="BD123" s="125">
        <f>IF(AND(D123="",COUNTA(D124:$R$150)&gt;0),1,0)</f>
        <v>0</v>
      </c>
      <c r="BE123" s="125"/>
      <c r="BF123" s="125"/>
      <c r="BG123" s="125"/>
      <c r="BH123" s="125"/>
      <c r="BI123" s="125"/>
    </row>
    <row r="124" spans="3:61" ht="15.05" customHeight="1">
      <c r="C124" s="126" t="s">
        <v>154</v>
      </c>
      <c r="D124" s="687"/>
      <c r="E124" s="688"/>
      <c r="F124" s="688"/>
      <c r="G124" s="688"/>
      <c r="H124" s="688"/>
      <c r="I124" s="688"/>
      <c r="J124" s="688"/>
      <c r="K124" s="688"/>
      <c r="L124" s="688"/>
      <c r="M124" s="688"/>
      <c r="N124" s="689"/>
      <c r="O124" s="662"/>
      <c r="P124" s="663"/>
      <c r="Q124" s="663"/>
      <c r="R124" s="664"/>
      <c r="S124" s="637"/>
      <c r="T124" s="637"/>
      <c r="U124" s="637"/>
      <c r="V124" s="637"/>
      <c r="W124" s="638"/>
      <c r="X124" s="638"/>
      <c r="Y124" s="638"/>
      <c r="Z124" s="290"/>
      <c r="AA124" s="290"/>
      <c r="AB124" s="290"/>
      <c r="AC124" s="290"/>
      <c r="AD124" s="290"/>
      <c r="AG124" s="111">
        <f t="shared" si="16"/>
        <v>0</v>
      </c>
      <c r="AI124" s="124">
        <f t="shared" si="17"/>
        <v>27</v>
      </c>
      <c r="AJ124" s="124">
        <f t="shared" si="18"/>
        <v>0</v>
      </c>
      <c r="AK124" s="124">
        <f t="shared" si="19"/>
        <v>0</v>
      </c>
      <c r="AL124" s="124">
        <f t="shared" si="20"/>
        <v>0</v>
      </c>
      <c r="AM124" s="124">
        <f t="shared" si="21"/>
        <v>0</v>
      </c>
      <c r="AN124" s="124">
        <f t="shared" si="22"/>
        <v>0</v>
      </c>
      <c r="AO124" s="124">
        <f t="shared" si="23"/>
        <v>0</v>
      </c>
      <c r="AP124" s="124">
        <f t="shared" si="24"/>
        <v>0</v>
      </c>
      <c r="AQ124" s="124">
        <f t="shared" si="24"/>
        <v>0</v>
      </c>
      <c r="AR124" s="124">
        <f t="shared" si="24"/>
        <v>0</v>
      </c>
      <c r="AS124" s="124">
        <f t="shared" si="15"/>
        <v>0</v>
      </c>
      <c r="AT124" s="124"/>
      <c r="AU124" s="125"/>
      <c r="AV124" s="124" t="str">
        <f t="shared" si="25"/>
        <v/>
      </c>
      <c r="AW124" s="124" t="str">
        <f t="shared" si="26"/>
        <v/>
      </c>
      <c r="AX124" s="124" t="str">
        <f t="shared" si="27"/>
        <v/>
      </c>
      <c r="AY124" s="124" t="str">
        <f t="shared" si="28"/>
        <v/>
      </c>
      <c r="AZ124" s="124" t="str">
        <f t="shared" si="29"/>
        <v/>
      </c>
      <c r="BA124" s="125"/>
      <c r="BB124" s="125" t="str">
        <f t="shared" si="30"/>
        <v/>
      </c>
      <c r="BC124" s="125"/>
      <c r="BD124" s="125">
        <f>IF(AND(D124="",COUNTA(D125:$R$150)&gt;0),1,0)</f>
        <v>0</v>
      </c>
      <c r="BE124" s="125"/>
      <c r="BF124" s="125"/>
      <c r="BG124" s="125"/>
      <c r="BH124" s="125"/>
      <c r="BI124" s="125"/>
    </row>
    <row r="125" spans="3:61" ht="15.05" customHeight="1">
      <c r="C125" s="126" t="s">
        <v>155</v>
      </c>
      <c r="D125" s="687"/>
      <c r="E125" s="688"/>
      <c r="F125" s="688"/>
      <c r="G125" s="688"/>
      <c r="H125" s="688"/>
      <c r="I125" s="688"/>
      <c r="J125" s="688"/>
      <c r="K125" s="688"/>
      <c r="L125" s="688"/>
      <c r="M125" s="688"/>
      <c r="N125" s="689"/>
      <c r="O125" s="662"/>
      <c r="P125" s="663"/>
      <c r="Q125" s="663"/>
      <c r="R125" s="664"/>
      <c r="S125" s="637"/>
      <c r="T125" s="637"/>
      <c r="U125" s="637"/>
      <c r="V125" s="637"/>
      <c r="W125" s="638"/>
      <c r="X125" s="638"/>
      <c r="Y125" s="638"/>
      <c r="Z125" s="290"/>
      <c r="AA125" s="290"/>
      <c r="AB125" s="290"/>
      <c r="AC125" s="290"/>
      <c r="AD125" s="290"/>
      <c r="AG125" s="111">
        <f t="shared" si="16"/>
        <v>0</v>
      </c>
      <c r="AI125" s="124">
        <f t="shared" si="17"/>
        <v>27</v>
      </c>
      <c r="AJ125" s="124">
        <f t="shared" si="18"/>
        <v>0</v>
      </c>
      <c r="AK125" s="124">
        <f t="shared" si="19"/>
        <v>0</v>
      </c>
      <c r="AL125" s="124">
        <f t="shared" si="20"/>
        <v>0</v>
      </c>
      <c r="AM125" s="124">
        <f t="shared" si="21"/>
        <v>0</v>
      </c>
      <c r="AN125" s="124">
        <f t="shared" si="22"/>
        <v>0</v>
      </c>
      <c r="AO125" s="124">
        <f t="shared" si="23"/>
        <v>0</v>
      </c>
      <c r="AP125" s="124">
        <f t="shared" si="24"/>
        <v>0</v>
      </c>
      <c r="AQ125" s="124">
        <f t="shared" si="24"/>
        <v>0</v>
      </c>
      <c r="AR125" s="124">
        <f t="shared" si="24"/>
        <v>0</v>
      </c>
      <c r="AS125" s="124">
        <f t="shared" si="15"/>
        <v>0</v>
      </c>
      <c r="AT125" s="124"/>
      <c r="AU125" s="125"/>
      <c r="AV125" s="124" t="str">
        <f t="shared" si="25"/>
        <v/>
      </c>
      <c r="AW125" s="124" t="str">
        <f t="shared" si="26"/>
        <v/>
      </c>
      <c r="AX125" s="124" t="str">
        <f t="shared" si="27"/>
        <v/>
      </c>
      <c r="AY125" s="124" t="str">
        <f t="shared" si="28"/>
        <v/>
      </c>
      <c r="AZ125" s="124" t="str">
        <f t="shared" si="29"/>
        <v/>
      </c>
      <c r="BA125" s="125"/>
      <c r="BB125" s="125" t="str">
        <f t="shared" si="30"/>
        <v/>
      </c>
      <c r="BC125" s="125"/>
      <c r="BD125" s="125">
        <f>IF(AND(D125="",COUNTA(D126:$R$150)&gt;0),1,0)</f>
        <v>0</v>
      </c>
      <c r="BE125" s="125"/>
      <c r="BF125" s="125"/>
      <c r="BG125" s="125"/>
      <c r="BH125" s="125"/>
      <c r="BI125" s="125"/>
    </row>
    <row r="126" spans="3:61" ht="15.05" customHeight="1">
      <c r="C126" s="126" t="s">
        <v>156</v>
      </c>
      <c r="D126" s="687"/>
      <c r="E126" s="688"/>
      <c r="F126" s="688"/>
      <c r="G126" s="688"/>
      <c r="H126" s="688"/>
      <c r="I126" s="688"/>
      <c r="J126" s="688"/>
      <c r="K126" s="688"/>
      <c r="L126" s="688"/>
      <c r="M126" s="688"/>
      <c r="N126" s="689"/>
      <c r="O126" s="662"/>
      <c r="P126" s="663"/>
      <c r="Q126" s="663"/>
      <c r="R126" s="664"/>
      <c r="S126" s="637"/>
      <c r="T126" s="637"/>
      <c r="U126" s="637"/>
      <c r="V126" s="637"/>
      <c r="W126" s="638"/>
      <c r="X126" s="638"/>
      <c r="Y126" s="638"/>
      <c r="Z126" s="290"/>
      <c r="AA126" s="290"/>
      <c r="AB126" s="290"/>
      <c r="AC126" s="290"/>
      <c r="AD126" s="290"/>
      <c r="AG126" s="111">
        <f t="shared" si="16"/>
        <v>0</v>
      </c>
      <c r="AI126" s="124">
        <f t="shared" si="17"/>
        <v>27</v>
      </c>
      <c r="AJ126" s="124">
        <f t="shared" si="18"/>
        <v>0</v>
      </c>
      <c r="AK126" s="124">
        <f t="shared" si="19"/>
        <v>0</v>
      </c>
      <c r="AL126" s="124">
        <f t="shared" si="20"/>
        <v>0</v>
      </c>
      <c r="AM126" s="124">
        <f t="shared" si="21"/>
        <v>0</v>
      </c>
      <c r="AN126" s="124">
        <f t="shared" si="22"/>
        <v>0</v>
      </c>
      <c r="AO126" s="124">
        <f t="shared" si="23"/>
        <v>0</v>
      </c>
      <c r="AP126" s="124">
        <f t="shared" si="24"/>
        <v>0</v>
      </c>
      <c r="AQ126" s="124">
        <f t="shared" si="24"/>
        <v>0</v>
      </c>
      <c r="AR126" s="124">
        <f t="shared" si="24"/>
        <v>0</v>
      </c>
      <c r="AS126" s="124">
        <f t="shared" si="15"/>
        <v>0</v>
      </c>
      <c r="AT126" s="124"/>
      <c r="AU126" s="125"/>
      <c r="AV126" s="124" t="str">
        <f t="shared" si="25"/>
        <v/>
      </c>
      <c r="AW126" s="124" t="str">
        <f t="shared" si="26"/>
        <v/>
      </c>
      <c r="AX126" s="124" t="str">
        <f t="shared" si="27"/>
        <v/>
      </c>
      <c r="AY126" s="124" t="str">
        <f t="shared" si="28"/>
        <v/>
      </c>
      <c r="AZ126" s="124" t="str">
        <f t="shared" si="29"/>
        <v/>
      </c>
      <c r="BA126" s="125"/>
      <c r="BB126" s="125" t="str">
        <f t="shared" si="30"/>
        <v/>
      </c>
      <c r="BC126" s="125"/>
      <c r="BD126" s="125">
        <f>IF(AND(D126="",COUNTA(D127:$R$150)&gt;0),1,0)</f>
        <v>0</v>
      </c>
      <c r="BE126" s="125"/>
      <c r="BF126" s="125"/>
      <c r="BG126" s="125"/>
      <c r="BH126" s="125"/>
      <c r="BI126" s="125"/>
    </row>
    <row r="127" spans="3:61" ht="15.05" customHeight="1">
      <c r="C127" s="126" t="s">
        <v>157</v>
      </c>
      <c r="D127" s="687"/>
      <c r="E127" s="688"/>
      <c r="F127" s="688"/>
      <c r="G127" s="688"/>
      <c r="H127" s="688"/>
      <c r="I127" s="688"/>
      <c r="J127" s="688"/>
      <c r="K127" s="688"/>
      <c r="L127" s="688"/>
      <c r="M127" s="688"/>
      <c r="N127" s="689"/>
      <c r="O127" s="662"/>
      <c r="P127" s="663"/>
      <c r="Q127" s="663"/>
      <c r="R127" s="664"/>
      <c r="S127" s="637"/>
      <c r="T127" s="637"/>
      <c r="U127" s="637"/>
      <c r="V127" s="637"/>
      <c r="W127" s="638"/>
      <c r="X127" s="638"/>
      <c r="Y127" s="638"/>
      <c r="Z127" s="290"/>
      <c r="AA127" s="290"/>
      <c r="AB127" s="290"/>
      <c r="AC127" s="290"/>
      <c r="AD127" s="290"/>
      <c r="AG127" s="111">
        <f t="shared" si="16"/>
        <v>0</v>
      </c>
      <c r="AI127" s="124">
        <f t="shared" si="17"/>
        <v>27</v>
      </c>
      <c r="AJ127" s="124">
        <f t="shared" si="18"/>
        <v>0</v>
      </c>
      <c r="AK127" s="124">
        <f t="shared" si="19"/>
        <v>0</v>
      </c>
      <c r="AL127" s="124">
        <f t="shared" si="20"/>
        <v>0</v>
      </c>
      <c r="AM127" s="124">
        <f t="shared" si="21"/>
        <v>0</v>
      </c>
      <c r="AN127" s="124">
        <f t="shared" si="22"/>
        <v>0</v>
      </c>
      <c r="AO127" s="124">
        <f t="shared" si="23"/>
        <v>0</v>
      </c>
      <c r="AP127" s="124">
        <f t="shared" si="24"/>
        <v>0</v>
      </c>
      <c r="AQ127" s="124">
        <f t="shared" si="24"/>
        <v>0</v>
      </c>
      <c r="AR127" s="124">
        <f t="shared" si="24"/>
        <v>0</v>
      </c>
      <c r="AS127" s="124">
        <f t="shared" si="15"/>
        <v>0</v>
      </c>
      <c r="AT127" s="124"/>
      <c r="AU127" s="125"/>
      <c r="AV127" s="124" t="str">
        <f t="shared" si="25"/>
        <v/>
      </c>
      <c r="AW127" s="124" t="str">
        <f t="shared" si="26"/>
        <v/>
      </c>
      <c r="AX127" s="124" t="str">
        <f t="shared" si="27"/>
        <v/>
      </c>
      <c r="AY127" s="124" t="str">
        <f t="shared" si="28"/>
        <v/>
      </c>
      <c r="AZ127" s="124" t="str">
        <f t="shared" si="29"/>
        <v/>
      </c>
      <c r="BA127" s="125"/>
      <c r="BB127" s="125" t="str">
        <f t="shared" si="30"/>
        <v/>
      </c>
      <c r="BC127" s="125"/>
      <c r="BD127" s="125">
        <f>IF(AND(D127="",COUNTA(D128:$R$150)&gt;0),1,0)</f>
        <v>0</v>
      </c>
      <c r="BE127" s="125"/>
      <c r="BF127" s="125"/>
      <c r="BG127" s="125"/>
      <c r="BH127" s="125"/>
      <c r="BI127" s="125"/>
    </row>
    <row r="128" spans="3:61" ht="15.05" customHeight="1">
      <c r="C128" s="126" t="s">
        <v>158</v>
      </c>
      <c r="D128" s="687"/>
      <c r="E128" s="688"/>
      <c r="F128" s="688"/>
      <c r="G128" s="688"/>
      <c r="H128" s="688"/>
      <c r="I128" s="688"/>
      <c r="J128" s="688"/>
      <c r="K128" s="688"/>
      <c r="L128" s="688"/>
      <c r="M128" s="688"/>
      <c r="N128" s="689"/>
      <c r="O128" s="662"/>
      <c r="P128" s="663"/>
      <c r="Q128" s="663"/>
      <c r="R128" s="664"/>
      <c r="S128" s="637"/>
      <c r="T128" s="637"/>
      <c r="U128" s="637"/>
      <c r="V128" s="637"/>
      <c r="W128" s="638"/>
      <c r="X128" s="638"/>
      <c r="Y128" s="638"/>
      <c r="Z128" s="290"/>
      <c r="AA128" s="290"/>
      <c r="AB128" s="290"/>
      <c r="AC128" s="290"/>
      <c r="AD128" s="290"/>
      <c r="AG128" s="111">
        <f t="shared" si="16"/>
        <v>0</v>
      </c>
      <c r="AI128" s="124">
        <f>COUNTBLANK(D128:AD128)</f>
        <v>27</v>
      </c>
      <c r="AJ128" s="124">
        <f t="shared" si="18"/>
        <v>0</v>
      </c>
      <c r="AK128" s="124">
        <f>IF(W128="",0,IF(OR(W128=Z128,W128=AA128,W128=AB128,W128=AC128,W128=AD128),1,0))</f>
        <v>0</v>
      </c>
      <c r="AL128" s="124">
        <f>IF(Z128="",0,IF(OR(Z128=AA128,Z128=AB128,Z128=AC128,Z128=AD128),1,0))</f>
        <v>0</v>
      </c>
      <c r="AM128" s="124">
        <f>IF(AA128="",0,IF(OR(AA128=AB128,AA128=AC128,AA128=AD128),1,0))</f>
        <v>0</v>
      </c>
      <c r="AN128" s="124">
        <f>IF(AB128="",0,IF(OR(AB128=AC128,AB128=AD128),1,0))</f>
        <v>0</v>
      </c>
      <c r="AO128" s="124">
        <f>IF(AC128="",0,IF(AC128=AD128,1,0))</f>
        <v>0</v>
      </c>
      <c r="AP128" s="124">
        <f>IF(AA128="",0,IF(AND(AA128&lt;&gt;"",Z128&lt;&gt;""),0,1))</f>
        <v>0</v>
      </c>
      <c r="AQ128" s="124">
        <f>IF(AB128="",0,IF(AND(AB128&lt;&gt;"",AA128&lt;&gt;""),0,1))</f>
        <v>0</v>
      </c>
      <c r="AR128" s="124">
        <f>IF(AC128="",0,IF(AND(AC128&lt;&gt;"",AB128&lt;&gt;""),0,1))</f>
        <v>0</v>
      </c>
      <c r="AS128" s="124">
        <f>IF(AD128="",0,IF(AND(AD128&lt;&gt;"",AC128&lt;&gt;""),0,1))</f>
        <v>0</v>
      </c>
      <c r="AT128" s="124"/>
      <c r="AU128" s="125"/>
      <c r="AV128" s="124" t="str">
        <f>IF(D128="","",IF(OR(W128=4,Z128=4,AA128=4,AB128=4,AC128=4,AD128=4),D128,""))</f>
        <v/>
      </c>
      <c r="AW128" s="124" t="str">
        <f>IF(D128="","",IF(OR(W128=5,Z128=5,AA128=5,AB128=5,AC128=5,AD128=5),D128,""))</f>
        <v/>
      </c>
      <c r="AX128" s="124" t="str">
        <f>IF(D128="","",IF(OR(W128=6,Z128=6,AA128=6,AB128=6,AC128=6,AD128=6),D128,""))</f>
        <v/>
      </c>
      <c r="AY128" s="124" t="str">
        <f>IF(D128="","",IF(OR(W128=10,Z128=10,AA128=10,AB128=10,AC128=10,AD128=10),D128,""))</f>
        <v/>
      </c>
      <c r="AZ128" s="124" t="str">
        <f>IF(D128="","",IF(OR(W128=9,Z128=9,AA128=9,AB128=9,AC128=9,AD128=9),D128,""))</f>
        <v/>
      </c>
      <c r="BA128" s="125"/>
      <c r="BB128" s="125" t="str">
        <f t="shared" si="30"/>
        <v/>
      </c>
      <c r="BC128" s="125"/>
      <c r="BD128" s="125">
        <f>IF(AND(D128="",COUNTA(D129:$R$150)&gt;0),1,0)</f>
        <v>0</v>
      </c>
      <c r="BE128" s="125"/>
      <c r="BF128" s="125"/>
      <c r="BG128" s="125"/>
      <c r="BH128" s="125"/>
      <c r="BI128" s="125"/>
    </row>
    <row r="129" spans="3:61" ht="15.05" customHeight="1">
      <c r="C129" s="126" t="s">
        <v>159</v>
      </c>
      <c r="D129" s="687"/>
      <c r="E129" s="688"/>
      <c r="F129" s="688"/>
      <c r="G129" s="688"/>
      <c r="H129" s="688"/>
      <c r="I129" s="688"/>
      <c r="J129" s="688"/>
      <c r="K129" s="688"/>
      <c r="L129" s="688"/>
      <c r="M129" s="688"/>
      <c r="N129" s="689"/>
      <c r="O129" s="662"/>
      <c r="P129" s="663"/>
      <c r="Q129" s="663"/>
      <c r="R129" s="664"/>
      <c r="S129" s="637"/>
      <c r="T129" s="637"/>
      <c r="U129" s="637"/>
      <c r="V129" s="637"/>
      <c r="W129" s="638"/>
      <c r="X129" s="638"/>
      <c r="Y129" s="638"/>
      <c r="Z129" s="290"/>
      <c r="AA129" s="290"/>
      <c r="AB129" s="290"/>
      <c r="AC129" s="290"/>
      <c r="AD129" s="290"/>
      <c r="AG129" s="111">
        <f t="shared" si="16"/>
        <v>0</v>
      </c>
      <c r="AI129" s="124">
        <f t="shared" ref="AI129:AI157" si="31">COUNTBLANK(D129:AD129)</f>
        <v>27</v>
      </c>
      <c r="AJ129" s="124">
        <f t="shared" si="18"/>
        <v>0</v>
      </c>
      <c r="AK129" s="124">
        <f t="shared" ref="AK129:AK157" si="32">IF(W129="",0,IF(OR(W129=Z129,W129=AA129,W129=AB129,W129=AC129,W129=AD129),1,0))</f>
        <v>0</v>
      </c>
      <c r="AL129" s="124">
        <f t="shared" ref="AL129:AL157" si="33">IF(Z129="",0,IF(OR(Z129=AA129,Z129=AB129,Z129=AC129,Z129=AD129),1,0))</f>
        <v>0</v>
      </c>
      <c r="AM129" s="124">
        <f t="shared" ref="AM129:AM157" si="34">IF(AA129="",0,IF(OR(AA129=AB129,AA129=AC129,AA129=AD129),1,0))</f>
        <v>0</v>
      </c>
      <c r="AN129" s="124">
        <f t="shared" ref="AN129:AN157" si="35">IF(AB129="",0,IF(OR(AB129=AC129,AB129=AD129),1,0))</f>
        <v>0</v>
      </c>
      <c r="AO129" s="124">
        <f t="shared" ref="AO129:AO157" si="36">IF(AC129="",0,IF(AC129=AD129,1,0))</f>
        <v>0</v>
      </c>
      <c r="AP129" s="124">
        <f t="shared" ref="AP129:AS157" si="37">IF(AA129="",0,IF(AND(AA129&lt;&gt;"",Z129&lt;&gt;""),0,1))</f>
        <v>0</v>
      </c>
      <c r="AQ129" s="124">
        <f t="shared" si="37"/>
        <v>0</v>
      </c>
      <c r="AR129" s="124">
        <f t="shared" si="37"/>
        <v>0</v>
      </c>
      <c r="AS129" s="124">
        <f t="shared" si="37"/>
        <v>0</v>
      </c>
      <c r="AT129" s="124"/>
      <c r="AU129" s="125"/>
      <c r="AV129" s="124" t="str">
        <f t="shared" ref="AV129:AV157" si="38">IF(D129="","",IF(OR(W129=4,Z129=4,AA129=4,AB129=4,AC129=4,AD129=4),D129,""))</f>
        <v/>
      </c>
      <c r="AW129" s="124" t="str">
        <f t="shared" ref="AW129:AW157" si="39">IF(D129="","",IF(OR(W129=5,Z129=5,AA129=5,AB129=5,AC129=5,AD129=5),D129,""))</f>
        <v/>
      </c>
      <c r="AX129" s="124" t="str">
        <f t="shared" ref="AX129:AX157" si="40">IF(D129="","",IF(OR(W129=6,Z129=6,AA129=6,AB129=6,AC129=6,AD129=6),D129,""))</f>
        <v/>
      </c>
      <c r="AY129" s="124" t="str">
        <f t="shared" ref="AY129:AY157" si="41">IF(D129="","",IF(OR(W129=10,Z129=10,AA129=10,AB129=10,AC129=10,AD129=10),D129,""))</f>
        <v/>
      </c>
      <c r="AZ129" s="124" t="str">
        <f t="shared" ref="AZ129:AZ157" si="42">IF(D129="","",IF(OR(W129=9,Z129=9,AA129=9,AB129=9,AC129=9,AD129=9),D129,""))</f>
        <v/>
      </c>
      <c r="BA129" s="125"/>
      <c r="BB129" s="125" t="str">
        <f t="shared" si="30"/>
        <v/>
      </c>
      <c r="BC129" s="125"/>
      <c r="BD129" s="125">
        <f>IF(AND(D129="",COUNTA(D130:$R$150)&gt;0),1,0)</f>
        <v>0</v>
      </c>
      <c r="BE129" s="125"/>
      <c r="BF129" s="125"/>
      <c r="BG129" s="125"/>
      <c r="BH129" s="125"/>
      <c r="BI129" s="125"/>
    </row>
    <row r="130" spans="3:61" ht="15.05" customHeight="1">
      <c r="C130" s="126" t="s">
        <v>160</v>
      </c>
      <c r="D130" s="687"/>
      <c r="E130" s="688"/>
      <c r="F130" s="688"/>
      <c r="G130" s="688"/>
      <c r="H130" s="688"/>
      <c r="I130" s="688"/>
      <c r="J130" s="688"/>
      <c r="K130" s="688"/>
      <c r="L130" s="688"/>
      <c r="M130" s="688"/>
      <c r="N130" s="689"/>
      <c r="O130" s="662"/>
      <c r="P130" s="663"/>
      <c r="Q130" s="663"/>
      <c r="R130" s="664"/>
      <c r="S130" s="637"/>
      <c r="T130" s="637"/>
      <c r="U130" s="637"/>
      <c r="V130" s="637"/>
      <c r="W130" s="638"/>
      <c r="X130" s="638"/>
      <c r="Y130" s="638"/>
      <c r="Z130" s="290"/>
      <c r="AA130" s="290"/>
      <c r="AB130" s="290"/>
      <c r="AC130" s="290"/>
      <c r="AD130" s="290"/>
      <c r="AG130" s="111">
        <f t="shared" si="16"/>
        <v>0</v>
      </c>
      <c r="AI130" s="124">
        <f t="shared" si="31"/>
        <v>27</v>
      </c>
      <c r="AJ130" s="124">
        <f t="shared" si="18"/>
        <v>0</v>
      </c>
      <c r="AK130" s="124">
        <f t="shared" si="32"/>
        <v>0</v>
      </c>
      <c r="AL130" s="124">
        <f t="shared" si="33"/>
        <v>0</v>
      </c>
      <c r="AM130" s="124">
        <f t="shared" si="34"/>
        <v>0</v>
      </c>
      <c r="AN130" s="124">
        <f t="shared" si="35"/>
        <v>0</v>
      </c>
      <c r="AO130" s="124">
        <f t="shared" si="36"/>
        <v>0</v>
      </c>
      <c r="AP130" s="124">
        <f t="shared" si="37"/>
        <v>0</v>
      </c>
      <c r="AQ130" s="124">
        <f t="shared" si="37"/>
        <v>0</v>
      </c>
      <c r="AR130" s="124">
        <f t="shared" si="37"/>
        <v>0</v>
      </c>
      <c r="AS130" s="124">
        <f t="shared" si="37"/>
        <v>0</v>
      </c>
      <c r="AT130" s="124"/>
      <c r="AU130" s="125"/>
      <c r="AV130" s="124" t="str">
        <f t="shared" si="38"/>
        <v/>
      </c>
      <c r="AW130" s="124" t="str">
        <f t="shared" si="39"/>
        <v/>
      </c>
      <c r="AX130" s="124" t="str">
        <f t="shared" si="40"/>
        <v/>
      </c>
      <c r="AY130" s="124" t="str">
        <f t="shared" si="41"/>
        <v/>
      </c>
      <c r="AZ130" s="124" t="str">
        <f t="shared" si="42"/>
        <v/>
      </c>
      <c r="BA130" s="125"/>
      <c r="BB130" s="125" t="str">
        <f t="shared" si="30"/>
        <v/>
      </c>
      <c r="BC130" s="125"/>
      <c r="BD130" s="125">
        <f>IF(AND(D130="",COUNTA(D131:$R$150)&gt;0),1,0)</f>
        <v>0</v>
      </c>
      <c r="BE130" s="125"/>
      <c r="BF130" s="125"/>
      <c r="BG130" s="125"/>
      <c r="BH130" s="125"/>
      <c r="BI130" s="125"/>
    </row>
    <row r="131" spans="3:61" ht="15.05" customHeight="1">
      <c r="C131" s="126" t="s">
        <v>161</v>
      </c>
      <c r="D131" s="687"/>
      <c r="E131" s="688"/>
      <c r="F131" s="688"/>
      <c r="G131" s="688"/>
      <c r="H131" s="688"/>
      <c r="I131" s="688"/>
      <c r="J131" s="688"/>
      <c r="K131" s="688"/>
      <c r="L131" s="688"/>
      <c r="M131" s="688"/>
      <c r="N131" s="689"/>
      <c r="O131" s="662"/>
      <c r="P131" s="663"/>
      <c r="Q131" s="663"/>
      <c r="R131" s="664"/>
      <c r="S131" s="637"/>
      <c r="T131" s="637"/>
      <c r="U131" s="637"/>
      <c r="V131" s="637"/>
      <c r="W131" s="638"/>
      <c r="X131" s="638"/>
      <c r="Y131" s="638"/>
      <c r="Z131" s="290"/>
      <c r="AA131" s="290"/>
      <c r="AB131" s="290"/>
      <c r="AC131" s="290"/>
      <c r="AD131" s="290"/>
      <c r="AG131" s="111">
        <f t="shared" si="16"/>
        <v>0</v>
      </c>
      <c r="AI131" s="124">
        <f t="shared" si="31"/>
        <v>27</v>
      </c>
      <c r="AJ131" s="124">
        <f t="shared" si="18"/>
        <v>0</v>
      </c>
      <c r="AK131" s="124">
        <f t="shared" si="32"/>
        <v>0</v>
      </c>
      <c r="AL131" s="124">
        <f t="shared" si="33"/>
        <v>0</v>
      </c>
      <c r="AM131" s="124">
        <f t="shared" si="34"/>
        <v>0</v>
      </c>
      <c r="AN131" s="124">
        <f t="shared" si="35"/>
        <v>0</v>
      </c>
      <c r="AO131" s="124">
        <f t="shared" si="36"/>
        <v>0</v>
      </c>
      <c r="AP131" s="124">
        <f t="shared" si="37"/>
        <v>0</v>
      </c>
      <c r="AQ131" s="124">
        <f t="shared" si="37"/>
        <v>0</v>
      </c>
      <c r="AR131" s="124">
        <f t="shared" si="37"/>
        <v>0</v>
      </c>
      <c r="AS131" s="124">
        <f t="shared" si="37"/>
        <v>0</v>
      </c>
      <c r="AT131" s="124"/>
      <c r="AU131" s="125"/>
      <c r="AV131" s="124" t="str">
        <f t="shared" si="38"/>
        <v/>
      </c>
      <c r="AW131" s="124" t="str">
        <f t="shared" si="39"/>
        <v/>
      </c>
      <c r="AX131" s="124" t="str">
        <f t="shared" si="40"/>
        <v/>
      </c>
      <c r="AY131" s="124" t="str">
        <f t="shared" si="41"/>
        <v/>
      </c>
      <c r="AZ131" s="124" t="str">
        <f t="shared" si="42"/>
        <v/>
      </c>
      <c r="BA131" s="125"/>
      <c r="BB131" s="125" t="str">
        <f t="shared" si="30"/>
        <v/>
      </c>
      <c r="BC131" s="125"/>
      <c r="BD131" s="125">
        <f>IF(AND(D131="",COUNTA(D132:$R$150)&gt;0),1,0)</f>
        <v>0</v>
      </c>
      <c r="BE131" s="125"/>
      <c r="BF131" s="125"/>
      <c r="BG131" s="125"/>
      <c r="BH131" s="125"/>
      <c r="BI131" s="125"/>
    </row>
    <row r="132" spans="3:61" ht="15.05" customHeight="1">
      <c r="C132" s="126" t="s">
        <v>162</v>
      </c>
      <c r="D132" s="687"/>
      <c r="E132" s="688"/>
      <c r="F132" s="688"/>
      <c r="G132" s="688"/>
      <c r="H132" s="688"/>
      <c r="I132" s="688"/>
      <c r="J132" s="688"/>
      <c r="K132" s="688"/>
      <c r="L132" s="688"/>
      <c r="M132" s="688"/>
      <c r="N132" s="689"/>
      <c r="O132" s="662"/>
      <c r="P132" s="663"/>
      <c r="Q132" s="663"/>
      <c r="R132" s="664"/>
      <c r="S132" s="637"/>
      <c r="T132" s="637"/>
      <c r="U132" s="637"/>
      <c r="V132" s="637"/>
      <c r="W132" s="638"/>
      <c r="X132" s="638"/>
      <c r="Y132" s="638"/>
      <c r="Z132" s="290"/>
      <c r="AA132" s="290"/>
      <c r="AB132" s="290"/>
      <c r="AC132" s="290"/>
      <c r="AD132" s="290"/>
      <c r="AG132" s="111">
        <f t="shared" si="16"/>
        <v>0</v>
      </c>
      <c r="AI132" s="124">
        <f t="shared" si="31"/>
        <v>27</v>
      </c>
      <c r="AJ132" s="124">
        <f t="shared" si="18"/>
        <v>0</v>
      </c>
      <c r="AK132" s="124">
        <f t="shared" si="32"/>
        <v>0</v>
      </c>
      <c r="AL132" s="124">
        <f t="shared" si="33"/>
        <v>0</v>
      </c>
      <c r="AM132" s="124">
        <f t="shared" si="34"/>
        <v>0</v>
      </c>
      <c r="AN132" s="124">
        <f t="shared" si="35"/>
        <v>0</v>
      </c>
      <c r="AO132" s="124">
        <f t="shared" si="36"/>
        <v>0</v>
      </c>
      <c r="AP132" s="124">
        <f t="shared" si="37"/>
        <v>0</v>
      </c>
      <c r="AQ132" s="124">
        <f t="shared" si="37"/>
        <v>0</v>
      </c>
      <c r="AR132" s="124">
        <f t="shared" si="37"/>
        <v>0</v>
      </c>
      <c r="AS132" s="124">
        <f t="shared" si="37"/>
        <v>0</v>
      </c>
      <c r="AT132" s="124"/>
      <c r="AU132" s="125"/>
      <c r="AV132" s="124" t="str">
        <f t="shared" si="38"/>
        <v/>
      </c>
      <c r="AW132" s="124" t="str">
        <f t="shared" si="39"/>
        <v/>
      </c>
      <c r="AX132" s="124" t="str">
        <f t="shared" si="40"/>
        <v/>
      </c>
      <c r="AY132" s="124" t="str">
        <f t="shared" si="41"/>
        <v/>
      </c>
      <c r="AZ132" s="124" t="str">
        <f t="shared" si="42"/>
        <v/>
      </c>
      <c r="BA132" s="125"/>
      <c r="BB132" s="125" t="str">
        <f t="shared" si="30"/>
        <v/>
      </c>
      <c r="BC132" s="125"/>
      <c r="BD132" s="125">
        <f>IF(AND(D132="",COUNTA(D133:$R$150)&gt;0),1,0)</f>
        <v>0</v>
      </c>
      <c r="BE132" s="125"/>
      <c r="BF132" s="125"/>
      <c r="BG132" s="125"/>
      <c r="BH132" s="125"/>
      <c r="BI132" s="125"/>
    </row>
    <row r="133" spans="3:61" ht="15.05" customHeight="1">
      <c r="C133" s="126" t="s">
        <v>163</v>
      </c>
      <c r="D133" s="687"/>
      <c r="E133" s="688"/>
      <c r="F133" s="688"/>
      <c r="G133" s="688"/>
      <c r="H133" s="688"/>
      <c r="I133" s="688"/>
      <c r="J133" s="688"/>
      <c r="K133" s="688"/>
      <c r="L133" s="688"/>
      <c r="M133" s="688"/>
      <c r="N133" s="689"/>
      <c r="O133" s="662"/>
      <c r="P133" s="663"/>
      <c r="Q133" s="663"/>
      <c r="R133" s="664"/>
      <c r="S133" s="637"/>
      <c r="T133" s="637"/>
      <c r="U133" s="637"/>
      <c r="V133" s="637"/>
      <c r="W133" s="638"/>
      <c r="X133" s="638"/>
      <c r="Y133" s="638"/>
      <c r="Z133" s="290"/>
      <c r="AA133" s="290"/>
      <c r="AB133" s="290"/>
      <c r="AC133" s="290"/>
      <c r="AD133" s="290"/>
      <c r="AG133" s="111">
        <f t="shared" si="16"/>
        <v>0</v>
      </c>
      <c r="AI133" s="124">
        <f t="shared" si="31"/>
        <v>27</v>
      </c>
      <c r="AJ133" s="124">
        <f t="shared" si="18"/>
        <v>0</v>
      </c>
      <c r="AK133" s="124">
        <f t="shared" si="32"/>
        <v>0</v>
      </c>
      <c r="AL133" s="124">
        <f t="shared" si="33"/>
        <v>0</v>
      </c>
      <c r="AM133" s="124">
        <f t="shared" si="34"/>
        <v>0</v>
      </c>
      <c r="AN133" s="124">
        <f t="shared" si="35"/>
        <v>0</v>
      </c>
      <c r="AO133" s="124">
        <f t="shared" si="36"/>
        <v>0</v>
      </c>
      <c r="AP133" s="124">
        <f t="shared" si="37"/>
        <v>0</v>
      </c>
      <c r="AQ133" s="124">
        <f t="shared" si="37"/>
        <v>0</v>
      </c>
      <c r="AR133" s="124">
        <f t="shared" si="37"/>
        <v>0</v>
      </c>
      <c r="AS133" s="124">
        <f t="shared" si="37"/>
        <v>0</v>
      </c>
      <c r="AT133" s="124"/>
      <c r="AU133" s="125"/>
      <c r="AV133" s="124" t="str">
        <f t="shared" si="38"/>
        <v/>
      </c>
      <c r="AW133" s="124" t="str">
        <f t="shared" si="39"/>
        <v/>
      </c>
      <c r="AX133" s="124" t="str">
        <f t="shared" si="40"/>
        <v/>
      </c>
      <c r="AY133" s="124" t="str">
        <f t="shared" si="41"/>
        <v/>
      </c>
      <c r="AZ133" s="124" t="str">
        <f t="shared" si="42"/>
        <v/>
      </c>
      <c r="BA133" s="125"/>
      <c r="BB133" s="125" t="str">
        <f t="shared" si="30"/>
        <v/>
      </c>
      <c r="BC133" s="125"/>
      <c r="BD133" s="125">
        <f>IF(AND(D133="",COUNTA(D134:$R$150)&gt;0),1,0)</f>
        <v>0</v>
      </c>
      <c r="BE133" s="125"/>
      <c r="BF133" s="125"/>
      <c r="BG133" s="125"/>
      <c r="BH133" s="125"/>
      <c r="BI133" s="125"/>
    </row>
    <row r="134" spans="3:61" ht="15.05" customHeight="1">
      <c r="C134" s="126" t="s">
        <v>164</v>
      </c>
      <c r="D134" s="687"/>
      <c r="E134" s="688"/>
      <c r="F134" s="688"/>
      <c r="G134" s="688"/>
      <c r="H134" s="688"/>
      <c r="I134" s="688"/>
      <c r="J134" s="688"/>
      <c r="K134" s="688"/>
      <c r="L134" s="688"/>
      <c r="M134" s="688"/>
      <c r="N134" s="689"/>
      <c r="O134" s="662"/>
      <c r="P134" s="663"/>
      <c r="Q134" s="663"/>
      <c r="R134" s="664"/>
      <c r="S134" s="637"/>
      <c r="T134" s="637"/>
      <c r="U134" s="637"/>
      <c r="V134" s="637"/>
      <c r="W134" s="638"/>
      <c r="X134" s="638"/>
      <c r="Y134" s="638"/>
      <c r="Z134" s="290"/>
      <c r="AA134" s="290"/>
      <c r="AB134" s="290"/>
      <c r="AC134" s="290"/>
      <c r="AD134" s="290"/>
      <c r="AG134" s="111">
        <f t="shared" si="16"/>
        <v>0</v>
      </c>
      <c r="AI134" s="124">
        <f t="shared" si="31"/>
        <v>27</v>
      </c>
      <c r="AJ134" s="124">
        <f t="shared" si="18"/>
        <v>0</v>
      </c>
      <c r="AK134" s="124">
        <f t="shared" si="32"/>
        <v>0</v>
      </c>
      <c r="AL134" s="124">
        <f t="shared" si="33"/>
        <v>0</v>
      </c>
      <c r="AM134" s="124">
        <f t="shared" si="34"/>
        <v>0</v>
      </c>
      <c r="AN134" s="124">
        <f t="shared" si="35"/>
        <v>0</v>
      </c>
      <c r="AO134" s="124">
        <f t="shared" si="36"/>
        <v>0</v>
      </c>
      <c r="AP134" s="124">
        <f t="shared" si="37"/>
        <v>0</v>
      </c>
      <c r="AQ134" s="124">
        <f t="shared" si="37"/>
        <v>0</v>
      </c>
      <c r="AR134" s="124">
        <f t="shared" si="37"/>
        <v>0</v>
      </c>
      <c r="AS134" s="124">
        <f t="shared" si="37"/>
        <v>0</v>
      </c>
      <c r="AT134" s="124"/>
      <c r="AU134" s="125"/>
      <c r="AV134" s="124" t="str">
        <f t="shared" si="38"/>
        <v/>
      </c>
      <c r="AW134" s="124" t="str">
        <f t="shared" si="39"/>
        <v/>
      </c>
      <c r="AX134" s="124" t="str">
        <f t="shared" si="40"/>
        <v/>
      </c>
      <c r="AY134" s="124" t="str">
        <f t="shared" si="41"/>
        <v/>
      </c>
      <c r="AZ134" s="124" t="str">
        <f t="shared" si="42"/>
        <v/>
      </c>
      <c r="BA134" s="125"/>
      <c r="BB134" s="125" t="str">
        <f t="shared" si="30"/>
        <v/>
      </c>
      <c r="BC134" s="125"/>
      <c r="BD134" s="125">
        <f>IF(AND(D134="",COUNTA(D135:$R$150)&gt;0),1,0)</f>
        <v>0</v>
      </c>
      <c r="BE134" s="125"/>
      <c r="BF134" s="125"/>
      <c r="BG134" s="125"/>
      <c r="BH134" s="125"/>
      <c r="BI134" s="125"/>
    </row>
    <row r="135" spans="3:61" ht="15.05" customHeight="1">
      <c r="C135" s="126" t="s">
        <v>165</v>
      </c>
      <c r="D135" s="687"/>
      <c r="E135" s="688"/>
      <c r="F135" s="688"/>
      <c r="G135" s="688"/>
      <c r="H135" s="688"/>
      <c r="I135" s="688"/>
      <c r="J135" s="688"/>
      <c r="K135" s="688"/>
      <c r="L135" s="688"/>
      <c r="M135" s="688"/>
      <c r="N135" s="689"/>
      <c r="O135" s="662"/>
      <c r="P135" s="663"/>
      <c r="Q135" s="663"/>
      <c r="R135" s="664"/>
      <c r="S135" s="637"/>
      <c r="T135" s="637"/>
      <c r="U135" s="637"/>
      <c r="V135" s="637"/>
      <c r="W135" s="638"/>
      <c r="X135" s="638"/>
      <c r="Y135" s="638"/>
      <c r="Z135" s="290"/>
      <c r="AA135" s="290"/>
      <c r="AB135" s="290"/>
      <c r="AC135" s="290"/>
      <c r="AD135" s="290"/>
      <c r="AG135" s="111">
        <f t="shared" si="16"/>
        <v>0</v>
      </c>
      <c r="AI135" s="124">
        <f t="shared" si="31"/>
        <v>27</v>
      </c>
      <c r="AJ135" s="124">
        <f t="shared" si="18"/>
        <v>0</v>
      </c>
      <c r="AK135" s="124">
        <f t="shared" si="32"/>
        <v>0</v>
      </c>
      <c r="AL135" s="124">
        <f t="shared" si="33"/>
        <v>0</v>
      </c>
      <c r="AM135" s="124">
        <f t="shared" si="34"/>
        <v>0</v>
      </c>
      <c r="AN135" s="124">
        <f t="shared" si="35"/>
        <v>0</v>
      </c>
      <c r="AO135" s="124">
        <f t="shared" si="36"/>
        <v>0</v>
      </c>
      <c r="AP135" s="124">
        <f t="shared" si="37"/>
        <v>0</v>
      </c>
      <c r="AQ135" s="124">
        <f t="shared" si="37"/>
        <v>0</v>
      </c>
      <c r="AR135" s="124">
        <f t="shared" si="37"/>
        <v>0</v>
      </c>
      <c r="AS135" s="124">
        <f t="shared" si="37"/>
        <v>0</v>
      </c>
      <c r="AT135" s="124"/>
      <c r="AU135" s="125"/>
      <c r="AV135" s="124" t="str">
        <f t="shared" si="38"/>
        <v/>
      </c>
      <c r="AW135" s="124" t="str">
        <f t="shared" si="39"/>
        <v/>
      </c>
      <c r="AX135" s="124" t="str">
        <f t="shared" si="40"/>
        <v/>
      </c>
      <c r="AY135" s="124" t="str">
        <f t="shared" si="41"/>
        <v/>
      </c>
      <c r="AZ135" s="124" t="str">
        <f t="shared" si="42"/>
        <v/>
      </c>
      <c r="BA135" s="125"/>
      <c r="BB135" s="125" t="str">
        <f t="shared" si="30"/>
        <v/>
      </c>
      <c r="BC135" s="125"/>
      <c r="BD135" s="125">
        <f>IF(AND(D135="",COUNTA(D136:$R$150)&gt;0),1,0)</f>
        <v>0</v>
      </c>
      <c r="BE135" s="125"/>
      <c r="BF135" s="125"/>
      <c r="BG135" s="125"/>
      <c r="BH135" s="125"/>
      <c r="BI135" s="125"/>
    </row>
    <row r="136" spans="3:61" ht="15.05" customHeight="1">
      <c r="C136" s="126" t="s">
        <v>166</v>
      </c>
      <c r="D136" s="687"/>
      <c r="E136" s="688"/>
      <c r="F136" s="688"/>
      <c r="G136" s="688"/>
      <c r="H136" s="688"/>
      <c r="I136" s="688"/>
      <c r="J136" s="688"/>
      <c r="K136" s="688"/>
      <c r="L136" s="688"/>
      <c r="M136" s="688"/>
      <c r="N136" s="689"/>
      <c r="O136" s="662"/>
      <c r="P136" s="663"/>
      <c r="Q136" s="663"/>
      <c r="R136" s="664"/>
      <c r="S136" s="637"/>
      <c r="T136" s="637"/>
      <c r="U136" s="637"/>
      <c r="V136" s="637"/>
      <c r="W136" s="638"/>
      <c r="X136" s="638"/>
      <c r="Y136" s="638"/>
      <c r="Z136" s="290"/>
      <c r="AA136" s="290"/>
      <c r="AB136" s="290"/>
      <c r="AC136" s="290"/>
      <c r="AD136" s="290"/>
      <c r="AG136" s="111">
        <f t="shared" si="16"/>
        <v>0</v>
      </c>
      <c r="AI136" s="124">
        <f t="shared" si="31"/>
        <v>27</v>
      </c>
      <c r="AJ136" s="124">
        <f t="shared" si="18"/>
        <v>0</v>
      </c>
      <c r="AK136" s="124">
        <f t="shared" si="32"/>
        <v>0</v>
      </c>
      <c r="AL136" s="124">
        <f t="shared" si="33"/>
        <v>0</v>
      </c>
      <c r="AM136" s="124">
        <f t="shared" si="34"/>
        <v>0</v>
      </c>
      <c r="AN136" s="124">
        <f t="shared" si="35"/>
        <v>0</v>
      </c>
      <c r="AO136" s="124">
        <f t="shared" si="36"/>
        <v>0</v>
      </c>
      <c r="AP136" s="124">
        <f t="shared" si="37"/>
        <v>0</v>
      </c>
      <c r="AQ136" s="124">
        <f t="shared" si="37"/>
        <v>0</v>
      </c>
      <c r="AR136" s="124">
        <f t="shared" si="37"/>
        <v>0</v>
      </c>
      <c r="AS136" s="124">
        <f t="shared" si="37"/>
        <v>0</v>
      </c>
      <c r="AT136" s="124"/>
      <c r="AU136" s="125"/>
      <c r="AV136" s="124" t="str">
        <f t="shared" si="38"/>
        <v/>
      </c>
      <c r="AW136" s="124" t="str">
        <f t="shared" si="39"/>
        <v/>
      </c>
      <c r="AX136" s="124" t="str">
        <f t="shared" si="40"/>
        <v/>
      </c>
      <c r="AY136" s="124" t="str">
        <f t="shared" si="41"/>
        <v/>
      </c>
      <c r="AZ136" s="124" t="str">
        <f t="shared" si="42"/>
        <v/>
      </c>
      <c r="BA136" s="125"/>
      <c r="BB136" s="125" t="str">
        <f t="shared" si="30"/>
        <v/>
      </c>
      <c r="BC136" s="125"/>
      <c r="BD136" s="125">
        <f>IF(AND(D136="",COUNTA(D137:$R$150)&gt;0),1,0)</f>
        <v>0</v>
      </c>
      <c r="BE136" s="125"/>
      <c r="BF136" s="125"/>
      <c r="BG136" s="125"/>
      <c r="BH136" s="125"/>
      <c r="BI136" s="125"/>
    </row>
    <row r="137" spans="3:61" ht="15.05" customHeight="1">
      <c r="C137" s="128" t="s">
        <v>167</v>
      </c>
      <c r="D137" s="687"/>
      <c r="E137" s="688"/>
      <c r="F137" s="688"/>
      <c r="G137" s="688"/>
      <c r="H137" s="688"/>
      <c r="I137" s="688"/>
      <c r="J137" s="688"/>
      <c r="K137" s="688"/>
      <c r="L137" s="688"/>
      <c r="M137" s="688"/>
      <c r="N137" s="689"/>
      <c r="O137" s="662"/>
      <c r="P137" s="663"/>
      <c r="Q137" s="663"/>
      <c r="R137" s="664"/>
      <c r="S137" s="637"/>
      <c r="T137" s="637"/>
      <c r="U137" s="637"/>
      <c r="V137" s="637"/>
      <c r="W137" s="638"/>
      <c r="X137" s="638"/>
      <c r="Y137" s="638"/>
      <c r="Z137" s="290"/>
      <c r="AA137" s="290"/>
      <c r="AB137" s="290"/>
      <c r="AC137" s="290"/>
      <c r="AD137" s="290"/>
      <c r="AG137" s="111">
        <f t="shared" si="16"/>
        <v>0</v>
      </c>
      <c r="AI137" s="124">
        <f t="shared" si="31"/>
        <v>27</v>
      </c>
      <c r="AJ137" s="124">
        <f t="shared" si="18"/>
        <v>0</v>
      </c>
      <c r="AK137" s="124">
        <f t="shared" si="32"/>
        <v>0</v>
      </c>
      <c r="AL137" s="124">
        <f t="shared" si="33"/>
        <v>0</v>
      </c>
      <c r="AM137" s="124">
        <f t="shared" si="34"/>
        <v>0</v>
      </c>
      <c r="AN137" s="124">
        <f t="shared" si="35"/>
        <v>0</v>
      </c>
      <c r="AO137" s="124">
        <f t="shared" si="36"/>
        <v>0</v>
      </c>
      <c r="AP137" s="124">
        <f t="shared" si="37"/>
        <v>0</v>
      </c>
      <c r="AQ137" s="124">
        <f t="shared" si="37"/>
        <v>0</v>
      </c>
      <c r="AR137" s="124">
        <f t="shared" si="37"/>
        <v>0</v>
      </c>
      <c r="AS137" s="124">
        <f t="shared" si="37"/>
        <v>0</v>
      </c>
      <c r="AT137" s="124"/>
      <c r="AU137" s="125"/>
      <c r="AV137" s="124" t="str">
        <f t="shared" si="38"/>
        <v/>
      </c>
      <c r="AW137" s="124" t="str">
        <f t="shared" si="39"/>
        <v/>
      </c>
      <c r="AX137" s="124" t="str">
        <f t="shared" si="40"/>
        <v/>
      </c>
      <c r="AY137" s="124" t="str">
        <f t="shared" si="41"/>
        <v/>
      </c>
      <c r="AZ137" s="124" t="str">
        <f t="shared" si="42"/>
        <v/>
      </c>
      <c r="BA137" s="125"/>
      <c r="BB137" s="125" t="str">
        <f t="shared" si="30"/>
        <v/>
      </c>
      <c r="BC137" s="125"/>
      <c r="BD137" s="125">
        <f>IF(AND(D137="",COUNTA(D138:$R$150)&gt;0),1,0)</f>
        <v>0</v>
      </c>
      <c r="BE137" s="125"/>
      <c r="BF137" s="125"/>
      <c r="BG137" s="125"/>
      <c r="BH137" s="125"/>
      <c r="BI137" s="125"/>
    </row>
    <row r="138" spans="3:61" ht="15.05" customHeight="1">
      <c r="C138" s="128" t="s">
        <v>168</v>
      </c>
      <c r="D138" s="687"/>
      <c r="E138" s="688"/>
      <c r="F138" s="688"/>
      <c r="G138" s="688"/>
      <c r="H138" s="688"/>
      <c r="I138" s="688"/>
      <c r="J138" s="688"/>
      <c r="K138" s="688"/>
      <c r="L138" s="688"/>
      <c r="M138" s="688"/>
      <c r="N138" s="689"/>
      <c r="O138" s="662"/>
      <c r="P138" s="663"/>
      <c r="Q138" s="663"/>
      <c r="R138" s="664"/>
      <c r="S138" s="637"/>
      <c r="T138" s="637"/>
      <c r="U138" s="637"/>
      <c r="V138" s="637"/>
      <c r="W138" s="638"/>
      <c r="X138" s="638"/>
      <c r="Y138" s="638"/>
      <c r="Z138" s="290"/>
      <c r="AA138" s="290"/>
      <c r="AB138" s="290"/>
      <c r="AC138" s="290"/>
      <c r="AD138" s="290"/>
      <c r="AG138" s="111">
        <f t="shared" si="16"/>
        <v>0</v>
      </c>
      <c r="AI138" s="124">
        <f t="shared" si="31"/>
        <v>27</v>
      </c>
      <c r="AJ138" s="124">
        <f t="shared" si="18"/>
        <v>0</v>
      </c>
      <c r="AK138" s="124">
        <f t="shared" si="32"/>
        <v>0</v>
      </c>
      <c r="AL138" s="124">
        <f t="shared" si="33"/>
        <v>0</v>
      </c>
      <c r="AM138" s="124">
        <f t="shared" si="34"/>
        <v>0</v>
      </c>
      <c r="AN138" s="124">
        <f t="shared" si="35"/>
        <v>0</v>
      </c>
      <c r="AO138" s="124">
        <f t="shared" si="36"/>
        <v>0</v>
      </c>
      <c r="AP138" s="124">
        <f t="shared" si="37"/>
        <v>0</v>
      </c>
      <c r="AQ138" s="124">
        <f t="shared" si="37"/>
        <v>0</v>
      </c>
      <c r="AR138" s="124">
        <f t="shared" si="37"/>
        <v>0</v>
      </c>
      <c r="AS138" s="124">
        <f t="shared" si="37"/>
        <v>0</v>
      </c>
      <c r="AT138" s="124"/>
      <c r="AU138" s="125"/>
      <c r="AV138" s="124" t="str">
        <f t="shared" si="38"/>
        <v/>
      </c>
      <c r="AW138" s="124" t="str">
        <f t="shared" si="39"/>
        <v/>
      </c>
      <c r="AX138" s="124" t="str">
        <f t="shared" si="40"/>
        <v/>
      </c>
      <c r="AY138" s="124" t="str">
        <f t="shared" si="41"/>
        <v/>
      </c>
      <c r="AZ138" s="124" t="str">
        <f t="shared" si="42"/>
        <v/>
      </c>
      <c r="BA138" s="125"/>
      <c r="BB138" s="125" t="str">
        <f t="shared" si="30"/>
        <v/>
      </c>
      <c r="BC138" s="125"/>
      <c r="BD138" s="125">
        <f>IF(AND(D138="",COUNTA(D139:$R$150)&gt;0),1,0)</f>
        <v>0</v>
      </c>
      <c r="BE138" s="125"/>
      <c r="BF138" s="125"/>
      <c r="BG138" s="125"/>
      <c r="BH138" s="125"/>
      <c r="BI138" s="125"/>
    </row>
    <row r="139" spans="3:61" ht="15.05" customHeight="1">
      <c r="C139" s="128" t="s">
        <v>169</v>
      </c>
      <c r="D139" s="687"/>
      <c r="E139" s="688"/>
      <c r="F139" s="688"/>
      <c r="G139" s="688"/>
      <c r="H139" s="688"/>
      <c r="I139" s="688"/>
      <c r="J139" s="688"/>
      <c r="K139" s="688"/>
      <c r="L139" s="688"/>
      <c r="M139" s="688"/>
      <c r="N139" s="689"/>
      <c r="O139" s="662"/>
      <c r="P139" s="663"/>
      <c r="Q139" s="663"/>
      <c r="R139" s="664"/>
      <c r="S139" s="637"/>
      <c r="T139" s="637"/>
      <c r="U139" s="637"/>
      <c r="V139" s="637"/>
      <c r="W139" s="638"/>
      <c r="X139" s="638"/>
      <c r="Y139" s="638"/>
      <c r="Z139" s="290"/>
      <c r="AA139" s="290"/>
      <c r="AB139" s="290"/>
      <c r="AC139" s="290"/>
      <c r="AD139" s="290"/>
      <c r="AG139" s="111">
        <f t="shared" si="16"/>
        <v>0</v>
      </c>
      <c r="AI139" s="124">
        <f t="shared" si="31"/>
        <v>27</v>
      </c>
      <c r="AJ139" s="124">
        <f t="shared" si="18"/>
        <v>0</v>
      </c>
      <c r="AK139" s="124">
        <f t="shared" si="32"/>
        <v>0</v>
      </c>
      <c r="AL139" s="124">
        <f t="shared" si="33"/>
        <v>0</v>
      </c>
      <c r="AM139" s="124">
        <f t="shared" si="34"/>
        <v>0</v>
      </c>
      <c r="AN139" s="124">
        <f t="shared" si="35"/>
        <v>0</v>
      </c>
      <c r="AO139" s="124">
        <f t="shared" si="36"/>
        <v>0</v>
      </c>
      <c r="AP139" s="124">
        <f t="shared" si="37"/>
        <v>0</v>
      </c>
      <c r="AQ139" s="124">
        <f t="shared" si="37"/>
        <v>0</v>
      </c>
      <c r="AR139" s="124">
        <f t="shared" si="37"/>
        <v>0</v>
      </c>
      <c r="AS139" s="124">
        <f t="shared" si="37"/>
        <v>0</v>
      </c>
      <c r="AT139" s="124"/>
      <c r="AU139" s="125"/>
      <c r="AV139" s="124" t="str">
        <f t="shared" si="38"/>
        <v/>
      </c>
      <c r="AW139" s="124" t="str">
        <f t="shared" si="39"/>
        <v/>
      </c>
      <c r="AX139" s="124" t="str">
        <f t="shared" si="40"/>
        <v/>
      </c>
      <c r="AY139" s="124" t="str">
        <f t="shared" si="41"/>
        <v/>
      </c>
      <c r="AZ139" s="124" t="str">
        <f t="shared" si="42"/>
        <v/>
      </c>
      <c r="BA139" s="125"/>
      <c r="BB139" s="125" t="str">
        <f t="shared" si="30"/>
        <v/>
      </c>
      <c r="BC139" s="125"/>
      <c r="BD139" s="125">
        <f>IF(AND(D139="",COUNTA(D140:$R$150)&gt;0),1,0)</f>
        <v>0</v>
      </c>
      <c r="BE139" s="125"/>
      <c r="BF139" s="125"/>
      <c r="BG139" s="125"/>
      <c r="BH139" s="125"/>
      <c r="BI139" s="125"/>
    </row>
    <row r="140" spans="3:61" ht="15.05" customHeight="1">
      <c r="C140" s="128" t="s">
        <v>170</v>
      </c>
      <c r="D140" s="687"/>
      <c r="E140" s="688"/>
      <c r="F140" s="688"/>
      <c r="G140" s="688"/>
      <c r="H140" s="688"/>
      <c r="I140" s="688"/>
      <c r="J140" s="688"/>
      <c r="K140" s="688"/>
      <c r="L140" s="688"/>
      <c r="M140" s="688"/>
      <c r="N140" s="689"/>
      <c r="O140" s="662"/>
      <c r="P140" s="663"/>
      <c r="Q140" s="663"/>
      <c r="R140" s="664"/>
      <c r="S140" s="637"/>
      <c r="T140" s="637"/>
      <c r="U140" s="637"/>
      <c r="V140" s="637"/>
      <c r="W140" s="638"/>
      <c r="X140" s="638"/>
      <c r="Y140" s="638"/>
      <c r="Z140" s="290"/>
      <c r="AA140" s="290"/>
      <c r="AB140" s="290"/>
      <c r="AC140" s="290"/>
      <c r="AD140" s="290"/>
      <c r="AG140" s="111">
        <f t="shared" si="16"/>
        <v>0</v>
      </c>
      <c r="AI140" s="124">
        <f t="shared" si="31"/>
        <v>27</v>
      </c>
      <c r="AJ140" s="124">
        <f t="shared" si="18"/>
        <v>0</v>
      </c>
      <c r="AK140" s="124">
        <f t="shared" si="32"/>
        <v>0</v>
      </c>
      <c r="AL140" s="124">
        <f t="shared" si="33"/>
        <v>0</v>
      </c>
      <c r="AM140" s="124">
        <f t="shared" si="34"/>
        <v>0</v>
      </c>
      <c r="AN140" s="124">
        <f t="shared" si="35"/>
        <v>0</v>
      </c>
      <c r="AO140" s="124">
        <f t="shared" si="36"/>
        <v>0</v>
      </c>
      <c r="AP140" s="124">
        <f t="shared" si="37"/>
        <v>0</v>
      </c>
      <c r="AQ140" s="124">
        <f t="shared" si="37"/>
        <v>0</v>
      </c>
      <c r="AR140" s="124">
        <f t="shared" si="37"/>
        <v>0</v>
      </c>
      <c r="AS140" s="124">
        <f t="shared" si="37"/>
        <v>0</v>
      </c>
      <c r="AT140" s="124"/>
      <c r="AU140" s="125"/>
      <c r="AV140" s="124" t="str">
        <f t="shared" si="38"/>
        <v/>
      </c>
      <c r="AW140" s="124" t="str">
        <f t="shared" si="39"/>
        <v/>
      </c>
      <c r="AX140" s="124" t="str">
        <f t="shared" si="40"/>
        <v/>
      </c>
      <c r="AY140" s="124" t="str">
        <f t="shared" si="41"/>
        <v/>
      </c>
      <c r="AZ140" s="124" t="str">
        <f t="shared" si="42"/>
        <v/>
      </c>
      <c r="BA140" s="125"/>
      <c r="BB140" s="125" t="str">
        <f t="shared" si="30"/>
        <v/>
      </c>
      <c r="BC140" s="125"/>
      <c r="BD140" s="125">
        <f>IF(AND(D140="",COUNTA(D141:$R$150)&gt;0),1,0)</f>
        <v>0</v>
      </c>
      <c r="BE140" s="125"/>
      <c r="BF140" s="125"/>
      <c r="BG140" s="125"/>
      <c r="BH140" s="125"/>
      <c r="BI140" s="125"/>
    </row>
    <row r="141" spans="3:61" ht="15.05" customHeight="1">
      <c r="C141" s="128" t="s">
        <v>171</v>
      </c>
      <c r="D141" s="687"/>
      <c r="E141" s="688"/>
      <c r="F141" s="688"/>
      <c r="G141" s="688"/>
      <c r="H141" s="688"/>
      <c r="I141" s="688"/>
      <c r="J141" s="688"/>
      <c r="K141" s="688"/>
      <c r="L141" s="688"/>
      <c r="M141" s="688"/>
      <c r="N141" s="689"/>
      <c r="O141" s="662"/>
      <c r="P141" s="663"/>
      <c r="Q141" s="663"/>
      <c r="R141" s="664"/>
      <c r="S141" s="637"/>
      <c r="T141" s="637"/>
      <c r="U141" s="637"/>
      <c r="V141" s="637"/>
      <c r="W141" s="638"/>
      <c r="X141" s="638"/>
      <c r="Y141" s="638"/>
      <c r="Z141" s="290"/>
      <c r="AA141" s="290"/>
      <c r="AB141" s="290"/>
      <c r="AC141" s="290"/>
      <c r="AD141" s="290"/>
      <c r="AG141" s="111">
        <f t="shared" si="16"/>
        <v>0</v>
      </c>
      <c r="AI141" s="124">
        <f t="shared" si="31"/>
        <v>27</v>
      </c>
      <c r="AJ141" s="124">
        <f t="shared" si="18"/>
        <v>0</v>
      </c>
      <c r="AK141" s="124">
        <f t="shared" si="32"/>
        <v>0</v>
      </c>
      <c r="AL141" s="124">
        <f t="shared" si="33"/>
        <v>0</v>
      </c>
      <c r="AM141" s="124">
        <f t="shared" si="34"/>
        <v>0</v>
      </c>
      <c r="AN141" s="124">
        <f t="shared" si="35"/>
        <v>0</v>
      </c>
      <c r="AO141" s="124">
        <f t="shared" si="36"/>
        <v>0</v>
      </c>
      <c r="AP141" s="124">
        <f t="shared" si="37"/>
        <v>0</v>
      </c>
      <c r="AQ141" s="124">
        <f t="shared" si="37"/>
        <v>0</v>
      </c>
      <c r="AR141" s="124">
        <f t="shared" si="37"/>
        <v>0</v>
      </c>
      <c r="AS141" s="124">
        <f t="shared" si="37"/>
        <v>0</v>
      </c>
      <c r="AT141" s="124"/>
      <c r="AU141" s="125"/>
      <c r="AV141" s="124" t="str">
        <f t="shared" si="38"/>
        <v/>
      </c>
      <c r="AW141" s="124" t="str">
        <f t="shared" si="39"/>
        <v/>
      </c>
      <c r="AX141" s="124" t="str">
        <f t="shared" si="40"/>
        <v/>
      </c>
      <c r="AY141" s="124" t="str">
        <f t="shared" si="41"/>
        <v/>
      </c>
      <c r="AZ141" s="124" t="str">
        <f t="shared" si="42"/>
        <v/>
      </c>
      <c r="BA141" s="125"/>
      <c r="BB141" s="125" t="str">
        <f t="shared" si="30"/>
        <v/>
      </c>
      <c r="BC141" s="125"/>
      <c r="BD141" s="125">
        <f>IF(AND(D141="",COUNTA(D142:$R$150)&gt;0),1,0)</f>
        <v>0</v>
      </c>
      <c r="BE141" s="125"/>
      <c r="BF141" s="125"/>
      <c r="BG141" s="125"/>
      <c r="BH141" s="125"/>
      <c r="BI141" s="125"/>
    </row>
    <row r="142" spans="3:61" ht="15.05" customHeight="1">
      <c r="C142" s="128" t="s">
        <v>172</v>
      </c>
      <c r="D142" s="687"/>
      <c r="E142" s="688"/>
      <c r="F142" s="688"/>
      <c r="G142" s="688"/>
      <c r="H142" s="688"/>
      <c r="I142" s="688"/>
      <c r="J142" s="688"/>
      <c r="K142" s="688"/>
      <c r="L142" s="688"/>
      <c r="M142" s="688"/>
      <c r="N142" s="689"/>
      <c r="O142" s="662"/>
      <c r="P142" s="663"/>
      <c r="Q142" s="663"/>
      <c r="R142" s="664"/>
      <c r="S142" s="637"/>
      <c r="T142" s="637"/>
      <c r="U142" s="637"/>
      <c r="V142" s="637"/>
      <c r="W142" s="638"/>
      <c r="X142" s="638"/>
      <c r="Y142" s="638"/>
      <c r="Z142" s="290"/>
      <c r="AA142" s="290"/>
      <c r="AB142" s="290"/>
      <c r="AC142" s="290"/>
      <c r="AD142" s="290"/>
      <c r="AG142" s="111">
        <f t="shared" si="16"/>
        <v>0</v>
      </c>
      <c r="AI142" s="124">
        <f t="shared" si="31"/>
        <v>27</v>
      </c>
      <c r="AJ142" s="124">
        <f t="shared" si="18"/>
        <v>0</v>
      </c>
      <c r="AK142" s="124">
        <f t="shared" si="32"/>
        <v>0</v>
      </c>
      <c r="AL142" s="124">
        <f t="shared" si="33"/>
        <v>0</v>
      </c>
      <c r="AM142" s="124">
        <f t="shared" si="34"/>
        <v>0</v>
      </c>
      <c r="AN142" s="124">
        <f t="shared" si="35"/>
        <v>0</v>
      </c>
      <c r="AO142" s="124">
        <f t="shared" si="36"/>
        <v>0</v>
      </c>
      <c r="AP142" s="124">
        <f t="shared" si="37"/>
        <v>0</v>
      </c>
      <c r="AQ142" s="124">
        <f t="shared" si="37"/>
        <v>0</v>
      </c>
      <c r="AR142" s="124">
        <f t="shared" si="37"/>
        <v>0</v>
      </c>
      <c r="AS142" s="124">
        <f t="shared" si="37"/>
        <v>0</v>
      </c>
      <c r="AT142" s="124"/>
      <c r="AU142" s="125"/>
      <c r="AV142" s="124" t="str">
        <f t="shared" si="38"/>
        <v/>
      </c>
      <c r="AW142" s="124" t="str">
        <f t="shared" si="39"/>
        <v/>
      </c>
      <c r="AX142" s="124" t="str">
        <f t="shared" si="40"/>
        <v/>
      </c>
      <c r="AY142" s="124" t="str">
        <f t="shared" si="41"/>
        <v/>
      </c>
      <c r="AZ142" s="124" t="str">
        <f t="shared" si="42"/>
        <v/>
      </c>
      <c r="BA142" s="125"/>
      <c r="BB142" s="125" t="str">
        <f t="shared" si="30"/>
        <v/>
      </c>
      <c r="BC142" s="125"/>
      <c r="BD142" s="125">
        <f>IF(AND(D142="",COUNTA(D143:$R$150)&gt;0),1,0)</f>
        <v>0</v>
      </c>
      <c r="BE142" s="125"/>
      <c r="BF142" s="125"/>
      <c r="BG142" s="125"/>
      <c r="BH142" s="125"/>
      <c r="BI142" s="125"/>
    </row>
    <row r="143" spans="3:61" ht="15.05" customHeight="1">
      <c r="C143" s="128" t="s">
        <v>173</v>
      </c>
      <c r="D143" s="687"/>
      <c r="E143" s="688"/>
      <c r="F143" s="688"/>
      <c r="G143" s="688"/>
      <c r="H143" s="688"/>
      <c r="I143" s="688"/>
      <c r="J143" s="688"/>
      <c r="K143" s="688"/>
      <c r="L143" s="688"/>
      <c r="M143" s="688"/>
      <c r="N143" s="689"/>
      <c r="O143" s="662"/>
      <c r="P143" s="663"/>
      <c r="Q143" s="663"/>
      <c r="R143" s="664"/>
      <c r="S143" s="637"/>
      <c r="T143" s="637"/>
      <c r="U143" s="637"/>
      <c r="V143" s="637"/>
      <c r="W143" s="638"/>
      <c r="X143" s="638"/>
      <c r="Y143" s="638"/>
      <c r="Z143" s="290"/>
      <c r="AA143" s="290"/>
      <c r="AB143" s="290"/>
      <c r="AC143" s="290"/>
      <c r="AD143" s="290"/>
      <c r="AG143" s="111">
        <f t="shared" si="16"/>
        <v>0</v>
      </c>
      <c r="AI143" s="124">
        <f t="shared" si="31"/>
        <v>27</v>
      </c>
      <c r="AJ143" s="124">
        <f t="shared" si="18"/>
        <v>0</v>
      </c>
      <c r="AK143" s="124">
        <f t="shared" si="32"/>
        <v>0</v>
      </c>
      <c r="AL143" s="124">
        <f t="shared" si="33"/>
        <v>0</v>
      </c>
      <c r="AM143" s="124">
        <f t="shared" si="34"/>
        <v>0</v>
      </c>
      <c r="AN143" s="124">
        <f t="shared" si="35"/>
        <v>0</v>
      </c>
      <c r="AO143" s="124">
        <f t="shared" si="36"/>
        <v>0</v>
      </c>
      <c r="AP143" s="124">
        <f t="shared" si="37"/>
        <v>0</v>
      </c>
      <c r="AQ143" s="124">
        <f t="shared" si="37"/>
        <v>0</v>
      </c>
      <c r="AR143" s="124">
        <f t="shared" si="37"/>
        <v>0</v>
      </c>
      <c r="AS143" s="124">
        <f t="shared" si="37"/>
        <v>0</v>
      </c>
      <c r="AT143" s="124"/>
      <c r="AU143" s="125"/>
      <c r="AV143" s="124" t="str">
        <f t="shared" si="38"/>
        <v/>
      </c>
      <c r="AW143" s="124" t="str">
        <f t="shared" si="39"/>
        <v/>
      </c>
      <c r="AX143" s="124" t="str">
        <f t="shared" si="40"/>
        <v/>
      </c>
      <c r="AY143" s="124" t="str">
        <f t="shared" si="41"/>
        <v/>
      </c>
      <c r="AZ143" s="124" t="str">
        <f t="shared" si="42"/>
        <v/>
      </c>
      <c r="BA143" s="125"/>
      <c r="BB143" s="125" t="str">
        <f t="shared" si="30"/>
        <v/>
      </c>
      <c r="BC143" s="125"/>
      <c r="BD143" s="125">
        <f>IF(AND(D143="",COUNTA(D144:$R$150)&gt;0),1,0)</f>
        <v>0</v>
      </c>
      <c r="BE143" s="125"/>
      <c r="BF143" s="125"/>
      <c r="BG143" s="125"/>
      <c r="BH143" s="125"/>
      <c r="BI143" s="125"/>
    </row>
    <row r="144" spans="3:61" ht="15.05" customHeight="1">
      <c r="C144" s="128" t="s">
        <v>174</v>
      </c>
      <c r="D144" s="687"/>
      <c r="E144" s="688"/>
      <c r="F144" s="688"/>
      <c r="G144" s="688"/>
      <c r="H144" s="688"/>
      <c r="I144" s="688"/>
      <c r="J144" s="688"/>
      <c r="K144" s="688"/>
      <c r="L144" s="688"/>
      <c r="M144" s="688"/>
      <c r="N144" s="689"/>
      <c r="O144" s="662"/>
      <c r="P144" s="663"/>
      <c r="Q144" s="663"/>
      <c r="R144" s="664"/>
      <c r="S144" s="637"/>
      <c r="T144" s="637"/>
      <c r="U144" s="637"/>
      <c r="V144" s="637"/>
      <c r="W144" s="638"/>
      <c r="X144" s="638"/>
      <c r="Y144" s="638"/>
      <c r="Z144" s="290"/>
      <c r="AA144" s="290"/>
      <c r="AB144" s="290"/>
      <c r="AC144" s="290"/>
      <c r="AD144" s="290"/>
      <c r="AG144" s="111">
        <f t="shared" si="16"/>
        <v>0</v>
      </c>
      <c r="AI144" s="124">
        <f t="shared" si="31"/>
        <v>27</v>
      </c>
      <c r="AJ144" s="124">
        <f t="shared" si="18"/>
        <v>0</v>
      </c>
      <c r="AK144" s="124">
        <f t="shared" si="32"/>
        <v>0</v>
      </c>
      <c r="AL144" s="124">
        <f t="shared" si="33"/>
        <v>0</v>
      </c>
      <c r="AM144" s="124">
        <f t="shared" si="34"/>
        <v>0</v>
      </c>
      <c r="AN144" s="124">
        <f t="shared" si="35"/>
        <v>0</v>
      </c>
      <c r="AO144" s="124">
        <f t="shared" si="36"/>
        <v>0</v>
      </c>
      <c r="AP144" s="124">
        <f t="shared" si="37"/>
        <v>0</v>
      </c>
      <c r="AQ144" s="124">
        <f t="shared" si="37"/>
        <v>0</v>
      </c>
      <c r="AR144" s="124">
        <f t="shared" si="37"/>
        <v>0</v>
      </c>
      <c r="AS144" s="124">
        <f t="shared" si="37"/>
        <v>0</v>
      </c>
      <c r="AT144" s="124"/>
      <c r="AU144" s="125"/>
      <c r="AV144" s="124" t="str">
        <f t="shared" si="38"/>
        <v/>
      </c>
      <c r="AW144" s="124" t="str">
        <f t="shared" si="39"/>
        <v/>
      </c>
      <c r="AX144" s="124" t="str">
        <f t="shared" si="40"/>
        <v/>
      </c>
      <c r="AY144" s="124" t="str">
        <f t="shared" si="41"/>
        <v/>
      </c>
      <c r="AZ144" s="124" t="str">
        <f t="shared" si="42"/>
        <v/>
      </c>
      <c r="BA144" s="125"/>
      <c r="BB144" s="125" t="str">
        <f t="shared" si="30"/>
        <v/>
      </c>
      <c r="BC144" s="125"/>
      <c r="BD144" s="125">
        <f>IF(AND(D144="",COUNTA(D145:$R$150)&gt;0),1,0)</f>
        <v>0</v>
      </c>
      <c r="BE144" s="125"/>
      <c r="BF144" s="125"/>
      <c r="BG144" s="125"/>
      <c r="BH144" s="125"/>
      <c r="BI144" s="125"/>
    </row>
    <row r="145" spans="2:61" ht="15.05" customHeight="1">
      <c r="C145" s="128" t="s">
        <v>175</v>
      </c>
      <c r="D145" s="687"/>
      <c r="E145" s="688"/>
      <c r="F145" s="688"/>
      <c r="G145" s="688"/>
      <c r="H145" s="688"/>
      <c r="I145" s="688"/>
      <c r="J145" s="688"/>
      <c r="K145" s="688"/>
      <c r="L145" s="688"/>
      <c r="M145" s="688"/>
      <c r="N145" s="689"/>
      <c r="O145" s="662"/>
      <c r="P145" s="663"/>
      <c r="Q145" s="663"/>
      <c r="R145" s="664"/>
      <c r="S145" s="637"/>
      <c r="T145" s="637"/>
      <c r="U145" s="637"/>
      <c r="V145" s="637"/>
      <c r="W145" s="638"/>
      <c r="X145" s="638"/>
      <c r="Y145" s="638"/>
      <c r="Z145" s="290"/>
      <c r="AA145" s="290"/>
      <c r="AB145" s="290"/>
      <c r="AC145" s="290"/>
      <c r="AD145" s="290"/>
      <c r="AG145" s="111">
        <f t="shared" si="16"/>
        <v>0</v>
      </c>
      <c r="AI145" s="124">
        <f t="shared" si="31"/>
        <v>27</v>
      </c>
      <c r="AJ145" s="124">
        <f t="shared" si="18"/>
        <v>0</v>
      </c>
      <c r="AK145" s="124">
        <f t="shared" si="32"/>
        <v>0</v>
      </c>
      <c r="AL145" s="124">
        <f t="shared" si="33"/>
        <v>0</v>
      </c>
      <c r="AM145" s="124">
        <f t="shared" si="34"/>
        <v>0</v>
      </c>
      <c r="AN145" s="124">
        <f t="shared" si="35"/>
        <v>0</v>
      </c>
      <c r="AO145" s="124">
        <f t="shared" si="36"/>
        <v>0</v>
      </c>
      <c r="AP145" s="124">
        <f t="shared" si="37"/>
        <v>0</v>
      </c>
      <c r="AQ145" s="124">
        <f t="shared" si="37"/>
        <v>0</v>
      </c>
      <c r="AR145" s="124">
        <f t="shared" si="37"/>
        <v>0</v>
      </c>
      <c r="AS145" s="124">
        <f t="shared" si="37"/>
        <v>0</v>
      </c>
      <c r="AT145" s="124"/>
      <c r="AU145" s="125"/>
      <c r="AV145" s="124" t="str">
        <f t="shared" si="38"/>
        <v/>
      </c>
      <c r="AW145" s="124" t="str">
        <f t="shared" si="39"/>
        <v/>
      </c>
      <c r="AX145" s="124" t="str">
        <f t="shared" si="40"/>
        <v/>
      </c>
      <c r="AY145" s="124" t="str">
        <f t="shared" si="41"/>
        <v/>
      </c>
      <c r="AZ145" s="124" t="str">
        <f t="shared" si="42"/>
        <v/>
      </c>
      <c r="BA145" s="125"/>
      <c r="BB145" s="125" t="str">
        <f t="shared" si="30"/>
        <v/>
      </c>
      <c r="BC145" s="125"/>
      <c r="BD145" s="125">
        <f>IF(AND(D145="",COUNTA(D146:$R$150)&gt;0),1,0)</f>
        <v>0</v>
      </c>
      <c r="BE145" s="125"/>
      <c r="BF145" s="125"/>
      <c r="BG145" s="125"/>
      <c r="BH145" s="125"/>
      <c r="BI145" s="125"/>
    </row>
    <row r="146" spans="2:61" ht="15.05" customHeight="1">
      <c r="C146" s="128" t="s">
        <v>176</v>
      </c>
      <c r="D146" s="687"/>
      <c r="E146" s="688"/>
      <c r="F146" s="688"/>
      <c r="G146" s="688"/>
      <c r="H146" s="688"/>
      <c r="I146" s="688"/>
      <c r="J146" s="688"/>
      <c r="K146" s="688"/>
      <c r="L146" s="688"/>
      <c r="M146" s="688"/>
      <c r="N146" s="689"/>
      <c r="O146" s="662"/>
      <c r="P146" s="663"/>
      <c r="Q146" s="663"/>
      <c r="R146" s="664"/>
      <c r="S146" s="637"/>
      <c r="T146" s="637"/>
      <c r="U146" s="637"/>
      <c r="V146" s="637"/>
      <c r="W146" s="638"/>
      <c r="X146" s="638"/>
      <c r="Y146" s="638"/>
      <c r="Z146" s="290"/>
      <c r="AA146" s="290"/>
      <c r="AB146" s="290"/>
      <c r="AC146" s="290"/>
      <c r="AD146" s="290"/>
      <c r="AG146" s="111">
        <f t="shared" si="16"/>
        <v>0</v>
      </c>
      <c r="AI146" s="124">
        <f t="shared" si="31"/>
        <v>27</v>
      </c>
      <c r="AJ146" s="124">
        <f t="shared" si="18"/>
        <v>0</v>
      </c>
      <c r="AK146" s="124">
        <f t="shared" si="32"/>
        <v>0</v>
      </c>
      <c r="AL146" s="124">
        <f t="shared" si="33"/>
        <v>0</v>
      </c>
      <c r="AM146" s="124">
        <f t="shared" si="34"/>
        <v>0</v>
      </c>
      <c r="AN146" s="124">
        <f t="shared" si="35"/>
        <v>0</v>
      </c>
      <c r="AO146" s="124">
        <f t="shared" si="36"/>
        <v>0</v>
      </c>
      <c r="AP146" s="124">
        <f t="shared" si="37"/>
        <v>0</v>
      </c>
      <c r="AQ146" s="124">
        <f t="shared" si="37"/>
        <v>0</v>
      </c>
      <c r="AR146" s="124">
        <f t="shared" si="37"/>
        <v>0</v>
      </c>
      <c r="AS146" s="124">
        <f t="shared" si="37"/>
        <v>0</v>
      </c>
      <c r="AT146" s="124"/>
      <c r="AU146" s="125"/>
      <c r="AV146" s="124" t="str">
        <f t="shared" si="38"/>
        <v/>
      </c>
      <c r="AW146" s="124" t="str">
        <f t="shared" si="39"/>
        <v/>
      </c>
      <c r="AX146" s="124" t="str">
        <f t="shared" si="40"/>
        <v/>
      </c>
      <c r="AY146" s="124" t="str">
        <f t="shared" si="41"/>
        <v/>
      </c>
      <c r="AZ146" s="124" t="str">
        <f t="shared" si="42"/>
        <v/>
      </c>
      <c r="BA146" s="125"/>
      <c r="BB146" s="125" t="str">
        <f t="shared" si="30"/>
        <v/>
      </c>
      <c r="BC146" s="125"/>
      <c r="BD146" s="125">
        <f>IF(AND(D146="",COUNTA(D147:$R$150)&gt;0),1,0)</f>
        <v>0</v>
      </c>
      <c r="BE146" s="125"/>
      <c r="BF146" s="125"/>
      <c r="BG146" s="125"/>
      <c r="BH146" s="125"/>
      <c r="BI146" s="125"/>
    </row>
    <row r="147" spans="2:61" ht="15.05" customHeight="1">
      <c r="C147" s="128" t="s">
        <v>177</v>
      </c>
      <c r="D147" s="687"/>
      <c r="E147" s="688"/>
      <c r="F147" s="688"/>
      <c r="G147" s="688"/>
      <c r="H147" s="688"/>
      <c r="I147" s="688"/>
      <c r="J147" s="688"/>
      <c r="K147" s="688"/>
      <c r="L147" s="688"/>
      <c r="M147" s="688"/>
      <c r="N147" s="689"/>
      <c r="O147" s="662"/>
      <c r="P147" s="663"/>
      <c r="Q147" s="663"/>
      <c r="R147" s="664"/>
      <c r="S147" s="637"/>
      <c r="T147" s="637"/>
      <c r="U147" s="637"/>
      <c r="V147" s="637"/>
      <c r="W147" s="638"/>
      <c r="X147" s="638"/>
      <c r="Y147" s="638"/>
      <c r="Z147" s="290"/>
      <c r="AA147" s="290"/>
      <c r="AB147" s="290"/>
      <c r="AC147" s="290"/>
      <c r="AD147" s="290"/>
      <c r="AG147" s="111">
        <f t="shared" si="16"/>
        <v>0</v>
      </c>
      <c r="AI147" s="124">
        <f t="shared" si="31"/>
        <v>27</v>
      </c>
      <c r="AJ147" s="124">
        <f t="shared" si="18"/>
        <v>0</v>
      </c>
      <c r="AK147" s="124">
        <f t="shared" si="32"/>
        <v>0</v>
      </c>
      <c r="AL147" s="124">
        <f t="shared" si="33"/>
        <v>0</v>
      </c>
      <c r="AM147" s="124">
        <f t="shared" si="34"/>
        <v>0</v>
      </c>
      <c r="AN147" s="124">
        <f t="shared" si="35"/>
        <v>0</v>
      </c>
      <c r="AO147" s="124">
        <f t="shared" si="36"/>
        <v>0</v>
      </c>
      <c r="AP147" s="124">
        <f t="shared" si="37"/>
        <v>0</v>
      </c>
      <c r="AQ147" s="124">
        <f t="shared" si="37"/>
        <v>0</v>
      </c>
      <c r="AR147" s="124">
        <f t="shared" si="37"/>
        <v>0</v>
      </c>
      <c r="AS147" s="124">
        <f t="shared" si="37"/>
        <v>0</v>
      </c>
      <c r="AT147" s="124"/>
      <c r="AU147" s="125"/>
      <c r="AV147" s="124" t="str">
        <f t="shared" si="38"/>
        <v/>
      </c>
      <c r="AW147" s="124" t="str">
        <f t="shared" si="39"/>
        <v/>
      </c>
      <c r="AX147" s="124" t="str">
        <f t="shared" si="40"/>
        <v/>
      </c>
      <c r="AY147" s="124" t="str">
        <f t="shared" si="41"/>
        <v/>
      </c>
      <c r="AZ147" s="124" t="str">
        <f t="shared" si="42"/>
        <v/>
      </c>
      <c r="BA147" s="125"/>
      <c r="BB147" s="125" t="str">
        <f t="shared" si="30"/>
        <v/>
      </c>
      <c r="BC147" s="125"/>
      <c r="BD147" s="125">
        <f>IF(AND(D147="",COUNTA(D148:$R$150)&gt;0),1,0)</f>
        <v>0</v>
      </c>
      <c r="BE147" s="125"/>
      <c r="BF147" s="125"/>
      <c r="BG147" s="125"/>
      <c r="BH147" s="125"/>
      <c r="BI147" s="125"/>
    </row>
    <row r="148" spans="2:61" ht="15.05" customHeight="1">
      <c r="C148" s="129" t="s">
        <v>178</v>
      </c>
      <c r="D148" s="687"/>
      <c r="E148" s="688"/>
      <c r="F148" s="688"/>
      <c r="G148" s="688"/>
      <c r="H148" s="688"/>
      <c r="I148" s="688"/>
      <c r="J148" s="688"/>
      <c r="K148" s="688"/>
      <c r="L148" s="688"/>
      <c r="M148" s="688"/>
      <c r="N148" s="689"/>
      <c r="O148" s="662"/>
      <c r="P148" s="663"/>
      <c r="Q148" s="663"/>
      <c r="R148" s="664"/>
      <c r="S148" s="637"/>
      <c r="T148" s="637"/>
      <c r="U148" s="637"/>
      <c r="V148" s="637"/>
      <c r="W148" s="638"/>
      <c r="X148" s="638"/>
      <c r="Y148" s="638"/>
      <c r="Z148" s="290"/>
      <c r="AA148" s="290"/>
      <c r="AB148" s="290"/>
      <c r="AC148" s="290"/>
      <c r="AD148" s="290"/>
      <c r="AG148" s="111">
        <f t="shared" si="16"/>
        <v>0</v>
      </c>
      <c r="AI148" s="124">
        <f t="shared" si="31"/>
        <v>27</v>
      </c>
      <c r="AJ148" s="124">
        <f t="shared" si="18"/>
        <v>0</v>
      </c>
      <c r="AK148" s="124">
        <f t="shared" si="32"/>
        <v>0</v>
      </c>
      <c r="AL148" s="124">
        <f t="shared" si="33"/>
        <v>0</v>
      </c>
      <c r="AM148" s="124">
        <f t="shared" si="34"/>
        <v>0</v>
      </c>
      <c r="AN148" s="124">
        <f t="shared" si="35"/>
        <v>0</v>
      </c>
      <c r="AO148" s="124">
        <f t="shared" si="36"/>
        <v>0</v>
      </c>
      <c r="AP148" s="124">
        <f t="shared" si="37"/>
        <v>0</v>
      </c>
      <c r="AQ148" s="124">
        <f t="shared" si="37"/>
        <v>0</v>
      </c>
      <c r="AR148" s="124">
        <f t="shared" si="37"/>
        <v>0</v>
      </c>
      <c r="AS148" s="124">
        <f t="shared" si="37"/>
        <v>0</v>
      </c>
      <c r="AT148" s="124"/>
      <c r="AU148" s="125"/>
      <c r="AV148" s="124" t="str">
        <f t="shared" si="38"/>
        <v/>
      </c>
      <c r="AW148" s="124" t="str">
        <f t="shared" si="39"/>
        <v/>
      </c>
      <c r="AX148" s="124" t="str">
        <f t="shared" si="40"/>
        <v/>
      </c>
      <c r="AY148" s="124" t="str">
        <f t="shared" si="41"/>
        <v/>
      </c>
      <c r="AZ148" s="124" t="str">
        <f t="shared" si="42"/>
        <v/>
      </c>
      <c r="BA148" s="125"/>
      <c r="BB148" s="125" t="str">
        <f t="shared" si="30"/>
        <v/>
      </c>
      <c r="BC148" s="125"/>
      <c r="BD148" s="125">
        <f>IF(AND(D148="",COUNTA(D149:$R$150)&gt;0),1,0)</f>
        <v>0</v>
      </c>
      <c r="BE148" s="125"/>
      <c r="BF148" s="125"/>
      <c r="BG148" s="125"/>
      <c r="BH148" s="125"/>
      <c r="BI148" s="125"/>
    </row>
    <row r="149" spans="2:61" ht="15.05" customHeight="1">
      <c r="C149" s="129" t="s">
        <v>179</v>
      </c>
      <c r="D149" s="687"/>
      <c r="E149" s="688"/>
      <c r="F149" s="688"/>
      <c r="G149" s="688"/>
      <c r="H149" s="688"/>
      <c r="I149" s="688"/>
      <c r="J149" s="688"/>
      <c r="K149" s="688"/>
      <c r="L149" s="688"/>
      <c r="M149" s="688"/>
      <c r="N149" s="689"/>
      <c r="O149" s="662"/>
      <c r="P149" s="663"/>
      <c r="Q149" s="663"/>
      <c r="R149" s="664"/>
      <c r="S149" s="637"/>
      <c r="T149" s="637"/>
      <c r="U149" s="637"/>
      <c r="V149" s="637"/>
      <c r="W149" s="638"/>
      <c r="X149" s="638"/>
      <c r="Y149" s="638"/>
      <c r="Z149" s="290"/>
      <c r="AA149" s="290"/>
      <c r="AB149" s="290"/>
      <c r="AC149" s="290"/>
      <c r="AD149" s="290"/>
      <c r="AG149" s="111">
        <f t="shared" si="16"/>
        <v>0</v>
      </c>
      <c r="AI149" s="124">
        <f t="shared" si="31"/>
        <v>27</v>
      </c>
      <c r="AJ149" s="124">
        <f t="shared" si="18"/>
        <v>0</v>
      </c>
      <c r="AK149" s="124">
        <f t="shared" si="32"/>
        <v>0</v>
      </c>
      <c r="AL149" s="124">
        <f t="shared" si="33"/>
        <v>0</v>
      </c>
      <c r="AM149" s="124">
        <f t="shared" si="34"/>
        <v>0</v>
      </c>
      <c r="AN149" s="124">
        <f t="shared" si="35"/>
        <v>0</v>
      </c>
      <c r="AO149" s="124">
        <f t="shared" si="36"/>
        <v>0</v>
      </c>
      <c r="AP149" s="124">
        <f t="shared" si="37"/>
        <v>0</v>
      </c>
      <c r="AQ149" s="124">
        <f t="shared" si="37"/>
        <v>0</v>
      </c>
      <c r="AR149" s="124">
        <f t="shared" si="37"/>
        <v>0</v>
      </c>
      <c r="AS149" s="124">
        <f t="shared" si="37"/>
        <v>0</v>
      </c>
      <c r="AT149" s="124"/>
      <c r="AU149" s="125"/>
      <c r="AV149" s="124" t="str">
        <f t="shared" si="38"/>
        <v/>
      </c>
      <c r="AW149" s="124" t="str">
        <f t="shared" si="39"/>
        <v/>
      </c>
      <c r="AX149" s="124" t="str">
        <f t="shared" si="40"/>
        <v/>
      </c>
      <c r="AY149" s="124" t="str">
        <f t="shared" si="41"/>
        <v/>
      </c>
      <c r="AZ149" s="124" t="str">
        <f t="shared" si="42"/>
        <v/>
      </c>
      <c r="BA149" s="125"/>
      <c r="BB149" s="125" t="str">
        <f t="shared" si="30"/>
        <v/>
      </c>
      <c r="BC149" s="125"/>
      <c r="BD149" s="125">
        <f>IF(AND(D149="",COUNTA(D150:$R$150)&gt;0),1,0)</f>
        <v>0</v>
      </c>
      <c r="BE149" s="125"/>
      <c r="BF149" s="125"/>
      <c r="BG149" s="125"/>
      <c r="BH149" s="125"/>
      <c r="BI149" s="125"/>
    </row>
    <row r="150" spans="2:61" ht="15.05" customHeight="1">
      <c r="C150" s="129" t="s">
        <v>180</v>
      </c>
      <c r="D150" s="687"/>
      <c r="E150" s="688"/>
      <c r="F150" s="688"/>
      <c r="G150" s="688"/>
      <c r="H150" s="688"/>
      <c r="I150" s="688"/>
      <c r="J150" s="688"/>
      <c r="K150" s="688"/>
      <c r="L150" s="688"/>
      <c r="M150" s="688"/>
      <c r="N150" s="689"/>
      <c r="O150" s="662"/>
      <c r="P150" s="663"/>
      <c r="Q150" s="663"/>
      <c r="R150" s="664"/>
      <c r="S150" s="637"/>
      <c r="T150" s="637"/>
      <c r="U150" s="637"/>
      <c r="V150" s="637"/>
      <c r="W150" s="638"/>
      <c r="X150" s="638"/>
      <c r="Y150" s="638"/>
      <c r="Z150" s="290"/>
      <c r="AA150" s="290"/>
      <c r="AB150" s="290"/>
      <c r="AC150" s="290"/>
      <c r="AD150" s="290"/>
      <c r="AG150" s="111">
        <f t="shared" si="16"/>
        <v>0</v>
      </c>
      <c r="AI150" s="124">
        <f t="shared" si="31"/>
        <v>27</v>
      </c>
      <c r="AJ150" s="124">
        <f t="shared" si="18"/>
        <v>0</v>
      </c>
      <c r="AK150" s="124">
        <f t="shared" si="32"/>
        <v>0</v>
      </c>
      <c r="AL150" s="124">
        <f t="shared" si="33"/>
        <v>0</v>
      </c>
      <c r="AM150" s="124">
        <f t="shared" si="34"/>
        <v>0</v>
      </c>
      <c r="AN150" s="124">
        <f t="shared" si="35"/>
        <v>0</v>
      </c>
      <c r="AO150" s="124">
        <f t="shared" si="36"/>
        <v>0</v>
      </c>
      <c r="AP150" s="124">
        <f t="shared" si="37"/>
        <v>0</v>
      </c>
      <c r="AQ150" s="124">
        <f t="shared" si="37"/>
        <v>0</v>
      </c>
      <c r="AR150" s="124">
        <f t="shared" si="37"/>
        <v>0</v>
      </c>
      <c r="AS150" s="124">
        <f t="shared" si="37"/>
        <v>0</v>
      </c>
      <c r="AT150" s="124"/>
      <c r="AU150" s="125"/>
      <c r="AV150" s="124" t="str">
        <f t="shared" si="38"/>
        <v/>
      </c>
      <c r="AW150" s="124" t="str">
        <f t="shared" si="39"/>
        <v/>
      </c>
      <c r="AX150" s="124" t="str">
        <f t="shared" si="40"/>
        <v/>
      </c>
      <c r="AY150" s="124" t="str">
        <f t="shared" si="41"/>
        <v/>
      </c>
      <c r="AZ150" s="124" t="str">
        <f t="shared" si="42"/>
        <v/>
      </c>
      <c r="BA150" s="125"/>
      <c r="BB150" s="125" t="str">
        <f t="shared" si="30"/>
        <v/>
      </c>
      <c r="BC150" s="125"/>
      <c r="BD150" s="125">
        <f>IF(AND(D150="",COUNTA(D$150:$R151)&gt;0),1,0)</f>
        <v>0</v>
      </c>
      <c r="BE150" s="125"/>
      <c r="BF150" s="125"/>
      <c r="BG150" s="125"/>
      <c r="BH150" s="125"/>
      <c r="BI150" s="125"/>
    </row>
    <row r="151" spans="2:61" ht="15.05" customHeight="1">
      <c r="C151" s="129" t="s">
        <v>181</v>
      </c>
      <c r="D151" s="687"/>
      <c r="E151" s="688"/>
      <c r="F151" s="688"/>
      <c r="G151" s="688"/>
      <c r="H151" s="688"/>
      <c r="I151" s="688"/>
      <c r="J151" s="688"/>
      <c r="K151" s="688"/>
      <c r="L151" s="688"/>
      <c r="M151" s="688"/>
      <c r="N151" s="689"/>
      <c r="O151" s="662"/>
      <c r="P151" s="663"/>
      <c r="Q151" s="663"/>
      <c r="R151" s="664"/>
      <c r="S151" s="637"/>
      <c r="T151" s="637"/>
      <c r="U151" s="637"/>
      <c r="V151" s="637"/>
      <c r="W151" s="638"/>
      <c r="X151" s="638"/>
      <c r="Y151" s="638"/>
      <c r="Z151" s="290"/>
      <c r="AA151" s="290"/>
      <c r="AB151" s="290"/>
      <c r="AC151" s="290"/>
      <c r="AD151" s="290"/>
      <c r="AG151" s="111">
        <f t="shared" si="16"/>
        <v>0</v>
      </c>
      <c r="AI151" s="124">
        <f t="shared" si="31"/>
        <v>27</v>
      </c>
      <c r="AJ151" s="124">
        <f t="shared" si="18"/>
        <v>0</v>
      </c>
      <c r="AK151" s="124">
        <f t="shared" si="32"/>
        <v>0</v>
      </c>
      <c r="AL151" s="124">
        <f t="shared" si="33"/>
        <v>0</v>
      </c>
      <c r="AM151" s="124">
        <f t="shared" si="34"/>
        <v>0</v>
      </c>
      <c r="AN151" s="124">
        <f t="shared" si="35"/>
        <v>0</v>
      </c>
      <c r="AO151" s="124">
        <f t="shared" si="36"/>
        <v>0</v>
      </c>
      <c r="AP151" s="124">
        <f t="shared" si="37"/>
        <v>0</v>
      </c>
      <c r="AQ151" s="124">
        <f t="shared" si="37"/>
        <v>0</v>
      </c>
      <c r="AR151" s="124">
        <f t="shared" si="37"/>
        <v>0</v>
      </c>
      <c r="AS151" s="124">
        <f t="shared" si="37"/>
        <v>0</v>
      </c>
      <c r="AT151" s="124"/>
      <c r="AU151" s="125"/>
      <c r="AV151" s="124" t="str">
        <f t="shared" si="38"/>
        <v/>
      </c>
      <c r="AW151" s="124" t="str">
        <f t="shared" si="39"/>
        <v/>
      </c>
      <c r="AX151" s="124" t="str">
        <f t="shared" si="40"/>
        <v/>
      </c>
      <c r="AY151" s="124" t="str">
        <f t="shared" si="41"/>
        <v/>
      </c>
      <c r="AZ151" s="124" t="str">
        <f t="shared" si="42"/>
        <v/>
      </c>
      <c r="BA151" s="125"/>
      <c r="BB151" s="125" t="str">
        <f t="shared" si="30"/>
        <v/>
      </c>
      <c r="BC151" s="125"/>
      <c r="BD151" s="125">
        <f>IF(AND(D151="",COUNTA(D$150:$R152)&gt;0),1,0)</f>
        <v>0</v>
      </c>
      <c r="BE151" s="125"/>
      <c r="BF151" s="125"/>
      <c r="BG151" s="125"/>
      <c r="BH151" s="125"/>
      <c r="BI151" s="125"/>
    </row>
    <row r="152" spans="2:61" ht="15.05" customHeight="1">
      <c r="C152" s="129" t="s">
        <v>182</v>
      </c>
      <c r="D152" s="687"/>
      <c r="E152" s="688"/>
      <c r="F152" s="688"/>
      <c r="G152" s="688"/>
      <c r="H152" s="688"/>
      <c r="I152" s="688"/>
      <c r="J152" s="688"/>
      <c r="K152" s="688"/>
      <c r="L152" s="688"/>
      <c r="M152" s="688"/>
      <c r="N152" s="689"/>
      <c r="O152" s="662"/>
      <c r="P152" s="663"/>
      <c r="Q152" s="663"/>
      <c r="R152" s="664"/>
      <c r="S152" s="637"/>
      <c r="T152" s="637"/>
      <c r="U152" s="637"/>
      <c r="V152" s="637"/>
      <c r="W152" s="638"/>
      <c r="X152" s="638"/>
      <c r="Y152" s="638"/>
      <c r="Z152" s="290"/>
      <c r="AA152" s="290"/>
      <c r="AB152" s="290"/>
      <c r="AC152" s="290"/>
      <c r="AD152" s="290"/>
      <c r="AG152" s="111">
        <f t="shared" si="16"/>
        <v>0</v>
      </c>
      <c r="AI152" s="124">
        <f t="shared" si="31"/>
        <v>27</v>
      </c>
      <c r="AJ152" s="124">
        <f t="shared" si="18"/>
        <v>0</v>
      </c>
      <c r="AK152" s="124">
        <f t="shared" si="32"/>
        <v>0</v>
      </c>
      <c r="AL152" s="124">
        <f t="shared" si="33"/>
        <v>0</v>
      </c>
      <c r="AM152" s="124">
        <f t="shared" si="34"/>
        <v>0</v>
      </c>
      <c r="AN152" s="124">
        <f t="shared" si="35"/>
        <v>0</v>
      </c>
      <c r="AO152" s="124">
        <f t="shared" si="36"/>
        <v>0</v>
      </c>
      <c r="AP152" s="124">
        <f t="shared" si="37"/>
        <v>0</v>
      </c>
      <c r="AQ152" s="124">
        <f t="shared" si="37"/>
        <v>0</v>
      </c>
      <c r="AR152" s="124">
        <f t="shared" si="37"/>
        <v>0</v>
      </c>
      <c r="AS152" s="124">
        <f t="shared" si="37"/>
        <v>0</v>
      </c>
      <c r="AT152" s="124"/>
      <c r="AU152" s="125"/>
      <c r="AV152" s="124" t="str">
        <f t="shared" si="38"/>
        <v/>
      </c>
      <c r="AW152" s="124" t="str">
        <f t="shared" si="39"/>
        <v/>
      </c>
      <c r="AX152" s="124" t="str">
        <f t="shared" si="40"/>
        <v/>
      </c>
      <c r="AY152" s="124" t="str">
        <f t="shared" si="41"/>
        <v/>
      </c>
      <c r="AZ152" s="124" t="str">
        <f t="shared" si="42"/>
        <v/>
      </c>
      <c r="BA152" s="125"/>
      <c r="BB152" s="125" t="str">
        <f t="shared" si="30"/>
        <v/>
      </c>
      <c r="BC152" s="125"/>
      <c r="BD152" s="125">
        <f>IF(AND(D152="",COUNTA(D$150:$R153)&gt;0),1,0)</f>
        <v>0</v>
      </c>
      <c r="BE152" s="125"/>
      <c r="BF152" s="125"/>
      <c r="BG152" s="125"/>
      <c r="BH152" s="125"/>
      <c r="BI152" s="125"/>
    </row>
    <row r="153" spans="2:61" ht="15.05" customHeight="1">
      <c r="C153" s="129" t="s">
        <v>183</v>
      </c>
      <c r="D153" s="687"/>
      <c r="E153" s="688"/>
      <c r="F153" s="688"/>
      <c r="G153" s="688"/>
      <c r="H153" s="688"/>
      <c r="I153" s="688"/>
      <c r="J153" s="688"/>
      <c r="K153" s="688"/>
      <c r="L153" s="688"/>
      <c r="M153" s="688"/>
      <c r="N153" s="689"/>
      <c r="O153" s="662"/>
      <c r="P153" s="663"/>
      <c r="Q153" s="663"/>
      <c r="R153" s="664"/>
      <c r="S153" s="637"/>
      <c r="T153" s="637"/>
      <c r="U153" s="637"/>
      <c r="V153" s="637"/>
      <c r="W153" s="638"/>
      <c r="X153" s="638"/>
      <c r="Y153" s="638"/>
      <c r="Z153" s="290"/>
      <c r="AA153" s="290"/>
      <c r="AB153" s="290"/>
      <c r="AC153" s="290"/>
      <c r="AD153" s="290"/>
      <c r="AG153" s="111">
        <f t="shared" si="16"/>
        <v>0</v>
      </c>
      <c r="AI153" s="124">
        <f t="shared" si="31"/>
        <v>27</v>
      </c>
      <c r="AJ153" s="124">
        <f t="shared" si="18"/>
        <v>0</v>
      </c>
      <c r="AK153" s="124">
        <f t="shared" si="32"/>
        <v>0</v>
      </c>
      <c r="AL153" s="124">
        <f t="shared" si="33"/>
        <v>0</v>
      </c>
      <c r="AM153" s="124">
        <f t="shared" si="34"/>
        <v>0</v>
      </c>
      <c r="AN153" s="124">
        <f t="shared" si="35"/>
        <v>0</v>
      </c>
      <c r="AO153" s="124">
        <f t="shared" si="36"/>
        <v>0</v>
      </c>
      <c r="AP153" s="124">
        <f t="shared" si="37"/>
        <v>0</v>
      </c>
      <c r="AQ153" s="124">
        <f t="shared" si="37"/>
        <v>0</v>
      </c>
      <c r="AR153" s="124">
        <f t="shared" si="37"/>
        <v>0</v>
      </c>
      <c r="AS153" s="124">
        <f t="shared" si="37"/>
        <v>0</v>
      </c>
      <c r="AT153" s="124"/>
      <c r="AU153" s="125"/>
      <c r="AV153" s="124" t="str">
        <f t="shared" si="38"/>
        <v/>
      </c>
      <c r="AW153" s="124" t="str">
        <f t="shared" si="39"/>
        <v/>
      </c>
      <c r="AX153" s="124" t="str">
        <f t="shared" si="40"/>
        <v/>
      </c>
      <c r="AY153" s="124" t="str">
        <f t="shared" si="41"/>
        <v/>
      </c>
      <c r="AZ153" s="124" t="str">
        <f t="shared" si="42"/>
        <v/>
      </c>
      <c r="BA153" s="125"/>
      <c r="BB153" s="125" t="str">
        <f t="shared" si="30"/>
        <v/>
      </c>
      <c r="BC153" s="125"/>
      <c r="BD153" s="125">
        <f>IF(AND(D153="",COUNTA(D$150:$R154)&gt;0),1,0)</f>
        <v>0</v>
      </c>
      <c r="BE153" s="125"/>
      <c r="BF153" s="125"/>
      <c r="BG153" s="125"/>
      <c r="BH153" s="125"/>
      <c r="BI153" s="125"/>
    </row>
    <row r="154" spans="2:61" ht="15.05" customHeight="1">
      <c r="C154" s="129" t="s">
        <v>184</v>
      </c>
      <c r="D154" s="687"/>
      <c r="E154" s="688"/>
      <c r="F154" s="688"/>
      <c r="G154" s="688"/>
      <c r="H154" s="688"/>
      <c r="I154" s="688"/>
      <c r="J154" s="688"/>
      <c r="K154" s="688"/>
      <c r="L154" s="688"/>
      <c r="M154" s="688"/>
      <c r="N154" s="689"/>
      <c r="O154" s="662"/>
      <c r="P154" s="663"/>
      <c r="Q154" s="663"/>
      <c r="R154" s="664"/>
      <c r="S154" s="637"/>
      <c r="T154" s="637"/>
      <c r="U154" s="637"/>
      <c r="V154" s="637"/>
      <c r="W154" s="638"/>
      <c r="X154" s="638"/>
      <c r="Y154" s="638"/>
      <c r="Z154" s="290"/>
      <c r="AA154" s="290"/>
      <c r="AB154" s="290"/>
      <c r="AC154" s="290"/>
      <c r="AD154" s="290"/>
      <c r="AG154" s="111">
        <f t="shared" si="16"/>
        <v>0</v>
      </c>
      <c r="AI154" s="124">
        <f t="shared" si="31"/>
        <v>27</v>
      </c>
      <c r="AJ154" s="124">
        <f t="shared" si="18"/>
        <v>0</v>
      </c>
      <c r="AK154" s="124">
        <f t="shared" si="32"/>
        <v>0</v>
      </c>
      <c r="AL154" s="124">
        <f t="shared" si="33"/>
        <v>0</v>
      </c>
      <c r="AM154" s="124">
        <f t="shared" si="34"/>
        <v>0</v>
      </c>
      <c r="AN154" s="124">
        <f t="shared" si="35"/>
        <v>0</v>
      </c>
      <c r="AO154" s="124">
        <f t="shared" si="36"/>
        <v>0</v>
      </c>
      <c r="AP154" s="124">
        <f t="shared" si="37"/>
        <v>0</v>
      </c>
      <c r="AQ154" s="124">
        <f t="shared" si="37"/>
        <v>0</v>
      </c>
      <c r="AR154" s="124">
        <f t="shared" si="37"/>
        <v>0</v>
      </c>
      <c r="AS154" s="124">
        <f t="shared" si="37"/>
        <v>0</v>
      </c>
      <c r="AT154" s="124"/>
      <c r="AU154" s="125"/>
      <c r="AV154" s="124" t="str">
        <f t="shared" si="38"/>
        <v/>
      </c>
      <c r="AW154" s="124" t="str">
        <f t="shared" si="39"/>
        <v/>
      </c>
      <c r="AX154" s="124" t="str">
        <f t="shared" si="40"/>
        <v/>
      </c>
      <c r="AY154" s="124" t="str">
        <f t="shared" si="41"/>
        <v/>
      </c>
      <c r="AZ154" s="124" t="str">
        <f t="shared" si="42"/>
        <v/>
      </c>
      <c r="BA154" s="125"/>
      <c r="BB154" s="125" t="str">
        <f t="shared" si="30"/>
        <v/>
      </c>
      <c r="BC154" s="125"/>
      <c r="BD154" s="125">
        <f>IF(AND(D154="",COUNTA(D$150:$R155)&gt;0),1,0)</f>
        <v>0</v>
      </c>
      <c r="BE154" s="125"/>
      <c r="BF154" s="125"/>
      <c r="BG154" s="125"/>
      <c r="BH154" s="125"/>
      <c r="BI154" s="125"/>
    </row>
    <row r="155" spans="2:61" ht="15.05" customHeight="1">
      <c r="C155" s="129" t="s">
        <v>185</v>
      </c>
      <c r="D155" s="687"/>
      <c r="E155" s="688"/>
      <c r="F155" s="688"/>
      <c r="G155" s="688"/>
      <c r="H155" s="688"/>
      <c r="I155" s="688"/>
      <c r="J155" s="688"/>
      <c r="K155" s="688"/>
      <c r="L155" s="688"/>
      <c r="M155" s="688"/>
      <c r="N155" s="689"/>
      <c r="O155" s="662"/>
      <c r="P155" s="663"/>
      <c r="Q155" s="663"/>
      <c r="R155" s="664"/>
      <c r="S155" s="637"/>
      <c r="T155" s="637"/>
      <c r="U155" s="637"/>
      <c r="V155" s="637"/>
      <c r="W155" s="638"/>
      <c r="X155" s="638"/>
      <c r="Y155" s="638"/>
      <c r="Z155" s="290"/>
      <c r="AA155" s="290"/>
      <c r="AB155" s="290"/>
      <c r="AC155" s="290"/>
      <c r="AD155" s="290"/>
      <c r="AG155" s="111">
        <f t="shared" si="16"/>
        <v>0</v>
      </c>
      <c r="AI155" s="124">
        <f t="shared" si="31"/>
        <v>27</v>
      </c>
      <c r="AJ155" s="124">
        <f t="shared" si="18"/>
        <v>0</v>
      </c>
      <c r="AK155" s="124">
        <f t="shared" si="32"/>
        <v>0</v>
      </c>
      <c r="AL155" s="124">
        <f t="shared" si="33"/>
        <v>0</v>
      </c>
      <c r="AM155" s="124">
        <f t="shared" si="34"/>
        <v>0</v>
      </c>
      <c r="AN155" s="124">
        <f t="shared" si="35"/>
        <v>0</v>
      </c>
      <c r="AO155" s="124">
        <f t="shared" si="36"/>
        <v>0</v>
      </c>
      <c r="AP155" s="124">
        <f t="shared" si="37"/>
        <v>0</v>
      </c>
      <c r="AQ155" s="124">
        <f t="shared" si="37"/>
        <v>0</v>
      </c>
      <c r="AR155" s="124">
        <f t="shared" si="37"/>
        <v>0</v>
      </c>
      <c r="AS155" s="124">
        <f t="shared" si="37"/>
        <v>0</v>
      </c>
      <c r="AT155" s="124"/>
      <c r="AU155" s="125"/>
      <c r="AV155" s="124" t="str">
        <f t="shared" si="38"/>
        <v/>
      </c>
      <c r="AW155" s="124" t="str">
        <f t="shared" si="39"/>
        <v/>
      </c>
      <c r="AX155" s="124" t="str">
        <f t="shared" si="40"/>
        <v/>
      </c>
      <c r="AY155" s="124" t="str">
        <f t="shared" si="41"/>
        <v/>
      </c>
      <c r="AZ155" s="124" t="str">
        <f t="shared" si="42"/>
        <v/>
      </c>
      <c r="BA155" s="125"/>
      <c r="BB155" s="125" t="str">
        <f t="shared" si="30"/>
        <v/>
      </c>
      <c r="BC155" s="125"/>
      <c r="BD155" s="125">
        <f>IF(AND(D155="",COUNTA(D$150:$R156)&gt;0),1,0)</f>
        <v>0</v>
      </c>
      <c r="BE155" s="125"/>
      <c r="BF155" s="125"/>
      <c r="BG155" s="125"/>
      <c r="BH155" s="125"/>
      <c r="BI155" s="125"/>
    </row>
    <row r="156" spans="2:61" ht="15.05" customHeight="1">
      <c r="C156" s="129" t="s">
        <v>186</v>
      </c>
      <c r="D156" s="687"/>
      <c r="E156" s="688"/>
      <c r="F156" s="688"/>
      <c r="G156" s="688"/>
      <c r="H156" s="688"/>
      <c r="I156" s="688"/>
      <c r="J156" s="688"/>
      <c r="K156" s="688"/>
      <c r="L156" s="688"/>
      <c r="M156" s="688"/>
      <c r="N156" s="689"/>
      <c r="O156" s="662"/>
      <c r="P156" s="663"/>
      <c r="Q156" s="663"/>
      <c r="R156" s="664"/>
      <c r="S156" s="637"/>
      <c r="T156" s="637"/>
      <c r="U156" s="637"/>
      <c r="V156" s="637"/>
      <c r="W156" s="638"/>
      <c r="X156" s="638"/>
      <c r="Y156" s="638"/>
      <c r="Z156" s="290"/>
      <c r="AA156" s="290"/>
      <c r="AB156" s="290"/>
      <c r="AC156" s="290"/>
      <c r="AD156" s="290"/>
      <c r="AG156" s="111">
        <f t="shared" si="16"/>
        <v>0</v>
      </c>
      <c r="AI156" s="124">
        <f t="shared" si="31"/>
        <v>27</v>
      </c>
      <c r="AJ156" s="124">
        <f t="shared" si="18"/>
        <v>0</v>
      </c>
      <c r="AK156" s="124">
        <f t="shared" si="32"/>
        <v>0</v>
      </c>
      <c r="AL156" s="124">
        <f t="shared" si="33"/>
        <v>0</v>
      </c>
      <c r="AM156" s="124">
        <f t="shared" si="34"/>
        <v>0</v>
      </c>
      <c r="AN156" s="124">
        <f t="shared" si="35"/>
        <v>0</v>
      </c>
      <c r="AO156" s="124">
        <f t="shared" si="36"/>
        <v>0</v>
      </c>
      <c r="AP156" s="124">
        <f t="shared" si="37"/>
        <v>0</v>
      </c>
      <c r="AQ156" s="124">
        <f t="shared" si="37"/>
        <v>0</v>
      </c>
      <c r="AR156" s="124">
        <f t="shared" si="37"/>
        <v>0</v>
      </c>
      <c r="AS156" s="124">
        <f t="shared" si="37"/>
        <v>0</v>
      </c>
      <c r="AT156" s="124"/>
      <c r="AU156" s="125"/>
      <c r="AV156" s="124" t="str">
        <f t="shared" si="38"/>
        <v/>
      </c>
      <c r="AW156" s="124" t="str">
        <f t="shared" si="39"/>
        <v/>
      </c>
      <c r="AX156" s="124" t="str">
        <f t="shared" si="40"/>
        <v/>
      </c>
      <c r="AY156" s="124" t="str">
        <f t="shared" si="41"/>
        <v/>
      </c>
      <c r="AZ156" s="124" t="str">
        <f t="shared" si="42"/>
        <v/>
      </c>
      <c r="BA156" s="125"/>
      <c r="BB156" s="125" t="str">
        <f t="shared" si="30"/>
        <v/>
      </c>
      <c r="BC156" s="125"/>
      <c r="BD156" s="125">
        <f>IF(AND(D156="",COUNTA(D$150:$R157)&gt;0),1,0)</f>
        <v>0</v>
      </c>
      <c r="BE156" s="125"/>
      <c r="BF156" s="125"/>
      <c r="BG156" s="125"/>
      <c r="BH156" s="125"/>
      <c r="BI156" s="125"/>
    </row>
    <row r="157" spans="2:61" ht="15.05" customHeight="1">
      <c r="C157" s="129" t="s">
        <v>187</v>
      </c>
      <c r="D157" s="687"/>
      <c r="E157" s="688"/>
      <c r="F157" s="688"/>
      <c r="G157" s="688"/>
      <c r="H157" s="688"/>
      <c r="I157" s="688"/>
      <c r="J157" s="688"/>
      <c r="K157" s="688"/>
      <c r="L157" s="688"/>
      <c r="M157" s="688"/>
      <c r="N157" s="689"/>
      <c r="O157" s="662"/>
      <c r="P157" s="663"/>
      <c r="Q157" s="663"/>
      <c r="R157" s="664"/>
      <c r="S157" s="637"/>
      <c r="T157" s="637"/>
      <c r="U157" s="637"/>
      <c r="V157" s="637"/>
      <c r="W157" s="638"/>
      <c r="X157" s="638"/>
      <c r="Y157" s="638"/>
      <c r="Z157" s="290"/>
      <c r="AA157" s="290"/>
      <c r="AB157" s="290"/>
      <c r="AC157" s="290"/>
      <c r="AD157" s="290"/>
      <c r="AG157" s="111">
        <f t="shared" si="16"/>
        <v>0</v>
      </c>
      <c r="AI157" s="124">
        <f t="shared" si="31"/>
        <v>27</v>
      </c>
      <c r="AJ157" s="124">
        <f t="shared" si="18"/>
        <v>0</v>
      </c>
      <c r="AK157" s="124">
        <f t="shared" si="32"/>
        <v>0</v>
      </c>
      <c r="AL157" s="124">
        <f t="shared" si="33"/>
        <v>0</v>
      </c>
      <c r="AM157" s="124">
        <f t="shared" si="34"/>
        <v>0</v>
      </c>
      <c r="AN157" s="124">
        <f t="shared" si="35"/>
        <v>0</v>
      </c>
      <c r="AO157" s="124">
        <f t="shared" si="36"/>
        <v>0</v>
      </c>
      <c r="AP157" s="124">
        <f t="shared" si="37"/>
        <v>0</v>
      </c>
      <c r="AQ157" s="124">
        <f t="shared" si="37"/>
        <v>0</v>
      </c>
      <c r="AR157" s="124">
        <f t="shared" si="37"/>
        <v>0</v>
      </c>
      <c r="AS157" s="124">
        <f t="shared" si="37"/>
        <v>0</v>
      </c>
      <c r="AT157" s="124"/>
      <c r="AU157" s="125"/>
      <c r="AV157" s="124" t="str">
        <f t="shared" si="38"/>
        <v/>
      </c>
      <c r="AW157" s="124" t="str">
        <f t="shared" si="39"/>
        <v/>
      </c>
      <c r="AX157" s="124" t="str">
        <f t="shared" si="40"/>
        <v/>
      </c>
      <c r="AY157" s="124" t="str">
        <f t="shared" si="41"/>
        <v/>
      </c>
      <c r="AZ157" s="124" t="str">
        <f t="shared" si="42"/>
        <v/>
      </c>
      <c r="BA157" s="125"/>
      <c r="BB157" s="125" t="str">
        <f>IF(D157="","",D157)</f>
        <v/>
      </c>
      <c r="BC157" s="125"/>
      <c r="BD157" s="125"/>
      <c r="BE157" s="125"/>
      <c r="BF157" s="125"/>
      <c r="BG157" s="125"/>
      <c r="BH157" s="125"/>
      <c r="BI157" s="125"/>
    </row>
    <row r="158" spans="2:61" ht="15.05" customHeight="1" thickBot="1">
      <c r="AG158" s="130">
        <f>SUM(AG38:AG157)</f>
        <v>0</v>
      </c>
      <c r="AI158" s="125" t="s">
        <v>964</v>
      </c>
      <c r="AJ158" s="124">
        <f>+SUM(AJ38:AJ157)</f>
        <v>0</v>
      </c>
      <c r="AK158" s="124">
        <f t="shared" ref="AK158:AS158" si="43">+SUM(AK38:AK157)</f>
        <v>0</v>
      </c>
      <c r="AL158" s="124">
        <f t="shared" si="43"/>
        <v>0</v>
      </c>
      <c r="AM158" s="124">
        <f t="shared" si="43"/>
        <v>0</v>
      </c>
      <c r="AN158" s="124">
        <f t="shared" si="43"/>
        <v>0</v>
      </c>
      <c r="AO158" s="124">
        <f t="shared" si="43"/>
        <v>0</v>
      </c>
      <c r="AP158" s="124">
        <f t="shared" si="43"/>
        <v>0</v>
      </c>
      <c r="AQ158" s="124">
        <f t="shared" si="43"/>
        <v>0</v>
      </c>
      <c r="AR158" s="124">
        <f t="shared" si="43"/>
        <v>0</v>
      </c>
      <c r="AS158" s="124">
        <f t="shared" si="43"/>
        <v>0</v>
      </c>
      <c r="AT158" s="125"/>
      <c r="AU158" s="125"/>
      <c r="AV158" s="125"/>
      <c r="AW158" s="125"/>
      <c r="AX158" s="125"/>
      <c r="AY158" s="125"/>
      <c r="AZ158" s="125"/>
      <c r="BA158" s="125"/>
      <c r="BB158" s="125"/>
      <c r="BC158" s="125"/>
      <c r="BD158" s="131">
        <f>+SUM(BD38:BD157)</f>
        <v>0</v>
      </c>
      <c r="BE158" s="125"/>
      <c r="BF158" s="125"/>
      <c r="BG158" s="125"/>
      <c r="BH158" s="125"/>
      <c r="BI158" s="125"/>
    </row>
    <row r="159" spans="2:61" ht="15.05" customHeight="1" thickBot="1">
      <c r="B159" s="132"/>
      <c r="C159" s="694">
        <f>COUNTA(D38:N157)</f>
        <v>0</v>
      </c>
      <c r="D159" s="695"/>
      <c r="E159" s="695"/>
      <c r="F159" s="696"/>
      <c r="G159" s="133" t="s">
        <v>499</v>
      </c>
      <c r="H159" s="134"/>
      <c r="AE159" s="132"/>
    </row>
    <row r="160" spans="2:61" ht="15.05" customHeight="1">
      <c r="B160" s="132"/>
      <c r="C160" s="135"/>
      <c r="D160" s="136"/>
      <c r="E160" s="136"/>
      <c r="F160" s="136"/>
      <c r="AE160" s="132"/>
    </row>
    <row r="161" spans="2:31" ht="15.05" customHeight="1">
      <c r="B161" s="132"/>
      <c r="C161" s="134"/>
      <c r="D161" s="137"/>
      <c r="E161" s="410">
        <f>COUNTIF(O38:R157,1)</f>
        <v>0</v>
      </c>
      <c r="F161" s="410"/>
      <c r="G161" s="410"/>
      <c r="H161" s="410"/>
      <c r="I161" s="138" t="s">
        <v>506</v>
      </c>
      <c r="J161" s="134"/>
      <c r="K161" s="139"/>
      <c r="L161" s="139"/>
      <c r="M161" s="139"/>
      <c r="N161" s="139"/>
      <c r="O161" s="139"/>
      <c r="P161" s="139"/>
      <c r="Q161" s="139"/>
      <c r="R161" s="139"/>
      <c r="S161" s="139"/>
      <c r="T161" s="139"/>
      <c r="U161" s="139"/>
      <c r="V161" s="139"/>
      <c r="W161" s="139"/>
      <c r="X161" s="139"/>
      <c r="Y161" s="139"/>
      <c r="Z161" s="139"/>
      <c r="AA161" s="132"/>
      <c r="AB161" s="132"/>
      <c r="AE161" s="132"/>
    </row>
    <row r="162" spans="2:31" ht="15.05" customHeight="1">
      <c r="B162" s="132"/>
      <c r="C162" s="134"/>
      <c r="D162" s="140"/>
      <c r="E162" s="141"/>
      <c r="F162" s="141"/>
      <c r="G162" s="141"/>
      <c r="H162" s="141"/>
      <c r="I162" s="142"/>
      <c r="J162" s="142"/>
      <c r="K162" s="142"/>
      <c r="L162" s="142"/>
      <c r="M162" s="142"/>
      <c r="N162" s="142"/>
      <c r="O162" s="142"/>
      <c r="P162" s="142"/>
      <c r="Q162" s="142"/>
      <c r="R162" s="142"/>
      <c r="S162" s="142"/>
      <c r="T162" s="142"/>
      <c r="U162" s="142"/>
      <c r="V162" s="142"/>
      <c r="W162" s="142"/>
      <c r="X162" s="142"/>
      <c r="Y162" s="142"/>
      <c r="Z162" s="142"/>
      <c r="AE162" s="132"/>
    </row>
    <row r="163" spans="2:31" ht="15.05" customHeight="1">
      <c r="B163" s="132"/>
      <c r="C163" s="134"/>
      <c r="D163" s="140"/>
      <c r="E163" s="141"/>
      <c r="F163" s="141"/>
      <c r="G163" s="697">
        <f>COUNTIF($S$38:$S$157,1)</f>
        <v>0</v>
      </c>
      <c r="H163" s="697"/>
      <c r="I163" s="697"/>
      <c r="J163" s="697"/>
      <c r="K163" s="143" t="s">
        <v>643</v>
      </c>
      <c r="L163" s="144"/>
      <c r="M163" s="144"/>
      <c r="N163" s="144"/>
      <c r="O163" s="144"/>
      <c r="P163" s="144"/>
      <c r="Q163" s="144"/>
      <c r="R163" s="144"/>
      <c r="S163" s="144"/>
      <c r="T163" s="144"/>
      <c r="U163" s="144"/>
      <c r="V163" s="144"/>
      <c r="W163" s="144"/>
      <c r="X163" s="142"/>
      <c r="Y163" s="142"/>
      <c r="Z163" s="142"/>
      <c r="AE163" s="132"/>
    </row>
    <row r="164" spans="2:31" ht="15.05" customHeight="1">
      <c r="B164" s="132"/>
      <c r="C164" s="134"/>
      <c r="D164" s="140"/>
      <c r="E164" s="141"/>
      <c r="F164" s="141"/>
      <c r="G164" s="145"/>
      <c r="H164" s="145"/>
      <c r="I164" s="146"/>
      <c r="J164" s="146"/>
      <c r="K164" s="144"/>
      <c r="L164" s="144"/>
      <c r="M164" s="144"/>
      <c r="N164" s="144"/>
      <c r="O164" s="144"/>
      <c r="P164" s="144"/>
      <c r="Q164" s="144"/>
      <c r="R164" s="144"/>
      <c r="S164" s="144"/>
      <c r="T164" s="144"/>
      <c r="U164" s="144"/>
      <c r="V164" s="144"/>
      <c r="W164" s="144"/>
      <c r="X164" s="142"/>
      <c r="Y164" s="142"/>
      <c r="Z164" s="142"/>
      <c r="AE164" s="132"/>
    </row>
    <row r="165" spans="2:31" ht="15.05" customHeight="1">
      <c r="B165" s="132"/>
      <c r="C165" s="134"/>
      <c r="F165" s="140"/>
      <c r="G165" s="697">
        <f>COUNTIF($S$38:$S$157,2)</f>
        <v>0</v>
      </c>
      <c r="H165" s="697"/>
      <c r="I165" s="697"/>
      <c r="J165" s="697"/>
      <c r="K165" s="143" t="s">
        <v>503</v>
      </c>
      <c r="L165" s="134"/>
      <c r="M165" s="144"/>
      <c r="N165" s="144"/>
      <c r="O165" s="144"/>
      <c r="P165" s="144"/>
      <c r="Q165" s="144"/>
      <c r="R165" s="144"/>
      <c r="S165" s="144"/>
      <c r="T165" s="144"/>
      <c r="U165" s="144"/>
      <c r="V165" s="144"/>
      <c r="W165" s="144"/>
      <c r="X165" s="142"/>
      <c r="Y165" s="142"/>
      <c r="Z165" s="142"/>
      <c r="AA165" s="142"/>
      <c r="AB165" s="142"/>
      <c r="AE165" s="132"/>
    </row>
    <row r="166" spans="2:31" ht="15.05" customHeight="1">
      <c r="B166" s="132"/>
      <c r="C166" s="134"/>
      <c r="F166" s="140"/>
      <c r="G166" s="145"/>
      <c r="H166" s="145"/>
      <c r="I166" s="145"/>
      <c r="J166" s="145"/>
      <c r="K166" s="144"/>
      <c r="L166" s="144"/>
      <c r="M166" s="144"/>
      <c r="N166" s="144"/>
      <c r="O166" s="144"/>
      <c r="P166" s="144"/>
      <c r="Q166" s="144"/>
      <c r="R166" s="144"/>
      <c r="S166" s="144"/>
      <c r="T166" s="144"/>
      <c r="U166" s="144"/>
      <c r="V166" s="144"/>
      <c r="W166" s="144"/>
      <c r="X166" s="142"/>
      <c r="Y166" s="142"/>
      <c r="Z166" s="142"/>
      <c r="AA166" s="142"/>
      <c r="AB166" s="142"/>
      <c r="AE166" s="132"/>
    </row>
    <row r="167" spans="2:31" ht="15.05" customHeight="1">
      <c r="B167" s="132"/>
      <c r="C167" s="134"/>
      <c r="F167" s="140"/>
      <c r="G167" s="697">
        <f>COUNTIF($S$38:$S$157,3)</f>
        <v>0</v>
      </c>
      <c r="H167" s="697"/>
      <c r="I167" s="697"/>
      <c r="J167" s="697"/>
      <c r="K167" s="143" t="s">
        <v>504</v>
      </c>
      <c r="L167" s="134"/>
      <c r="M167" s="144"/>
      <c r="N167" s="144"/>
      <c r="O167" s="144"/>
      <c r="P167" s="144"/>
      <c r="Q167" s="144"/>
      <c r="R167" s="144"/>
      <c r="S167" s="144"/>
      <c r="T167" s="144"/>
      <c r="U167" s="144"/>
      <c r="V167" s="144"/>
      <c r="W167" s="144"/>
      <c r="X167" s="142"/>
      <c r="Y167" s="142"/>
      <c r="Z167" s="142"/>
      <c r="AA167" s="142"/>
      <c r="AB167" s="142"/>
      <c r="AE167" s="132"/>
    </row>
    <row r="168" spans="2:31" ht="15.05" customHeight="1">
      <c r="B168" s="132"/>
      <c r="C168" s="134"/>
      <c r="F168" s="140"/>
      <c r="G168" s="145"/>
      <c r="H168" s="145"/>
      <c r="I168" s="145"/>
      <c r="J168" s="145"/>
      <c r="K168" s="144"/>
      <c r="L168" s="144"/>
      <c r="M168" s="144"/>
      <c r="N168" s="144"/>
      <c r="O168" s="144"/>
      <c r="P168" s="144"/>
      <c r="Q168" s="144"/>
      <c r="R168" s="144"/>
      <c r="S168" s="144"/>
      <c r="T168" s="144"/>
      <c r="U168" s="144"/>
      <c r="V168" s="144"/>
      <c r="W168" s="144"/>
      <c r="X168" s="142"/>
      <c r="Y168" s="142"/>
      <c r="Z168" s="142"/>
      <c r="AA168" s="142"/>
      <c r="AB168" s="142"/>
      <c r="AE168" s="132"/>
    </row>
    <row r="169" spans="2:31" ht="15.05" customHeight="1">
      <c r="B169" s="132"/>
      <c r="C169" s="134"/>
      <c r="F169" s="140"/>
      <c r="G169" s="697">
        <f>COUNTIF($S$38:$S$157,4)</f>
        <v>0</v>
      </c>
      <c r="H169" s="697"/>
      <c r="I169" s="697"/>
      <c r="J169" s="697"/>
      <c r="K169" s="143" t="s">
        <v>505</v>
      </c>
      <c r="L169" s="134"/>
      <c r="M169" s="144"/>
      <c r="N169" s="144"/>
      <c r="O169" s="144"/>
      <c r="P169" s="144"/>
      <c r="Q169" s="144"/>
      <c r="R169" s="144"/>
      <c r="S169" s="144"/>
      <c r="T169" s="144"/>
      <c r="U169" s="144"/>
      <c r="V169" s="144"/>
      <c r="W169" s="144"/>
      <c r="X169" s="142"/>
      <c r="Y169" s="142"/>
      <c r="Z169" s="142"/>
      <c r="AA169" s="142"/>
      <c r="AB169" s="142"/>
      <c r="AE169" s="132"/>
    </row>
    <row r="170" spans="2:31" ht="15.05" customHeight="1">
      <c r="B170" s="132"/>
      <c r="C170" s="134"/>
      <c r="E170" s="140"/>
      <c r="F170" s="141"/>
      <c r="G170" s="141"/>
      <c r="H170" s="141"/>
      <c r="I170" s="141"/>
      <c r="J170" s="142"/>
      <c r="K170" s="138"/>
      <c r="L170" s="142"/>
      <c r="M170" s="142"/>
      <c r="N170" s="142"/>
      <c r="O170" s="142"/>
      <c r="P170" s="142"/>
      <c r="Q170" s="142"/>
      <c r="R170" s="142"/>
      <c r="S170" s="142"/>
      <c r="T170" s="142"/>
      <c r="U170" s="142"/>
      <c r="V170" s="142"/>
      <c r="W170" s="142"/>
      <c r="X170" s="142"/>
      <c r="Y170" s="142"/>
      <c r="Z170" s="142"/>
      <c r="AA170" s="142"/>
      <c r="AE170" s="132"/>
    </row>
    <row r="171" spans="2:31" ht="15.05" customHeight="1">
      <c r="B171" s="132"/>
      <c r="C171" s="134"/>
      <c r="E171" s="140"/>
      <c r="F171" s="141"/>
      <c r="G171" s="697">
        <f>COUNTIF($S$38:$S$157,5)</f>
        <v>0</v>
      </c>
      <c r="H171" s="697"/>
      <c r="I171" s="697"/>
      <c r="J171" s="697"/>
      <c r="K171" s="143" t="s">
        <v>644</v>
      </c>
      <c r="L171" s="142"/>
      <c r="M171" s="142"/>
      <c r="N171" s="142"/>
      <c r="O171" s="142"/>
      <c r="P171" s="142"/>
      <c r="Q171" s="142"/>
      <c r="R171" s="142"/>
      <c r="S171" s="142"/>
      <c r="T171" s="142"/>
      <c r="U171" s="142"/>
      <c r="V171" s="142"/>
      <c r="W171" s="142"/>
      <c r="X171" s="142"/>
      <c r="Y171" s="142"/>
      <c r="Z171" s="142"/>
      <c r="AA171" s="142"/>
      <c r="AE171" s="132"/>
    </row>
    <row r="172" spans="2:31" ht="15.05" customHeight="1">
      <c r="B172" s="132"/>
      <c r="C172" s="134"/>
      <c r="E172" s="140"/>
      <c r="F172" s="141"/>
      <c r="G172" s="141"/>
      <c r="H172" s="141"/>
      <c r="I172" s="141"/>
      <c r="J172" s="142"/>
      <c r="K172" s="138"/>
      <c r="L172" s="142"/>
      <c r="M172" s="142"/>
      <c r="N172" s="142"/>
      <c r="O172" s="142"/>
      <c r="P172" s="142"/>
      <c r="Q172" s="142"/>
      <c r="R172" s="142"/>
      <c r="S172" s="142"/>
      <c r="T172" s="142"/>
      <c r="U172" s="142"/>
      <c r="V172" s="142"/>
      <c r="W172" s="142"/>
      <c r="X172" s="142"/>
      <c r="Y172" s="142"/>
      <c r="Z172" s="142"/>
      <c r="AA172" s="142"/>
      <c r="AE172" s="132"/>
    </row>
    <row r="173" spans="2:31" ht="15.05" customHeight="1">
      <c r="B173" s="132"/>
      <c r="C173" s="134"/>
      <c r="D173" s="137"/>
      <c r="E173" s="410">
        <f>COUNTIF(O38:O157,2)</f>
        <v>0</v>
      </c>
      <c r="F173" s="410"/>
      <c r="G173" s="410"/>
      <c r="H173" s="410"/>
      <c r="I173" s="138" t="s">
        <v>645</v>
      </c>
      <c r="J173" s="134"/>
      <c r="K173" s="147"/>
      <c r="L173" s="147"/>
      <c r="M173" s="147"/>
      <c r="N173" s="147"/>
      <c r="O173" s="147"/>
      <c r="P173" s="147"/>
      <c r="Q173" s="147"/>
      <c r="R173" s="147"/>
      <c r="S173" s="147"/>
      <c r="T173" s="147"/>
      <c r="U173" s="147"/>
      <c r="V173" s="147"/>
      <c r="W173" s="147"/>
      <c r="X173" s="147"/>
      <c r="Y173" s="147"/>
      <c r="Z173" s="147"/>
      <c r="AE173" s="132"/>
    </row>
    <row r="174" spans="2:31" ht="15.05" customHeight="1">
      <c r="B174" s="132"/>
      <c r="C174" s="134"/>
      <c r="D174" s="148"/>
      <c r="J174" s="136"/>
      <c r="AE174" s="132"/>
    </row>
    <row r="175" spans="2:31" ht="15.05" customHeight="1">
      <c r="B175" s="132"/>
      <c r="C175" s="134"/>
      <c r="D175" s="148"/>
      <c r="E175" s="148"/>
      <c r="G175" s="697">
        <f>COUNTIF($S$38:$S$157,6)</f>
        <v>0</v>
      </c>
      <c r="H175" s="697"/>
      <c r="I175" s="697"/>
      <c r="J175" s="697"/>
      <c r="K175" s="143" t="s">
        <v>500</v>
      </c>
      <c r="L175" s="134"/>
      <c r="M175" s="132"/>
      <c r="N175" s="132"/>
      <c r="O175" s="132"/>
      <c r="P175" s="132"/>
      <c r="Q175" s="132"/>
      <c r="R175" s="132"/>
      <c r="S175" s="132"/>
      <c r="T175" s="132"/>
      <c r="U175" s="132"/>
      <c r="V175" s="132"/>
      <c r="W175" s="132"/>
      <c r="AE175" s="132"/>
    </row>
    <row r="176" spans="2:31" ht="15.05" customHeight="1">
      <c r="B176" s="132"/>
      <c r="C176" s="134"/>
      <c r="D176" s="148"/>
      <c r="E176" s="148"/>
      <c r="G176" s="149"/>
      <c r="H176" s="149"/>
      <c r="I176" s="149"/>
      <c r="J176" s="149"/>
      <c r="K176" s="150"/>
      <c r="L176" s="132"/>
      <c r="M176" s="132"/>
      <c r="N176" s="132"/>
      <c r="O176" s="132"/>
      <c r="P176" s="132"/>
      <c r="Q176" s="132"/>
      <c r="R176" s="132"/>
      <c r="S176" s="132"/>
      <c r="T176" s="132"/>
      <c r="U176" s="132"/>
      <c r="V176" s="132"/>
      <c r="W176" s="132"/>
      <c r="AE176" s="132"/>
    </row>
    <row r="177" spans="2:33" ht="15.05" customHeight="1">
      <c r="B177" s="132"/>
      <c r="C177" s="134"/>
      <c r="D177" s="148"/>
      <c r="E177" s="148"/>
      <c r="G177" s="697">
        <f>COUNTIF($S$38:$S$157,7)</f>
        <v>0</v>
      </c>
      <c r="H177" s="697"/>
      <c r="I177" s="697"/>
      <c r="J177" s="697"/>
      <c r="K177" s="143" t="s">
        <v>501</v>
      </c>
      <c r="L177" s="151"/>
      <c r="M177" s="151"/>
      <c r="N177" s="151"/>
      <c r="O177" s="151"/>
      <c r="P177" s="151"/>
      <c r="Q177" s="151"/>
      <c r="R177" s="151"/>
      <c r="S177" s="151"/>
      <c r="T177" s="151"/>
      <c r="U177" s="151"/>
      <c r="V177" s="151"/>
      <c r="W177" s="151"/>
      <c r="X177" s="152"/>
      <c r="Y177" s="152"/>
      <c r="Z177" s="152"/>
      <c r="AA177" s="152"/>
      <c r="AB177" s="152"/>
      <c r="AC177" s="152"/>
      <c r="AD177" s="152"/>
      <c r="AE177" s="132"/>
    </row>
    <row r="178" spans="2:33" ht="15.05" customHeight="1">
      <c r="B178" s="132"/>
      <c r="C178" s="134"/>
      <c r="D178" s="148"/>
      <c r="E178" s="148"/>
      <c r="G178" s="149"/>
      <c r="H178" s="149"/>
      <c r="I178" s="149"/>
      <c r="J178" s="149"/>
      <c r="K178" s="150"/>
      <c r="L178" s="132"/>
      <c r="M178" s="132"/>
      <c r="N178" s="132"/>
      <c r="O178" s="132"/>
      <c r="P178" s="132"/>
      <c r="Q178" s="132"/>
      <c r="R178" s="132"/>
      <c r="S178" s="132"/>
      <c r="T178" s="132"/>
      <c r="U178" s="132"/>
      <c r="V178" s="132"/>
      <c r="W178" s="132"/>
      <c r="AE178" s="132"/>
    </row>
    <row r="179" spans="2:33" ht="15.05" customHeight="1">
      <c r="B179" s="132"/>
      <c r="C179" s="134"/>
      <c r="D179" s="148"/>
      <c r="E179" s="148"/>
      <c r="G179" s="697">
        <f>COUNTIF($S$38:$S$157,8)</f>
        <v>0</v>
      </c>
      <c r="H179" s="697"/>
      <c r="I179" s="697"/>
      <c r="J179" s="697"/>
      <c r="K179" s="143" t="s">
        <v>502</v>
      </c>
      <c r="L179" s="134"/>
      <c r="M179" s="132"/>
      <c r="N179" s="132"/>
      <c r="O179" s="132"/>
      <c r="P179" s="132"/>
      <c r="Q179" s="132"/>
      <c r="R179" s="132"/>
      <c r="S179" s="132"/>
      <c r="T179" s="132"/>
      <c r="U179" s="132"/>
      <c r="V179" s="132"/>
      <c r="W179" s="132"/>
      <c r="AE179" s="132"/>
    </row>
    <row r="180" spans="2:33" ht="15.05" customHeight="1">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row>
    <row r="181" spans="2:33" ht="15.05" customHeight="1">
      <c r="B181" s="132"/>
      <c r="C181" s="132"/>
      <c r="D181" s="132"/>
      <c r="E181" s="132"/>
      <c r="F181" s="132"/>
      <c r="G181" s="697">
        <f>COUNTIF($S$38:$S$157,9)</f>
        <v>0</v>
      </c>
      <c r="H181" s="697"/>
      <c r="I181" s="697"/>
      <c r="J181" s="697"/>
      <c r="K181" s="143" t="s">
        <v>646</v>
      </c>
      <c r="L181" s="132"/>
      <c r="M181" s="132"/>
      <c r="N181" s="132"/>
      <c r="O181" s="132"/>
      <c r="P181" s="132"/>
      <c r="Q181" s="132"/>
      <c r="R181" s="132"/>
      <c r="S181" s="132"/>
      <c r="T181" s="132"/>
      <c r="U181" s="132"/>
      <c r="V181" s="132"/>
      <c r="W181" s="132"/>
      <c r="X181" s="132"/>
      <c r="Y181" s="132"/>
      <c r="Z181" s="132"/>
      <c r="AA181" s="132"/>
      <c r="AB181" s="132"/>
      <c r="AC181" s="132"/>
      <c r="AD181" s="132"/>
      <c r="AE181" s="132"/>
    </row>
    <row r="182" spans="2:33" ht="15.05" customHeight="1">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G182" s="111" t="s">
        <v>965</v>
      </c>
    </row>
    <row r="183" spans="2:33" ht="45" customHeight="1">
      <c r="B183" s="132"/>
      <c r="C183" s="698" t="s">
        <v>507</v>
      </c>
      <c r="D183" s="698"/>
      <c r="E183" s="698"/>
      <c r="F183" s="526"/>
      <c r="G183" s="699"/>
      <c r="H183" s="699"/>
      <c r="I183" s="699"/>
      <c r="J183" s="699"/>
      <c r="K183" s="699"/>
      <c r="L183" s="699"/>
      <c r="M183" s="699"/>
      <c r="N183" s="699"/>
      <c r="O183" s="699"/>
      <c r="P183" s="699"/>
      <c r="Q183" s="699"/>
      <c r="R183" s="699"/>
      <c r="S183" s="699"/>
      <c r="T183" s="699"/>
      <c r="U183" s="699"/>
      <c r="V183" s="699"/>
      <c r="W183" s="699"/>
      <c r="X183" s="699"/>
      <c r="Y183" s="699"/>
      <c r="Z183" s="699"/>
      <c r="AA183" s="699"/>
      <c r="AB183" s="699"/>
      <c r="AC183" s="699"/>
      <c r="AD183" s="527"/>
      <c r="AE183" s="132"/>
      <c r="AG183" s="111">
        <f>IF(AG35=AH35,0,IF(OR(AND(F183="",COUNTIF(W38:AD157,29)&gt;0),AND(F183&lt;&gt;"",COUNTIF(W38:AD157,29)=0)),1,0))</f>
        <v>0</v>
      </c>
    </row>
    <row r="184" spans="2:33" ht="15.05" customHeight="1">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row>
    <row r="185" spans="2:33" ht="15.05" customHeight="1">
      <c r="B185" s="132"/>
      <c r="C185" s="692" t="s">
        <v>630</v>
      </c>
      <c r="D185" s="692"/>
      <c r="E185" s="692"/>
      <c r="F185" s="692"/>
      <c r="G185" s="692"/>
      <c r="H185" s="692"/>
      <c r="I185" s="692"/>
      <c r="J185" s="692"/>
      <c r="K185" s="692"/>
      <c r="L185" s="692"/>
      <c r="M185" s="692"/>
      <c r="N185" s="153"/>
      <c r="O185" s="693" t="s">
        <v>637</v>
      </c>
      <c r="P185" s="693"/>
      <c r="Q185" s="693"/>
      <c r="R185" s="693"/>
      <c r="S185" s="693"/>
      <c r="T185" s="693"/>
      <c r="U185" s="693"/>
      <c r="V185" s="693"/>
      <c r="W185" s="693"/>
      <c r="X185" s="693"/>
      <c r="Y185" s="693"/>
      <c r="Z185" s="693"/>
      <c r="AA185" s="693"/>
      <c r="AB185" s="693"/>
      <c r="AC185" s="693"/>
      <c r="AD185" s="693"/>
      <c r="AE185" s="132"/>
    </row>
    <row r="186" spans="2:33" ht="15.05" customHeight="1">
      <c r="B186" s="132"/>
      <c r="C186" s="154" t="s">
        <v>68</v>
      </c>
      <c r="D186" s="505" t="s">
        <v>513</v>
      </c>
      <c r="E186" s="505"/>
      <c r="F186" s="505"/>
      <c r="G186" s="505"/>
      <c r="H186" s="505"/>
      <c r="I186" s="505"/>
      <c r="J186" s="505"/>
      <c r="K186" s="505"/>
      <c r="L186" s="505"/>
      <c r="M186" s="505"/>
      <c r="N186" s="155"/>
      <c r="O186" s="156" t="s">
        <v>68</v>
      </c>
      <c r="P186" s="551" t="s">
        <v>386</v>
      </c>
      <c r="Q186" s="551"/>
      <c r="R186" s="551"/>
      <c r="S186" s="551"/>
      <c r="T186" s="551"/>
      <c r="U186" s="551"/>
      <c r="V186" s="551"/>
      <c r="W186" s="156" t="s">
        <v>83</v>
      </c>
      <c r="X186" s="551" t="s">
        <v>387</v>
      </c>
      <c r="Y186" s="551"/>
      <c r="Z186" s="551"/>
      <c r="AA186" s="551"/>
      <c r="AB186" s="551"/>
      <c r="AC186" s="551"/>
      <c r="AD186" s="551"/>
      <c r="AE186" s="132"/>
    </row>
    <row r="187" spans="2:33" ht="24.05" customHeight="1">
      <c r="B187" s="132"/>
      <c r="C187" s="154" t="s">
        <v>69</v>
      </c>
      <c r="D187" s="505" t="s">
        <v>512</v>
      </c>
      <c r="E187" s="505"/>
      <c r="F187" s="505"/>
      <c r="G187" s="505"/>
      <c r="H187" s="505"/>
      <c r="I187" s="505"/>
      <c r="J187" s="505"/>
      <c r="K187" s="505"/>
      <c r="L187" s="505"/>
      <c r="M187" s="505"/>
      <c r="N187" s="155"/>
      <c r="O187" s="156" t="s">
        <v>69</v>
      </c>
      <c r="P187" s="551" t="s">
        <v>388</v>
      </c>
      <c r="Q187" s="551"/>
      <c r="R187" s="551"/>
      <c r="S187" s="551"/>
      <c r="T187" s="551"/>
      <c r="U187" s="551"/>
      <c r="V187" s="551"/>
      <c r="W187" s="156" t="s">
        <v>84</v>
      </c>
      <c r="X187" s="551" t="s">
        <v>190</v>
      </c>
      <c r="Y187" s="551"/>
      <c r="Z187" s="551"/>
      <c r="AA187" s="551"/>
      <c r="AB187" s="551"/>
      <c r="AC187" s="551"/>
      <c r="AD187" s="551"/>
      <c r="AE187" s="132"/>
    </row>
    <row r="188" spans="2:33" ht="24.05" customHeight="1">
      <c r="B188" s="132"/>
      <c r="C188" s="157"/>
      <c r="D188" s="155"/>
      <c r="E188" s="155"/>
      <c r="F188" s="155"/>
      <c r="G188" s="155"/>
      <c r="H188" s="155"/>
      <c r="I188" s="155"/>
      <c r="J188" s="155"/>
      <c r="K188" s="155"/>
      <c r="L188" s="155"/>
      <c r="M188" s="155"/>
      <c r="N188" s="155"/>
      <c r="O188" s="156" t="s">
        <v>70</v>
      </c>
      <c r="P188" s="551" t="s">
        <v>389</v>
      </c>
      <c r="Q188" s="551"/>
      <c r="R188" s="551"/>
      <c r="S188" s="551"/>
      <c r="T188" s="551"/>
      <c r="U188" s="551"/>
      <c r="V188" s="551"/>
      <c r="W188" s="156" t="s">
        <v>85</v>
      </c>
      <c r="X188" s="551" t="s">
        <v>390</v>
      </c>
      <c r="Y188" s="551"/>
      <c r="Z188" s="551"/>
      <c r="AA188" s="551"/>
      <c r="AB188" s="551"/>
      <c r="AC188" s="551"/>
      <c r="AD188" s="551"/>
      <c r="AE188" s="132"/>
    </row>
    <row r="189" spans="2:33" ht="15.05" customHeight="1">
      <c r="B189" s="132"/>
      <c r="C189" s="692" t="s">
        <v>631</v>
      </c>
      <c r="D189" s="692"/>
      <c r="E189" s="692"/>
      <c r="F189" s="692"/>
      <c r="G189" s="692"/>
      <c r="H189" s="692"/>
      <c r="I189" s="692"/>
      <c r="J189" s="692"/>
      <c r="K189" s="692"/>
      <c r="L189" s="692"/>
      <c r="M189" s="692"/>
      <c r="N189" s="155"/>
      <c r="O189" s="156" t="s">
        <v>71</v>
      </c>
      <c r="P189" s="551" t="s">
        <v>391</v>
      </c>
      <c r="Q189" s="551"/>
      <c r="R189" s="551"/>
      <c r="S189" s="551"/>
      <c r="T189" s="551"/>
      <c r="U189" s="551"/>
      <c r="V189" s="551"/>
      <c r="W189" s="156" t="s">
        <v>86</v>
      </c>
      <c r="X189" s="551" t="s">
        <v>195</v>
      </c>
      <c r="Y189" s="551"/>
      <c r="Z189" s="551"/>
      <c r="AA189" s="551"/>
      <c r="AB189" s="551"/>
      <c r="AC189" s="551"/>
      <c r="AD189" s="551"/>
      <c r="AE189" s="132"/>
    </row>
    <row r="190" spans="2:33" ht="15.05" customHeight="1">
      <c r="B190" s="132"/>
      <c r="C190" s="154" t="s">
        <v>68</v>
      </c>
      <c r="D190" s="505" t="s">
        <v>640</v>
      </c>
      <c r="E190" s="505"/>
      <c r="F190" s="505"/>
      <c r="G190" s="505"/>
      <c r="H190" s="505"/>
      <c r="I190" s="505"/>
      <c r="J190" s="505"/>
      <c r="K190" s="505"/>
      <c r="L190" s="505"/>
      <c r="M190" s="505"/>
      <c r="N190" s="155"/>
      <c r="O190" s="156" t="s">
        <v>72</v>
      </c>
      <c r="P190" s="551" t="s">
        <v>392</v>
      </c>
      <c r="Q190" s="551"/>
      <c r="R190" s="551"/>
      <c r="S190" s="551"/>
      <c r="T190" s="551"/>
      <c r="U190" s="551"/>
      <c r="V190" s="551"/>
      <c r="W190" s="156" t="s">
        <v>87</v>
      </c>
      <c r="X190" s="551" t="s">
        <v>189</v>
      </c>
      <c r="Y190" s="551"/>
      <c r="Z190" s="551"/>
      <c r="AA190" s="551"/>
      <c r="AB190" s="551"/>
      <c r="AC190" s="551"/>
      <c r="AD190" s="551"/>
      <c r="AE190" s="132"/>
    </row>
    <row r="191" spans="2:33" ht="15.05" customHeight="1">
      <c r="B191" s="132"/>
      <c r="C191" s="154" t="s">
        <v>69</v>
      </c>
      <c r="D191" s="505" t="s">
        <v>636</v>
      </c>
      <c r="E191" s="505"/>
      <c r="F191" s="505"/>
      <c r="G191" s="505"/>
      <c r="H191" s="505"/>
      <c r="I191" s="505"/>
      <c r="J191" s="505"/>
      <c r="K191" s="505"/>
      <c r="L191" s="505"/>
      <c r="M191" s="505"/>
      <c r="N191" s="155"/>
      <c r="O191" s="156" t="s">
        <v>73</v>
      </c>
      <c r="P191" s="551" t="s">
        <v>393</v>
      </c>
      <c r="Q191" s="551"/>
      <c r="R191" s="551"/>
      <c r="S191" s="551"/>
      <c r="T191" s="551"/>
      <c r="U191" s="551"/>
      <c r="V191" s="551"/>
      <c r="W191" s="156" t="s">
        <v>88</v>
      </c>
      <c r="X191" s="551" t="s">
        <v>394</v>
      </c>
      <c r="Y191" s="551"/>
      <c r="Z191" s="551"/>
      <c r="AA191" s="551"/>
      <c r="AB191" s="551"/>
      <c r="AC191" s="551"/>
      <c r="AD191" s="551"/>
      <c r="AE191" s="132"/>
    </row>
    <row r="192" spans="2:33" ht="15.05" customHeight="1">
      <c r="B192" s="132"/>
      <c r="C192" s="154" t="s">
        <v>70</v>
      </c>
      <c r="D192" s="505" t="s">
        <v>514</v>
      </c>
      <c r="E192" s="505"/>
      <c r="F192" s="505"/>
      <c r="G192" s="505"/>
      <c r="H192" s="505"/>
      <c r="I192" s="505"/>
      <c r="J192" s="505"/>
      <c r="K192" s="505"/>
      <c r="L192" s="505"/>
      <c r="M192" s="505"/>
      <c r="N192" s="155"/>
      <c r="O192" s="156" t="s">
        <v>74</v>
      </c>
      <c r="P192" s="551" t="s">
        <v>395</v>
      </c>
      <c r="Q192" s="551"/>
      <c r="R192" s="551"/>
      <c r="S192" s="551"/>
      <c r="T192" s="551"/>
      <c r="U192" s="551"/>
      <c r="V192" s="551"/>
      <c r="W192" s="156" t="s">
        <v>89</v>
      </c>
      <c r="X192" s="551" t="s">
        <v>906</v>
      </c>
      <c r="Y192" s="551"/>
      <c r="Z192" s="551"/>
      <c r="AA192" s="551"/>
      <c r="AB192" s="551"/>
      <c r="AC192" s="551"/>
      <c r="AD192" s="551"/>
      <c r="AE192" s="132"/>
    </row>
    <row r="193" spans="2:31" ht="15.05" customHeight="1">
      <c r="B193" s="132"/>
      <c r="C193" s="154" t="s">
        <v>71</v>
      </c>
      <c r="D193" s="505" t="s">
        <v>632</v>
      </c>
      <c r="E193" s="505"/>
      <c r="F193" s="505"/>
      <c r="G193" s="505"/>
      <c r="H193" s="505"/>
      <c r="I193" s="505"/>
      <c r="J193" s="505"/>
      <c r="K193" s="505"/>
      <c r="L193" s="505"/>
      <c r="M193" s="505"/>
      <c r="N193" s="155"/>
      <c r="O193" s="156" t="s">
        <v>75</v>
      </c>
      <c r="P193" s="551" t="s">
        <v>396</v>
      </c>
      <c r="Q193" s="551"/>
      <c r="R193" s="551"/>
      <c r="S193" s="551"/>
      <c r="T193" s="551"/>
      <c r="U193" s="551"/>
      <c r="V193" s="551"/>
      <c r="W193" s="156" t="s">
        <v>90</v>
      </c>
      <c r="X193" s="551" t="s">
        <v>194</v>
      </c>
      <c r="Y193" s="551"/>
      <c r="Z193" s="551"/>
      <c r="AA193" s="551"/>
      <c r="AB193" s="551"/>
      <c r="AC193" s="551"/>
      <c r="AD193" s="551"/>
      <c r="AE193" s="132"/>
    </row>
    <row r="194" spans="2:31" ht="24.05" customHeight="1">
      <c r="B194" s="132"/>
      <c r="C194" s="154" t="s">
        <v>72</v>
      </c>
      <c r="D194" s="505" t="s">
        <v>515</v>
      </c>
      <c r="E194" s="505"/>
      <c r="F194" s="505"/>
      <c r="G194" s="505"/>
      <c r="H194" s="505"/>
      <c r="I194" s="505"/>
      <c r="J194" s="505"/>
      <c r="K194" s="505"/>
      <c r="L194" s="505"/>
      <c r="M194" s="505"/>
      <c r="N194" s="155"/>
      <c r="O194" s="156" t="s">
        <v>76</v>
      </c>
      <c r="P194" s="551" t="s">
        <v>192</v>
      </c>
      <c r="Q194" s="551"/>
      <c r="R194" s="551"/>
      <c r="S194" s="551"/>
      <c r="T194" s="551"/>
      <c r="U194" s="551"/>
      <c r="V194" s="551"/>
      <c r="W194" s="156" t="s">
        <v>91</v>
      </c>
      <c r="X194" s="551" t="s">
        <v>397</v>
      </c>
      <c r="Y194" s="551"/>
      <c r="Z194" s="551"/>
      <c r="AA194" s="551"/>
      <c r="AB194" s="551"/>
      <c r="AC194" s="551"/>
      <c r="AD194" s="551"/>
      <c r="AE194" s="132"/>
    </row>
    <row r="195" spans="2:31" ht="23.25" customHeight="1">
      <c r="B195" s="132"/>
      <c r="C195" s="154" t="s">
        <v>73</v>
      </c>
      <c r="D195" s="505" t="s">
        <v>633</v>
      </c>
      <c r="E195" s="505"/>
      <c r="F195" s="505"/>
      <c r="G195" s="505"/>
      <c r="H195" s="505"/>
      <c r="I195" s="505"/>
      <c r="J195" s="505"/>
      <c r="K195" s="505"/>
      <c r="L195" s="505"/>
      <c r="M195" s="505"/>
      <c r="N195" s="155"/>
      <c r="O195" s="156" t="s">
        <v>77</v>
      </c>
      <c r="P195" s="551" t="s">
        <v>398</v>
      </c>
      <c r="Q195" s="551"/>
      <c r="R195" s="551"/>
      <c r="S195" s="551"/>
      <c r="T195" s="551"/>
      <c r="U195" s="551"/>
      <c r="V195" s="551"/>
      <c r="W195" s="156" t="s">
        <v>92</v>
      </c>
      <c r="X195" s="551" t="s">
        <v>399</v>
      </c>
      <c r="Y195" s="551"/>
      <c r="Z195" s="551"/>
      <c r="AA195" s="551"/>
      <c r="AB195" s="551"/>
      <c r="AC195" s="551"/>
      <c r="AD195" s="551"/>
      <c r="AE195" s="132"/>
    </row>
    <row r="196" spans="2:31" ht="24.05" customHeight="1">
      <c r="B196" s="132"/>
      <c r="C196" s="154" t="s">
        <v>74</v>
      </c>
      <c r="D196" s="505" t="s">
        <v>634</v>
      </c>
      <c r="E196" s="505"/>
      <c r="F196" s="505"/>
      <c r="G196" s="505"/>
      <c r="H196" s="505"/>
      <c r="I196" s="505"/>
      <c r="J196" s="505"/>
      <c r="K196" s="505"/>
      <c r="L196" s="505"/>
      <c r="M196" s="505"/>
      <c r="N196" s="155"/>
      <c r="O196" s="156" t="s">
        <v>78</v>
      </c>
      <c r="P196" s="551" t="s">
        <v>188</v>
      </c>
      <c r="Q196" s="551"/>
      <c r="R196" s="551"/>
      <c r="S196" s="551"/>
      <c r="T196" s="551"/>
      <c r="U196" s="551"/>
      <c r="V196" s="551"/>
      <c r="W196" s="156" t="s">
        <v>93</v>
      </c>
      <c r="X196" s="551" t="s">
        <v>400</v>
      </c>
      <c r="Y196" s="551"/>
      <c r="Z196" s="551"/>
      <c r="AA196" s="551"/>
      <c r="AB196" s="551"/>
      <c r="AC196" s="551"/>
      <c r="AD196" s="551"/>
      <c r="AE196" s="132"/>
    </row>
    <row r="197" spans="2:31" ht="15.05" customHeight="1">
      <c r="B197" s="132"/>
      <c r="C197" s="154" t="s">
        <v>75</v>
      </c>
      <c r="D197" s="505" t="s">
        <v>635</v>
      </c>
      <c r="E197" s="505"/>
      <c r="F197" s="505"/>
      <c r="G197" s="505"/>
      <c r="H197" s="505"/>
      <c r="I197" s="505"/>
      <c r="J197" s="505"/>
      <c r="K197" s="505"/>
      <c r="L197" s="505"/>
      <c r="M197" s="505"/>
      <c r="N197" s="155"/>
      <c r="O197" s="156" t="s">
        <v>79</v>
      </c>
      <c r="P197" s="551" t="s">
        <v>401</v>
      </c>
      <c r="Q197" s="551"/>
      <c r="R197" s="551"/>
      <c r="S197" s="551"/>
      <c r="T197" s="551"/>
      <c r="U197" s="551"/>
      <c r="V197" s="551"/>
      <c r="W197" s="156" t="s">
        <v>94</v>
      </c>
      <c r="X197" s="551" t="s">
        <v>191</v>
      </c>
      <c r="Y197" s="551"/>
      <c r="Z197" s="551"/>
      <c r="AA197" s="551"/>
      <c r="AB197" s="551"/>
      <c r="AC197" s="551"/>
      <c r="AD197" s="551"/>
      <c r="AE197" s="132"/>
    </row>
    <row r="198" spans="2:31" ht="24.05" customHeight="1">
      <c r="B198" s="132"/>
      <c r="C198" s="4" t="s">
        <v>76</v>
      </c>
      <c r="D198" s="505" t="s">
        <v>623</v>
      </c>
      <c r="E198" s="505"/>
      <c r="F198" s="505"/>
      <c r="G198" s="505"/>
      <c r="H198" s="505"/>
      <c r="I198" s="505"/>
      <c r="J198" s="505"/>
      <c r="K198" s="505"/>
      <c r="L198" s="505"/>
      <c r="M198" s="505"/>
      <c r="N198" s="155"/>
      <c r="O198" s="156" t="s">
        <v>80</v>
      </c>
      <c r="P198" s="551" t="s">
        <v>402</v>
      </c>
      <c r="Q198" s="551"/>
      <c r="R198" s="551"/>
      <c r="S198" s="551"/>
      <c r="T198" s="551"/>
      <c r="U198" s="551"/>
      <c r="V198" s="551"/>
      <c r="W198" s="156" t="s">
        <v>95</v>
      </c>
      <c r="X198" s="551" t="s">
        <v>193</v>
      </c>
      <c r="Y198" s="551"/>
      <c r="Z198" s="551"/>
      <c r="AA198" s="551"/>
      <c r="AB198" s="551"/>
      <c r="AC198" s="551"/>
      <c r="AD198" s="551"/>
      <c r="AE198" s="132"/>
    </row>
    <row r="199" spans="2:31" ht="15.05" customHeight="1">
      <c r="B199" s="132"/>
      <c r="C199" s="132"/>
      <c r="D199" s="132"/>
      <c r="E199" s="132"/>
      <c r="F199" s="132"/>
      <c r="G199" s="132"/>
      <c r="H199" s="132"/>
      <c r="I199" s="132"/>
      <c r="J199" s="132"/>
      <c r="K199" s="132"/>
      <c r="L199" s="132"/>
      <c r="M199" s="132"/>
      <c r="N199" s="132"/>
      <c r="O199" s="156" t="s">
        <v>81</v>
      </c>
      <c r="P199" s="551" t="s">
        <v>403</v>
      </c>
      <c r="Q199" s="551"/>
      <c r="R199" s="551"/>
      <c r="S199" s="551"/>
      <c r="T199" s="551"/>
      <c r="U199" s="551"/>
      <c r="V199" s="551"/>
      <c r="W199" s="156" t="s">
        <v>96</v>
      </c>
      <c r="X199" s="551" t="s">
        <v>639</v>
      </c>
      <c r="Y199" s="551"/>
      <c r="Z199" s="551"/>
      <c r="AA199" s="551"/>
      <c r="AB199" s="551"/>
      <c r="AC199" s="551"/>
      <c r="AD199" s="551"/>
      <c r="AE199" s="132"/>
    </row>
    <row r="200" spans="2:31" ht="15.05" customHeight="1">
      <c r="B200" s="132"/>
      <c r="C200" s="132"/>
      <c r="D200" s="132"/>
      <c r="E200" s="132"/>
      <c r="F200" s="132"/>
      <c r="G200" s="132"/>
      <c r="H200" s="132"/>
      <c r="I200" s="132"/>
      <c r="J200" s="132"/>
      <c r="K200" s="132"/>
      <c r="L200" s="132"/>
      <c r="M200" s="132"/>
      <c r="N200" s="132"/>
      <c r="O200" s="156" t="s">
        <v>82</v>
      </c>
      <c r="P200" s="551" t="s">
        <v>638</v>
      </c>
      <c r="Q200" s="551"/>
      <c r="R200" s="551"/>
      <c r="S200" s="551"/>
      <c r="T200" s="551"/>
      <c r="U200" s="551"/>
      <c r="V200" s="551"/>
      <c r="W200" s="690"/>
      <c r="X200" s="690"/>
      <c r="Y200" s="690"/>
      <c r="Z200" s="690"/>
      <c r="AA200" s="690"/>
      <c r="AB200" s="690"/>
      <c r="AC200" s="690"/>
      <c r="AD200" s="690"/>
      <c r="AE200" s="132"/>
    </row>
    <row r="201" spans="2:31" ht="15.05" customHeight="1">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row>
    <row r="202" spans="2:31" ht="24.05" customHeight="1">
      <c r="B202" s="132"/>
      <c r="C202" s="654" t="s">
        <v>250</v>
      </c>
      <c r="D202" s="654"/>
      <c r="E202" s="654"/>
      <c r="F202" s="654"/>
      <c r="G202" s="654"/>
      <c r="H202" s="654"/>
      <c r="I202" s="654"/>
      <c r="J202" s="654"/>
      <c r="K202" s="654"/>
      <c r="L202" s="654"/>
      <c r="M202" s="654"/>
      <c r="N202" s="654"/>
      <c r="O202" s="654"/>
      <c r="P202" s="654"/>
      <c r="Q202" s="654"/>
      <c r="R202" s="654"/>
      <c r="S202" s="654"/>
      <c r="T202" s="654"/>
      <c r="U202" s="654"/>
      <c r="V202" s="654"/>
      <c r="W202" s="654"/>
      <c r="X202" s="654"/>
      <c r="Y202" s="654"/>
      <c r="Z202" s="654"/>
      <c r="AA202" s="654"/>
      <c r="AB202" s="654"/>
      <c r="AC202" s="654"/>
      <c r="AD202" s="654"/>
      <c r="AE202" s="132"/>
    </row>
    <row r="203" spans="2:31" ht="60.05" customHeight="1">
      <c r="C203" s="691"/>
      <c r="D203" s="691"/>
      <c r="E203" s="691"/>
      <c r="F203" s="691"/>
      <c r="G203" s="691"/>
      <c r="H203" s="691"/>
      <c r="I203" s="691"/>
      <c r="J203" s="691"/>
      <c r="K203" s="691"/>
      <c r="L203" s="691"/>
      <c r="M203" s="691"/>
      <c r="N203" s="691"/>
      <c r="O203" s="691"/>
      <c r="P203" s="691"/>
      <c r="Q203" s="691"/>
      <c r="R203" s="691"/>
      <c r="S203" s="691"/>
      <c r="T203" s="691"/>
      <c r="U203" s="691"/>
      <c r="V203" s="691"/>
      <c r="W203" s="691"/>
      <c r="X203" s="691"/>
      <c r="Y203" s="691"/>
      <c r="Z203" s="691"/>
      <c r="AA203" s="691"/>
      <c r="AB203" s="691"/>
      <c r="AC203" s="691"/>
      <c r="AD203" s="691"/>
    </row>
    <row r="204" spans="2:31">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row>
    <row r="205" spans="2:31">
      <c r="B205" s="403" t="str">
        <f>IF(SUM(AK158:AO158)=0,"","ERROR: las funciones por fila no se deben duplicar.")</f>
        <v/>
      </c>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row>
    <row r="206" spans="2:31">
      <c r="B206" s="406" t="str">
        <f>IF(BD158=0,"","Error: no debe dejar fila inicial o intermedias vacías.")</f>
        <v/>
      </c>
      <c r="C206" s="406"/>
      <c r="D206" s="406"/>
      <c r="E206" s="406"/>
      <c r="F206" s="406"/>
      <c r="G206" s="406"/>
      <c r="H206" s="406"/>
      <c r="I206" s="406"/>
      <c r="J206" s="406"/>
      <c r="K206" s="406"/>
      <c r="L206" s="406"/>
      <c r="M206" s="406"/>
      <c r="N206" s="406"/>
      <c r="O206" s="406"/>
      <c r="P206" s="406"/>
      <c r="Q206" s="406"/>
      <c r="R206" s="406"/>
      <c r="S206" s="406"/>
      <c r="T206" s="406"/>
      <c r="U206" s="406"/>
      <c r="V206" s="406"/>
      <c r="W206" s="406"/>
      <c r="X206" s="406"/>
      <c r="Y206" s="406"/>
      <c r="Z206" s="406"/>
      <c r="AA206" s="406"/>
      <c r="AB206" s="406"/>
      <c r="AC206" s="406"/>
      <c r="AD206" s="406"/>
    </row>
    <row r="207" spans="2:31">
      <c r="B207" s="403" t="str">
        <f>IF(AG183=0,"","Error: debe especificar la opción otro.")</f>
        <v/>
      </c>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row>
    <row r="208" spans="2:31">
      <c r="B208" s="404" t="str">
        <f>IF(SUM(AJ158,AP158:AS158,AG158)=0,"","Error: debe completar toda la información requerida.")</f>
        <v/>
      </c>
      <c r="C208" s="404"/>
      <c r="D208" s="404"/>
      <c r="E208" s="404"/>
      <c r="F208" s="404"/>
      <c r="G208" s="404"/>
      <c r="H208" s="404"/>
      <c r="I208" s="404"/>
      <c r="J208" s="404"/>
      <c r="K208" s="404"/>
      <c r="L208" s="404"/>
      <c r="M208" s="404"/>
      <c r="N208" s="404"/>
      <c r="O208" s="404"/>
      <c r="P208" s="404"/>
      <c r="Q208" s="404"/>
      <c r="R208" s="404"/>
      <c r="S208" s="404"/>
      <c r="T208" s="404"/>
      <c r="U208" s="404"/>
      <c r="V208" s="404"/>
      <c r="W208" s="404"/>
      <c r="X208" s="404"/>
      <c r="Y208" s="404"/>
      <c r="Z208" s="404"/>
      <c r="AA208" s="404"/>
      <c r="AB208" s="404"/>
      <c r="AC208" s="404"/>
      <c r="AD208" s="404"/>
    </row>
    <row r="209" spans="1:36">
      <c r="AI209" s="111" t="s">
        <v>917</v>
      </c>
      <c r="AJ209" s="111" t="s">
        <v>926</v>
      </c>
    </row>
    <row r="210" spans="1:36" ht="24.05" customHeight="1">
      <c r="A210" s="159" t="s">
        <v>198</v>
      </c>
      <c r="B210" s="610" t="s">
        <v>835</v>
      </c>
      <c r="C210" s="610"/>
      <c r="D210" s="610"/>
      <c r="E210" s="610"/>
      <c r="F210" s="610"/>
      <c r="G210" s="610"/>
      <c r="H210" s="610"/>
      <c r="I210" s="610"/>
      <c r="J210" s="610"/>
      <c r="K210" s="610"/>
      <c r="L210" s="610"/>
      <c r="M210" s="610"/>
      <c r="N210" s="610"/>
      <c r="O210" s="610"/>
      <c r="P210" s="610"/>
      <c r="Q210" s="610"/>
      <c r="R210" s="610"/>
      <c r="S210" s="610"/>
      <c r="T210" s="610"/>
      <c r="U210" s="610"/>
      <c r="V210" s="610"/>
      <c r="W210" s="610"/>
      <c r="X210" s="610"/>
      <c r="Y210" s="610"/>
      <c r="Z210" s="610"/>
      <c r="AA210" s="610"/>
      <c r="AB210" s="610"/>
      <c r="AC210" s="610"/>
      <c r="AD210" s="610"/>
      <c r="AE210" s="132"/>
      <c r="AG210" s="111">
        <v>1</v>
      </c>
      <c r="AI210" s="111">
        <f>COUNTBLANK(Y214:AD333)</f>
        <v>720</v>
      </c>
      <c r="AJ210" s="111">
        <v>720</v>
      </c>
    </row>
    <row r="211" spans="1:36" ht="15.05" customHeight="1">
      <c r="A211" s="132"/>
      <c r="B211" s="132"/>
      <c r="C211" s="422" t="s">
        <v>509</v>
      </c>
      <c r="D211" s="422"/>
      <c r="E211" s="422"/>
      <c r="F211" s="422"/>
      <c r="G211" s="422"/>
      <c r="H211" s="422"/>
      <c r="I211" s="422"/>
      <c r="J211" s="422"/>
      <c r="K211" s="422"/>
      <c r="L211" s="422"/>
      <c r="M211" s="422"/>
      <c r="N211" s="422"/>
      <c r="O211" s="422"/>
      <c r="P211" s="422"/>
      <c r="Q211" s="422"/>
      <c r="R211" s="422"/>
      <c r="S211" s="422"/>
      <c r="T211" s="422"/>
      <c r="U211" s="422"/>
      <c r="V211" s="422"/>
      <c r="W211" s="422"/>
      <c r="X211" s="422"/>
      <c r="Y211" s="422"/>
      <c r="Z211" s="422"/>
      <c r="AA211" s="422"/>
      <c r="AB211" s="422"/>
      <c r="AC211" s="422"/>
      <c r="AD211" s="422"/>
      <c r="AE211" s="132"/>
      <c r="AG211" s="111">
        <v>2</v>
      </c>
    </row>
    <row r="212" spans="1:36" ht="15.0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G212" s="111">
        <v>9</v>
      </c>
    </row>
    <row r="213" spans="1:36" ht="47.95" customHeight="1">
      <c r="A213" s="132"/>
      <c r="B213" s="132"/>
      <c r="C213" s="574" t="s">
        <v>64</v>
      </c>
      <c r="D213" s="575"/>
      <c r="E213" s="575"/>
      <c r="F213" s="575"/>
      <c r="G213" s="575"/>
      <c r="H213" s="575"/>
      <c r="I213" s="575"/>
      <c r="J213" s="575"/>
      <c r="K213" s="575"/>
      <c r="L213" s="575"/>
      <c r="M213" s="575"/>
      <c r="N213" s="575"/>
      <c r="O213" s="575"/>
      <c r="P213" s="575"/>
      <c r="Q213" s="575"/>
      <c r="R213" s="575"/>
      <c r="S213" s="575"/>
      <c r="T213" s="575"/>
      <c r="U213" s="575"/>
      <c r="V213" s="575"/>
      <c r="W213" s="575"/>
      <c r="X213" s="576"/>
      <c r="Y213" s="595" t="s">
        <v>476</v>
      </c>
      <c r="Z213" s="596"/>
      <c r="AA213" s="596"/>
      <c r="AB213" s="596"/>
      <c r="AC213" s="596"/>
      <c r="AD213" s="597"/>
      <c r="AE213" s="132"/>
      <c r="AG213" s="111" t="s">
        <v>921</v>
      </c>
      <c r="AH213" s="111" t="s">
        <v>923</v>
      </c>
    </row>
    <row r="214" spans="1:36" ht="15.05" customHeight="1">
      <c r="A214" s="132"/>
      <c r="B214" s="132"/>
      <c r="C214" s="160" t="s">
        <v>68</v>
      </c>
      <c r="D214" s="551" t="str">
        <f t="shared" ref="D214:D278" si="44">IF(D38="","",D38)</f>
        <v/>
      </c>
      <c r="E214" s="551"/>
      <c r="F214" s="551"/>
      <c r="G214" s="551"/>
      <c r="H214" s="551"/>
      <c r="I214" s="551"/>
      <c r="J214" s="551"/>
      <c r="K214" s="551"/>
      <c r="L214" s="551"/>
      <c r="M214" s="551"/>
      <c r="N214" s="551"/>
      <c r="O214" s="551"/>
      <c r="P214" s="551"/>
      <c r="Q214" s="551"/>
      <c r="R214" s="551"/>
      <c r="S214" s="551"/>
      <c r="T214" s="551"/>
      <c r="U214" s="551"/>
      <c r="V214" s="551"/>
      <c r="W214" s="551"/>
      <c r="X214" s="551"/>
      <c r="Y214" s="409"/>
      <c r="Z214" s="409"/>
      <c r="AA214" s="409"/>
      <c r="AB214" s="409"/>
      <c r="AC214" s="409"/>
      <c r="AD214" s="409"/>
      <c r="AE214" s="132"/>
      <c r="AG214" s="111">
        <f>IF(AND(Y215&lt;&gt;"",Y214=""),1,0)</f>
        <v>0</v>
      </c>
      <c r="AH214" s="111">
        <f>IF($AI$210=$AJ$210,0,IF(OR(AND(D214="",Y214&lt;&gt;""),AND(D214&lt;&gt;"",Y214="")),1,0))</f>
        <v>0</v>
      </c>
    </row>
    <row r="215" spans="1:36" ht="15.05" customHeight="1">
      <c r="A215" s="132"/>
      <c r="B215" s="132"/>
      <c r="C215" s="160" t="s">
        <v>69</v>
      </c>
      <c r="D215" s="551" t="str">
        <f t="shared" si="44"/>
        <v/>
      </c>
      <c r="E215" s="551"/>
      <c r="F215" s="551"/>
      <c r="G215" s="551"/>
      <c r="H215" s="551"/>
      <c r="I215" s="551"/>
      <c r="J215" s="551"/>
      <c r="K215" s="551"/>
      <c r="L215" s="551"/>
      <c r="M215" s="551"/>
      <c r="N215" s="551"/>
      <c r="O215" s="551"/>
      <c r="P215" s="551"/>
      <c r="Q215" s="551"/>
      <c r="R215" s="551"/>
      <c r="S215" s="551"/>
      <c r="T215" s="551"/>
      <c r="U215" s="551"/>
      <c r="V215" s="551"/>
      <c r="W215" s="551"/>
      <c r="X215" s="551"/>
      <c r="Y215" s="409"/>
      <c r="Z215" s="409"/>
      <c r="AA215" s="409"/>
      <c r="AB215" s="409"/>
      <c r="AC215" s="409"/>
      <c r="AD215" s="409"/>
      <c r="AE215" s="132"/>
      <c r="AG215" s="111">
        <f t="shared" ref="AG215:AG278" si="45">IF(AND(Y216&lt;&gt;"",Y215=""),1,0)</f>
        <v>0</v>
      </c>
      <c r="AH215" s="111">
        <f t="shared" ref="AH215:AH278" si="46">IF($AI$210=$AJ$210,0,IF(OR(AND(D215="",Y215&lt;&gt;""),AND(D215&lt;&gt;"",Y215="")),1,0))</f>
        <v>0</v>
      </c>
    </row>
    <row r="216" spans="1:36" ht="15.05" customHeight="1">
      <c r="A216" s="132"/>
      <c r="B216" s="132"/>
      <c r="C216" s="160" t="s">
        <v>70</v>
      </c>
      <c r="D216" s="551" t="str">
        <f t="shared" si="44"/>
        <v/>
      </c>
      <c r="E216" s="551"/>
      <c r="F216" s="551"/>
      <c r="G216" s="551"/>
      <c r="H216" s="551"/>
      <c r="I216" s="551"/>
      <c r="J216" s="551"/>
      <c r="K216" s="551"/>
      <c r="L216" s="551"/>
      <c r="M216" s="551"/>
      <c r="N216" s="551"/>
      <c r="O216" s="551"/>
      <c r="P216" s="551"/>
      <c r="Q216" s="551"/>
      <c r="R216" s="551"/>
      <c r="S216" s="551"/>
      <c r="T216" s="551"/>
      <c r="U216" s="551"/>
      <c r="V216" s="551"/>
      <c r="W216" s="551"/>
      <c r="X216" s="551"/>
      <c r="Y216" s="409"/>
      <c r="Z216" s="409"/>
      <c r="AA216" s="409"/>
      <c r="AB216" s="409"/>
      <c r="AC216" s="409"/>
      <c r="AD216" s="409"/>
      <c r="AE216" s="132"/>
      <c r="AG216" s="111">
        <f t="shared" si="45"/>
        <v>0</v>
      </c>
      <c r="AH216" s="111">
        <f t="shared" si="46"/>
        <v>0</v>
      </c>
    </row>
    <row r="217" spans="1:36" ht="15.05" customHeight="1">
      <c r="A217" s="132"/>
      <c r="B217" s="132"/>
      <c r="C217" s="160" t="s">
        <v>71</v>
      </c>
      <c r="D217" s="551" t="str">
        <f t="shared" si="44"/>
        <v/>
      </c>
      <c r="E217" s="551"/>
      <c r="F217" s="551"/>
      <c r="G217" s="551"/>
      <c r="H217" s="551"/>
      <c r="I217" s="551"/>
      <c r="J217" s="551"/>
      <c r="K217" s="551"/>
      <c r="L217" s="551"/>
      <c r="M217" s="551"/>
      <c r="N217" s="551"/>
      <c r="O217" s="551"/>
      <c r="P217" s="551"/>
      <c r="Q217" s="551"/>
      <c r="R217" s="551"/>
      <c r="S217" s="551"/>
      <c r="T217" s="551"/>
      <c r="U217" s="551"/>
      <c r="V217" s="551"/>
      <c r="W217" s="551"/>
      <c r="X217" s="551"/>
      <c r="Y217" s="409"/>
      <c r="Z217" s="409"/>
      <c r="AA217" s="409"/>
      <c r="AB217" s="409"/>
      <c r="AC217" s="409"/>
      <c r="AD217" s="409"/>
      <c r="AE217" s="132"/>
      <c r="AG217" s="111">
        <f t="shared" si="45"/>
        <v>0</v>
      </c>
      <c r="AH217" s="111">
        <f t="shared" si="46"/>
        <v>0</v>
      </c>
    </row>
    <row r="218" spans="1:36" ht="15.05" customHeight="1">
      <c r="A218" s="132"/>
      <c r="B218" s="132"/>
      <c r="C218" s="160" t="s">
        <v>72</v>
      </c>
      <c r="D218" s="551" t="str">
        <f t="shared" si="44"/>
        <v/>
      </c>
      <c r="E218" s="551"/>
      <c r="F218" s="551"/>
      <c r="G218" s="551"/>
      <c r="H218" s="551"/>
      <c r="I218" s="551"/>
      <c r="J218" s="551"/>
      <c r="K218" s="551"/>
      <c r="L218" s="551"/>
      <c r="M218" s="551"/>
      <c r="N218" s="551"/>
      <c r="O218" s="551"/>
      <c r="P218" s="551"/>
      <c r="Q218" s="551"/>
      <c r="R218" s="551"/>
      <c r="S218" s="551"/>
      <c r="T218" s="551"/>
      <c r="U218" s="551"/>
      <c r="V218" s="551"/>
      <c r="W218" s="551"/>
      <c r="X218" s="551"/>
      <c r="Y218" s="409"/>
      <c r="Z218" s="409"/>
      <c r="AA218" s="409"/>
      <c r="AB218" s="409"/>
      <c r="AC218" s="409"/>
      <c r="AD218" s="409"/>
      <c r="AE218" s="132"/>
      <c r="AG218" s="111">
        <f t="shared" si="45"/>
        <v>0</v>
      </c>
      <c r="AH218" s="111">
        <f t="shared" si="46"/>
        <v>0</v>
      </c>
    </row>
    <row r="219" spans="1:36" ht="15.05" customHeight="1">
      <c r="A219" s="132"/>
      <c r="B219" s="132"/>
      <c r="C219" s="160" t="s">
        <v>73</v>
      </c>
      <c r="D219" s="551" t="str">
        <f t="shared" si="44"/>
        <v/>
      </c>
      <c r="E219" s="551"/>
      <c r="F219" s="551"/>
      <c r="G219" s="551"/>
      <c r="H219" s="551"/>
      <c r="I219" s="551"/>
      <c r="J219" s="551"/>
      <c r="K219" s="551"/>
      <c r="L219" s="551"/>
      <c r="M219" s="551"/>
      <c r="N219" s="551"/>
      <c r="O219" s="551"/>
      <c r="P219" s="551"/>
      <c r="Q219" s="551"/>
      <c r="R219" s="551"/>
      <c r="S219" s="551"/>
      <c r="T219" s="551"/>
      <c r="U219" s="551"/>
      <c r="V219" s="551"/>
      <c r="W219" s="551"/>
      <c r="X219" s="551"/>
      <c r="Y219" s="409"/>
      <c r="Z219" s="409"/>
      <c r="AA219" s="409"/>
      <c r="AB219" s="409"/>
      <c r="AC219" s="409"/>
      <c r="AD219" s="409"/>
      <c r="AE219" s="132"/>
      <c r="AG219" s="111">
        <f t="shared" si="45"/>
        <v>0</v>
      </c>
      <c r="AH219" s="111">
        <f t="shared" si="46"/>
        <v>0</v>
      </c>
    </row>
    <row r="220" spans="1:36" ht="15.05" customHeight="1">
      <c r="A220" s="132"/>
      <c r="B220" s="132"/>
      <c r="C220" s="160" t="s">
        <v>74</v>
      </c>
      <c r="D220" s="551" t="str">
        <f t="shared" si="44"/>
        <v/>
      </c>
      <c r="E220" s="551"/>
      <c r="F220" s="551"/>
      <c r="G220" s="551"/>
      <c r="H220" s="551"/>
      <c r="I220" s="551"/>
      <c r="J220" s="551"/>
      <c r="K220" s="551"/>
      <c r="L220" s="551"/>
      <c r="M220" s="551"/>
      <c r="N220" s="551"/>
      <c r="O220" s="551"/>
      <c r="P220" s="551"/>
      <c r="Q220" s="551"/>
      <c r="R220" s="551"/>
      <c r="S220" s="551"/>
      <c r="T220" s="551"/>
      <c r="U220" s="551"/>
      <c r="V220" s="551"/>
      <c r="W220" s="551"/>
      <c r="X220" s="551"/>
      <c r="Y220" s="409"/>
      <c r="Z220" s="409"/>
      <c r="AA220" s="409"/>
      <c r="AB220" s="409"/>
      <c r="AC220" s="409"/>
      <c r="AD220" s="409"/>
      <c r="AE220" s="132"/>
      <c r="AG220" s="111">
        <f t="shared" si="45"/>
        <v>0</v>
      </c>
      <c r="AH220" s="111">
        <f t="shared" si="46"/>
        <v>0</v>
      </c>
    </row>
    <row r="221" spans="1:36" ht="15.05" customHeight="1">
      <c r="A221" s="132"/>
      <c r="B221" s="132"/>
      <c r="C221" s="160" t="s">
        <v>75</v>
      </c>
      <c r="D221" s="551" t="str">
        <f t="shared" si="44"/>
        <v/>
      </c>
      <c r="E221" s="551"/>
      <c r="F221" s="551"/>
      <c r="G221" s="551"/>
      <c r="H221" s="551"/>
      <c r="I221" s="551"/>
      <c r="J221" s="551"/>
      <c r="K221" s="551"/>
      <c r="L221" s="551"/>
      <c r="M221" s="551"/>
      <c r="N221" s="551"/>
      <c r="O221" s="551"/>
      <c r="P221" s="551"/>
      <c r="Q221" s="551"/>
      <c r="R221" s="551"/>
      <c r="S221" s="551"/>
      <c r="T221" s="551"/>
      <c r="U221" s="551"/>
      <c r="V221" s="551"/>
      <c r="W221" s="551"/>
      <c r="X221" s="551"/>
      <c r="Y221" s="409"/>
      <c r="Z221" s="409"/>
      <c r="AA221" s="409"/>
      <c r="AB221" s="409"/>
      <c r="AC221" s="409"/>
      <c r="AD221" s="409"/>
      <c r="AE221" s="132"/>
      <c r="AG221" s="111">
        <f t="shared" si="45"/>
        <v>0</v>
      </c>
      <c r="AH221" s="111">
        <f t="shared" si="46"/>
        <v>0</v>
      </c>
    </row>
    <row r="222" spans="1:36" ht="15.05" customHeight="1">
      <c r="A222" s="132"/>
      <c r="B222" s="132"/>
      <c r="C222" s="160" t="s">
        <v>76</v>
      </c>
      <c r="D222" s="551" t="str">
        <f t="shared" si="44"/>
        <v/>
      </c>
      <c r="E222" s="551"/>
      <c r="F222" s="551"/>
      <c r="G222" s="551"/>
      <c r="H222" s="551"/>
      <c r="I222" s="551"/>
      <c r="J222" s="551"/>
      <c r="K222" s="551"/>
      <c r="L222" s="551"/>
      <c r="M222" s="551"/>
      <c r="N222" s="551"/>
      <c r="O222" s="551"/>
      <c r="P222" s="551"/>
      <c r="Q222" s="551"/>
      <c r="R222" s="551"/>
      <c r="S222" s="551"/>
      <c r="T222" s="551"/>
      <c r="U222" s="551"/>
      <c r="V222" s="551"/>
      <c r="W222" s="551"/>
      <c r="X222" s="551"/>
      <c r="Y222" s="409"/>
      <c r="Z222" s="409"/>
      <c r="AA222" s="409"/>
      <c r="AB222" s="409"/>
      <c r="AC222" s="409"/>
      <c r="AD222" s="409"/>
      <c r="AE222" s="132"/>
      <c r="AG222" s="111">
        <f t="shared" si="45"/>
        <v>0</v>
      </c>
      <c r="AH222" s="111">
        <f t="shared" si="46"/>
        <v>0</v>
      </c>
    </row>
    <row r="223" spans="1:36" ht="15.05" customHeight="1">
      <c r="A223" s="132"/>
      <c r="B223" s="132"/>
      <c r="C223" s="160" t="s">
        <v>77</v>
      </c>
      <c r="D223" s="551" t="str">
        <f t="shared" si="44"/>
        <v/>
      </c>
      <c r="E223" s="551"/>
      <c r="F223" s="551"/>
      <c r="G223" s="551"/>
      <c r="H223" s="551"/>
      <c r="I223" s="551"/>
      <c r="J223" s="551"/>
      <c r="K223" s="551"/>
      <c r="L223" s="551"/>
      <c r="M223" s="551"/>
      <c r="N223" s="551"/>
      <c r="O223" s="551"/>
      <c r="P223" s="551"/>
      <c r="Q223" s="551"/>
      <c r="R223" s="551"/>
      <c r="S223" s="551"/>
      <c r="T223" s="551"/>
      <c r="U223" s="551"/>
      <c r="V223" s="551"/>
      <c r="W223" s="551"/>
      <c r="X223" s="551"/>
      <c r="Y223" s="409"/>
      <c r="Z223" s="409"/>
      <c r="AA223" s="409"/>
      <c r="AB223" s="409"/>
      <c r="AC223" s="409"/>
      <c r="AD223" s="409"/>
      <c r="AE223" s="132"/>
      <c r="AG223" s="111">
        <f t="shared" si="45"/>
        <v>0</v>
      </c>
      <c r="AH223" s="111">
        <f t="shared" si="46"/>
        <v>0</v>
      </c>
    </row>
    <row r="224" spans="1:36" ht="15.05" customHeight="1">
      <c r="A224" s="132"/>
      <c r="B224" s="132"/>
      <c r="C224" s="160" t="s">
        <v>78</v>
      </c>
      <c r="D224" s="551" t="str">
        <f t="shared" si="44"/>
        <v/>
      </c>
      <c r="E224" s="551"/>
      <c r="F224" s="551"/>
      <c r="G224" s="551"/>
      <c r="H224" s="551"/>
      <c r="I224" s="551"/>
      <c r="J224" s="551"/>
      <c r="K224" s="551"/>
      <c r="L224" s="551"/>
      <c r="M224" s="551"/>
      <c r="N224" s="551"/>
      <c r="O224" s="551"/>
      <c r="P224" s="551"/>
      <c r="Q224" s="551"/>
      <c r="R224" s="551"/>
      <c r="S224" s="551"/>
      <c r="T224" s="551"/>
      <c r="U224" s="551"/>
      <c r="V224" s="551"/>
      <c r="W224" s="551"/>
      <c r="X224" s="551"/>
      <c r="Y224" s="409"/>
      <c r="Z224" s="409"/>
      <c r="AA224" s="409"/>
      <c r="AB224" s="409"/>
      <c r="AC224" s="409"/>
      <c r="AD224" s="409"/>
      <c r="AE224" s="132"/>
      <c r="AG224" s="111">
        <f t="shared" si="45"/>
        <v>0</v>
      </c>
      <c r="AH224" s="111">
        <f t="shared" si="46"/>
        <v>0</v>
      </c>
    </row>
    <row r="225" spans="1:34" ht="15.05" customHeight="1">
      <c r="A225" s="132"/>
      <c r="B225" s="132"/>
      <c r="C225" s="160" t="s">
        <v>79</v>
      </c>
      <c r="D225" s="551" t="str">
        <f t="shared" si="44"/>
        <v/>
      </c>
      <c r="E225" s="551"/>
      <c r="F225" s="551"/>
      <c r="G225" s="551"/>
      <c r="H225" s="551"/>
      <c r="I225" s="551"/>
      <c r="J225" s="551"/>
      <c r="K225" s="551"/>
      <c r="L225" s="551"/>
      <c r="M225" s="551"/>
      <c r="N225" s="551"/>
      <c r="O225" s="551"/>
      <c r="P225" s="551"/>
      <c r="Q225" s="551"/>
      <c r="R225" s="551"/>
      <c r="S225" s="551"/>
      <c r="T225" s="551"/>
      <c r="U225" s="551"/>
      <c r="V225" s="551"/>
      <c r="W225" s="551"/>
      <c r="X225" s="551"/>
      <c r="Y225" s="409"/>
      <c r="Z225" s="409"/>
      <c r="AA225" s="409"/>
      <c r="AB225" s="409"/>
      <c r="AC225" s="409"/>
      <c r="AD225" s="409"/>
      <c r="AE225" s="132"/>
      <c r="AG225" s="111">
        <f t="shared" si="45"/>
        <v>0</v>
      </c>
      <c r="AH225" s="111">
        <f t="shared" si="46"/>
        <v>0</v>
      </c>
    </row>
    <row r="226" spans="1:34" ht="15.05" customHeight="1">
      <c r="A226" s="132"/>
      <c r="B226" s="132"/>
      <c r="C226" s="160" t="s">
        <v>80</v>
      </c>
      <c r="D226" s="551" t="str">
        <f t="shared" si="44"/>
        <v/>
      </c>
      <c r="E226" s="551"/>
      <c r="F226" s="551"/>
      <c r="G226" s="551"/>
      <c r="H226" s="551"/>
      <c r="I226" s="551"/>
      <c r="J226" s="551"/>
      <c r="K226" s="551"/>
      <c r="L226" s="551"/>
      <c r="M226" s="551"/>
      <c r="N226" s="551"/>
      <c r="O226" s="551"/>
      <c r="P226" s="551"/>
      <c r="Q226" s="551"/>
      <c r="R226" s="551"/>
      <c r="S226" s="551"/>
      <c r="T226" s="551"/>
      <c r="U226" s="551"/>
      <c r="V226" s="551"/>
      <c r="W226" s="551"/>
      <c r="X226" s="551"/>
      <c r="Y226" s="409"/>
      <c r="Z226" s="409"/>
      <c r="AA226" s="409"/>
      <c r="AB226" s="409"/>
      <c r="AC226" s="409"/>
      <c r="AD226" s="409"/>
      <c r="AE226" s="132"/>
      <c r="AG226" s="111">
        <f t="shared" si="45"/>
        <v>0</v>
      </c>
      <c r="AH226" s="111">
        <f t="shared" si="46"/>
        <v>0</v>
      </c>
    </row>
    <row r="227" spans="1:34" ht="15.05" customHeight="1">
      <c r="A227" s="132"/>
      <c r="B227" s="132"/>
      <c r="C227" s="160" t="s">
        <v>81</v>
      </c>
      <c r="D227" s="551" t="str">
        <f t="shared" si="44"/>
        <v/>
      </c>
      <c r="E227" s="551"/>
      <c r="F227" s="551"/>
      <c r="G227" s="551"/>
      <c r="H227" s="551"/>
      <c r="I227" s="551"/>
      <c r="J227" s="551"/>
      <c r="K227" s="551"/>
      <c r="L227" s="551"/>
      <c r="M227" s="551"/>
      <c r="N227" s="551"/>
      <c r="O227" s="551"/>
      <c r="P227" s="551"/>
      <c r="Q227" s="551"/>
      <c r="R227" s="551"/>
      <c r="S227" s="551"/>
      <c r="T227" s="551"/>
      <c r="U227" s="551"/>
      <c r="V227" s="551"/>
      <c r="W227" s="551"/>
      <c r="X227" s="551"/>
      <c r="Y227" s="409"/>
      <c r="Z227" s="409"/>
      <c r="AA227" s="409"/>
      <c r="AB227" s="409"/>
      <c r="AC227" s="409"/>
      <c r="AD227" s="409"/>
      <c r="AE227" s="132"/>
      <c r="AG227" s="111">
        <f t="shared" si="45"/>
        <v>0</v>
      </c>
      <c r="AH227" s="111">
        <f t="shared" si="46"/>
        <v>0</v>
      </c>
    </row>
    <row r="228" spans="1:34" ht="15.05" customHeight="1">
      <c r="A228" s="132"/>
      <c r="B228" s="132"/>
      <c r="C228" s="160" t="s">
        <v>82</v>
      </c>
      <c r="D228" s="551" t="str">
        <f t="shared" si="44"/>
        <v/>
      </c>
      <c r="E228" s="551"/>
      <c r="F228" s="551"/>
      <c r="G228" s="551"/>
      <c r="H228" s="551"/>
      <c r="I228" s="551"/>
      <c r="J228" s="551"/>
      <c r="K228" s="551"/>
      <c r="L228" s="551"/>
      <c r="M228" s="551"/>
      <c r="N228" s="551"/>
      <c r="O228" s="551"/>
      <c r="P228" s="551"/>
      <c r="Q228" s="551"/>
      <c r="R228" s="551"/>
      <c r="S228" s="551"/>
      <c r="T228" s="551"/>
      <c r="U228" s="551"/>
      <c r="V228" s="551"/>
      <c r="W228" s="551"/>
      <c r="X228" s="551"/>
      <c r="Y228" s="409"/>
      <c r="Z228" s="409"/>
      <c r="AA228" s="409"/>
      <c r="AB228" s="409"/>
      <c r="AC228" s="409"/>
      <c r="AD228" s="409"/>
      <c r="AE228" s="132"/>
      <c r="AG228" s="111">
        <f t="shared" si="45"/>
        <v>0</v>
      </c>
      <c r="AH228" s="111">
        <f t="shared" si="46"/>
        <v>0</v>
      </c>
    </row>
    <row r="229" spans="1:34" ht="15.05" customHeight="1">
      <c r="A229" s="132"/>
      <c r="B229" s="132"/>
      <c r="C229" s="160" t="s">
        <v>83</v>
      </c>
      <c r="D229" s="551" t="str">
        <f t="shared" si="44"/>
        <v/>
      </c>
      <c r="E229" s="551"/>
      <c r="F229" s="551"/>
      <c r="G229" s="551"/>
      <c r="H229" s="551"/>
      <c r="I229" s="551"/>
      <c r="J229" s="551"/>
      <c r="K229" s="551"/>
      <c r="L229" s="551"/>
      <c r="M229" s="551"/>
      <c r="N229" s="551"/>
      <c r="O229" s="551"/>
      <c r="P229" s="551"/>
      <c r="Q229" s="551"/>
      <c r="R229" s="551"/>
      <c r="S229" s="551"/>
      <c r="T229" s="551"/>
      <c r="U229" s="551"/>
      <c r="V229" s="551"/>
      <c r="W229" s="551"/>
      <c r="X229" s="551"/>
      <c r="Y229" s="409"/>
      <c r="Z229" s="409"/>
      <c r="AA229" s="409"/>
      <c r="AB229" s="409"/>
      <c r="AC229" s="409"/>
      <c r="AD229" s="409"/>
      <c r="AE229" s="132"/>
      <c r="AG229" s="111">
        <f t="shared" si="45"/>
        <v>0</v>
      </c>
      <c r="AH229" s="111">
        <f t="shared" si="46"/>
        <v>0</v>
      </c>
    </row>
    <row r="230" spans="1:34" ht="15.05" customHeight="1">
      <c r="A230" s="132"/>
      <c r="B230" s="132"/>
      <c r="C230" s="160" t="s">
        <v>84</v>
      </c>
      <c r="D230" s="551" t="str">
        <f t="shared" si="44"/>
        <v/>
      </c>
      <c r="E230" s="551"/>
      <c r="F230" s="551"/>
      <c r="G230" s="551"/>
      <c r="H230" s="551"/>
      <c r="I230" s="551"/>
      <c r="J230" s="551"/>
      <c r="K230" s="551"/>
      <c r="L230" s="551"/>
      <c r="M230" s="551"/>
      <c r="N230" s="551"/>
      <c r="O230" s="551"/>
      <c r="P230" s="551"/>
      <c r="Q230" s="551"/>
      <c r="R230" s="551"/>
      <c r="S230" s="551"/>
      <c r="T230" s="551"/>
      <c r="U230" s="551"/>
      <c r="V230" s="551"/>
      <c r="W230" s="551"/>
      <c r="X230" s="551"/>
      <c r="Y230" s="409"/>
      <c r="Z230" s="409"/>
      <c r="AA230" s="409"/>
      <c r="AB230" s="409"/>
      <c r="AC230" s="409"/>
      <c r="AD230" s="409"/>
      <c r="AE230" s="132"/>
      <c r="AG230" s="111">
        <f t="shared" si="45"/>
        <v>0</v>
      </c>
      <c r="AH230" s="111">
        <f t="shared" si="46"/>
        <v>0</v>
      </c>
    </row>
    <row r="231" spans="1:34" ht="15.05" customHeight="1">
      <c r="A231" s="132"/>
      <c r="B231" s="132"/>
      <c r="C231" s="160" t="s">
        <v>85</v>
      </c>
      <c r="D231" s="551" t="str">
        <f t="shared" si="44"/>
        <v/>
      </c>
      <c r="E231" s="551"/>
      <c r="F231" s="551"/>
      <c r="G231" s="551"/>
      <c r="H231" s="551"/>
      <c r="I231" s="551"/>
      <c r="J231" s="551"/>
      <c r="K231" s="551"/>
      <c r="L231" s="551"/>
      <c r="M231" s="551"/>
      <c r="N231" s="551"/>
      <c r="O231" s="551"/>
      <c r="P231" s="551"/>
      <c r="Q231" s="551"/>
      <c r="R231" s="551"/>
      <c r="S231" s="551"/>
      <c r="T231" s="551"/>
      <c r="U231" s="551"/>
      <c r="V231" s="551"/>
      <c r="W231" s="551"/>
      <c r="X231" s="551"/>
      <c r="Y231" s="409"/>
      <c r="Z231" s="409"/>
      <c r="AA231" s="409"/>
      <c r="AB231" s="409"/>
      <c r="AC231" s="409"/>
      <c r="AD231" s="409"/>
      <c r="AE231" s="132"/>
      <c r="AG231" s="111">
        <f t="shared" si="45"/>
        <v>0</v>
      </c>
      <c r="AH231" s="111">
        <f t="shared" si="46"/>
        <v>0</v>
      </c>
    </row>
    <row r="232" spans="1:34" ht="15.05" customHeight="1">
      <c r="A232" s="132"/>
      <c r="B232" s="132"/>
      <c r="C232" s="160" t="s">
        <v>86</v>
      </c>
      <c r="D232" s="551" t="str">
        <f t="shared" si="44"/>
        <v/>
      </c>
      <c r="E232" s="551"/>
      <c r="F232" s="551"/>
      <c r="G232" s="551"/>
      <c r="H232" s="551"/>
      <c r="I232" s="551"/>
      <c r="J232" s="551"/>
      <c r="K232" s="551"/>
      <c r="L232" s="551"/>
      <c r="M232" s="551"/>
      <c r="N232" s="551"/>
      <c r="O232" s="551"/>
      <c r="P232" s="551"/>
      <c r="Q232" s="551"/>
      <c r="R232" s="551"/>
      <c r="S232" s="551"/>
      <c r="T232" s="551"/>
      <c r="U232" s="551"/>
      <c r="V232" s="551"/>
      <c r="W232" s="551"/>
      <c r="X232" s="551"/>
      <c r="Y232" s="409"/>
      <c r="Z232" s="409"/>
      <c r="AA232" s="409"/>
      <c r="AB232" s="409"/>
      <c r="AC232" s="409"/>
      <c r="AD232" s="409"/>
      <c r="AE232" s="132"/>
      <c r="AG232" s="111">
        <f t="shared" si="45"/>
        <v>0</v>
      </c>
      <c r="AH232" s="111">
        <f t="shared" si="46"/>
        <v>0</v>
      </c>
    </row>
    <row r="233" spans="1:34" ht="15.05" customHeight="1">
      <c r="A233" s="132"/>
      <c r="B233" s="132"/>
      <c r="C233" s="160" t="s">
        <v>87</v>
      </c>
      <c r="D233" s="551" t="str">
        <f t="shared" si="44"/>
        <v/>
      </c>
      <c r="E233" s="551"/>
      <c r="F233" s="551"/>
      <c r="G233" s="551"/>
      <c r="H233" s="551"/>
      <c r="I233" s="551"/>
      <c r="J233" s="551"/>
      <c r="K233" s="551"/>
      <c r="L233" s="551"/>
      <c r="M233" s="551"/>
      <c r="N233" s="551"/>
      <c r="O233" s="551"/>
      <c r="P233" s="551"/>
      <c r="Q233" s="551"/>
      <c r="R233" s="551"/>
      <c r="S233" s="551"/>
      <c r="T233" s="551"/>
      <c r="U233" s="551"/>
      <c r="V233" s="551"/>
      <c r="W233" s="551"/>
      <c r="X233" s="551"/>
      <c r="Y233" s="409"/>
      <c r="Z233" s="409"/>
      <c r="AA233" s="409"/>
      <c r="AB233" s="409"/>
      <c r="AC233" s="409"/>
      <c r="AD233" s="409"/>
      <c r="AE233" s="132"/>
      <c r="AG233" s="111">
        <f t="shared" si="45"/>
        <v>0</v>
      </c>
      <c r="AH233" s="111">
        <f t="shared" si="46"/>
        <v>0</v>
      </c>
    </row>
    <row r="234" spans="1:34" ht="15.05" customHeight="1">
      <c r="A234" s="132"/>
      <c r="B234" s="132"/>
      <c r="C234" s="160" t="s">
        <v>88</v>
      </c>
      <c r="D234" s="551" t="str">
        <f t="shared" si="44"/>
        <v/>
      </c>
      <c r="E234" s="551"/>
      <c r="F234" s="551"/>
      <c r="G234" s="551"/>
      <c r="H234" s="551"/>
      <c r="I234" s="551"/>
      <c r="J234" s="551"/>
      <c r="K234" s="551"/>
      <c r="L234" s="551"/>
      <c r="M234" s="551"/>
      <c r="N234" s="551"/>
      <c r="O234" s="551"/>
      <c r="P234" s="551"/>
      <c r="Q234" s="551"/>
      <c r="R234" s="551"/>
      <c r="S234" s="551"/>
      <c r="T234" s="551"/>
      <c r="U234" s="551"/>
      <c r="V234" s="551"/>
      <c r="W234" s="551"/>
      <c r="X234" s="551"/>
      <c r="Y234" s="409"/>
      <c r="Z234" s="409"/>
      <c r="AA234" s="409"/>
      <c r="AB234" s="409"/>
      <c r="AC234" s="409"/>
      <c r="AD234" s="409"/>
      <c r="AE234" s="132"/>
      <c r="AG234" s="111">
        <f t="shared" si="45"/>
        <v>0</v>
      </c>
      <c r="AH234" s="111">
        <f t="shared" si="46"/>
        <v>0</v>
      </c>
    </row>
    <row r="235" spans="1:34" ht="15.05" customHeight="1">
      <c r="A235" s="132"/>
      <c r="B235" s="132"/>
      <c r="C235" s="160" t="s">
        <v>89</v>
      </c>
      <c r="D235" s="551" t="str">
        <f t="shared" si="44"/>
        <v/>
      </c>
      <c r="E235" s="551"/>
      <c r="F235" s="551"/>
      <c r="G235" s="551"/>
      <c r="H235" s="551"/>
      <c r="I235" s="551"/>
      <c r="J235" s="551"/>
      <c r="K235" s="551"/>
      <c r="L235" s="551"/>
      <c r="M235" s="551"/>
      <c r="N235" s="551"/>
      <c r="O235" s="551"/>
      <c r="P235" s="551"/>
      <c r="Q235" s="551"/>
      <c r="R235" s="551"/>
      <c r="S235" s="551"/>
      <c r="T235" s="551"/>
      <c r="U235" s="551"/>
      <c r="V235" s="551"/>
      <c r="W235" s="551"/>
      <c r="X235" s="551"/>
      <c r="Y235" s="409"/>
      <c r="Z235" s="409"/>
      <c r="AA235" s="409"/>
      <c r="AB235" s="409"/>
      <c r="AC235" s="409"/>
      <c r="AD235" s="409"/>
      <c r="AE235" s="132"/>
      <c r="AG235" s="111">
        <f t="shared" si="45"/>
        <v>0</v>
      </c>
      <c r="AH235" s="111">
        <f t="shared" si="46"/>
        <v>0</v>
      </c>
    </row>
    <row r="236" spans="1:34" ht="15.05" customHeight="1">
      <c r="A236" s="132"/>
      <c r="B236" s="132"/>
      <c r="C236" s="160" t="s">
        <v>90</v>
      </c>
      <c r="D236" s="551" t="str">
        <f t="shared" si="44"/>
        <v/>
      </c>
      <c r="E236" s="551"/>
      <c r="F236" s="551"/>
      <c r="G236" s="551"/>
      <c r="H236" s="551"/>
      <c r="I236" s="551"/>
      <c r="J236" s="551"/>
      <c r="K236" s="551"/>
      <c r="L236" s="551"/>
      <c r="M236" s="551"/>
      <c r="N236" s="551"/>
      <c r="O236" s="551"/>
      <c r="P236" s="551"/>
      <c r="Q236" s="551"/>
      <c r="R236" s="551"/>
      <c r="S236" s="551"/>
      <c r="T236" s="551"/>
      <c r="U236" s="551"/>
      <c r="V236" s="551"/>
      <c r="W236" s="551"/>
      <c r="X236" s="551"/>
      <c r="Y236" s="409"/>
      <c r="Z236" s="409"/>
      <c r="AA236" s="409"/>
      <c r="AB236" s="409"/>
      <c r="AC236" s="409"/>
      <c r="AD236" s="409"/>
      <c r="AE236" s="132"/>
      <c r="AG236" s="111">
        <f t="shared" si="45"/>
        <v>0</v>
      </c>
      <c r="AH236" s="111">
        <f t="shared" si="46"/>
        <v>0</v>
      </c>
    </row>
    <row r="237" spans="1:34" ht="15.05" customHeight="1">
      <c r="A237" s="132"/>
      <c r="B237" s="132"/>
      <c r="C237" s="160" t="s">
        <v>91</v>
      </c>
      <c r="D237" s="551" t="str">
        <f t="shared" si="44"/>
        <v/>
      </c>
      <c r="E237" s="551"/>
      <c r="F237" s="551"/>
      <c r="G237" s="551"/>
      <c r="H237" s="551"/>
      <c r="I237" s="551"/>
      <c r="J237" s="551"/>
      <c r="K237" s="551"/>
      <c r="L237" s="551"/>
      <c r="M237" s="551"/>
      <c r="N237" s="551"/>
      <c r="O237" s="551"/>
      <c r="P237" s="551"/>
      <c r="Q237" s="551"/>
      <c r="R237" s="551"/>
      <c r="S237" s="551"/>
      <c r="T237" s="551"/>
      <c r="U237" s="551"/>
      <c r="V237" s="551"/>
      <c r="W237" s="551"/>
      <c r="X237" s="551"/>
      <c r="Y237" s="409"/>
      <c r="Z237" s="409"/>
      <c r="AA237" s="409"/>
      <c r="AB237" s="409"/>
      <c r="AC237" s="409"/>
      <c r="AD237" s="409"/>
      <c r="AE237" s="132"/>
      <c r="AG237" s="111">
        <f t="shared" si="45"/>
        <v>0</v>
      </c>
      <c r="AH237" s="111">
        <f t="shared" si="46"/>
        <v>0</v>
      </c>
    </row>
    <row r="238" spans="1:34" ht="15.05" customHeight="1">
      <c r="A238" s="132"/>
      <c r="B238" s="132"/>
      <c r="C238" s="160" t="s">
        <v>92</v>
      </c>
      <c r="D238" s="551" t="str">
        <f t="shared" si="44"/>
        <v/>
      </c>
      <c r="E238" s="551"/>
      <c r="F238" s="551"/>
      <c r="G238" s="551"/>
      <c r="H238" s="551"/>
      <c r="I238" s="551"/>
      <c r="J238" s="551"/>
      <c r="K238" s="551"/>
      <c r="L238" s="551"/>
      <c r="M238" s="551"/>
      <c r="N238" s="551"/>
      <c r="O238" s="551"/>
      <c r="P238" s="551"/>
      <c r="Q238" s="551"/>
      <c r="R238" s="551"/>
      <c r="S238" s="551"/>
      <c r="T238" s="551"/>
      <c r="U238" s="551"/>
      <c r="V238" s="551"/>
      <c r="W238" s="551"/>
      <c r="X238" s="551"/>
      <c r="Y238" s="409"/>
      <c r="Z238" s="409"/>
      <c r="AA238" s="409"/>
      <c r="AB238" s="409"/>
      <c r="AC238" s="409"/>
      <c r="AD238" s="409"/>
      <c r="AE238" s="132"/>
      <c r="AG238" s="111">
        <f t="shared" si="45"/>
        <v>0</v>
      </c>
      <c r="AH238" s="111">
        <f t="shared" si="46"/>
        <v>0</v>
      </c>
    </row>
    <row r="239" spans="1:34" ht="15.05" customHeight="1">
      <c r="A239" s="132"/>
      <c r="B239" s="132"/>
      <c r="C239" s="160" t="s">
        <v>93</v>
      </c>
      <c r="D239" s="551" t="str">
        <f t="shared" si="44"/>
        <v/>
      </c>
      <c r="E239" s="551"/>
      <c r="F239" s="551"/>
      <c r="G239" s="551"/>
      <c r="H239" s="551"/>
      <c r="I239" s="551"/>
      <c r="J239" s="551"/>
      <c r="K239" s="551"/>
      <c r="L239" s="551"/>
      <c r="M239" s="551"/>
      <c r="N239" s="551"/>
      <c r="O239" s="551"/>
      <c r="P239" s="551"/>
      <c r="Q239" s="551"/>
      <c r="R239" s="551"/>
      <c r="S239" s="551"/>
      <c r="T239" s="551"/>
      <c r="U239" s="551"/>
      <c r="V239" s="551"/>
      <c r="W239" s="551"/>
      <c r="X239" s="551"/>
      <c r="Y239" s="409"/>
      <c r="Z239" s="409"/>
      <c r="AA239" s="409"/>
      <c r="AB239" s="409"/>
      <c r="AC239" s="409"/>
      <c r="AD239" s="409"/>
      <c r="AE239" s="132"/>
      <c r="AG239" s="111">
        <f t="shared" si="45"/>
        <v>0</v>
      </c>
      <c r="AH239" s="111">
        <f t="shared" si="46"/>
        <v>0</v>
      </c>
    </row>
    <row r="240" spans="1:34" ht="15.05" customHeight="1">
      <c r="A240" s="132"/>
      <c r="B240" s="132"/>
      <c r="C240" s="160" t="s">
        <v>94</v>
      </c>
      <c r="D240" s="551" t="str">
        <f t="shared" si="44"/>
        <v/>
      </c>
      <c r="E240" s="551"/>
      <c r="F240" s="551"/>
      <c r="G240" s="551"/>
      <c r="H240" s="551"/>
      <c r="I240" s="551"/>
      <c r="J240" s="551"/>
      <c r="K240" s="551"/>
      <c r="L240" s="551"/>
      <c r="M240" s="551"/>
      <c r="N240" s="551"/>
      <c r="O240" s="551"/>
      <c r="P240" s="551"/>
      <c r="Q240" s="551"/>
      <c r="R240" s="551"/>
      <c r="S240" s="551"/>
      <c r="T240" s="551"/>
      <c r="U240" s="551"/>
      <c r="V240" s="551"/>
      <c r="W240" s="551"/>
      <c r="X240" s="551"/>
      <c r="Y240" s="409"/>
      <c r="Z240" s="409"/>
      <c r="AA240" s="409"/>
      <c r="AB240" s="409"/>
      <c r="AC240" s="409"/>
      <c r="AD240" s="409"/>
      <c r="AE240" s="132"/>
      <c r="AG240" s="111">
        <f t="shared" si="45"/>
        <v>0</v>
      </c>
      <c r="AH240" s="111">
        <f t="shared" si="46"/>
        <v>0</v>
      </c>
    </row>
    <row r="241" spans="1:34" ht="15.05" customHeight="1">
      <c r="A241" s="132"/>
      <c r="B241" s="132"/>
      <c r="C241" s="160" t="s">
        <v>95</v>
      </c>
      <c r="D241" s="551" t="str">
        <f t="shared" si="44"/>
        <v/>
      </c>
      <c r="E241" s="551"/>
      <c r="F241" s="551"/>
      <c r="G241" s="551"/>
      <c r="H241" s="551"/>
      <c r="I241" s="551"/>
      <c r="J241" s="551"/>
      <c r="K241" s="551"/>
      <c r="L241" s="551"/>
      <c r="M241" s="551"/>
      <c r="N241" s="551"/>
      <c r="O241" s="551"/>
      <c r="P241" s="551"/>
      <c r="Q241" s="551"/>
      <c r="R241" s="551"/>
      <c r="S241" s="551"/>
      <c r="T241" s="551"/>
      <c r="U241" s="551"/>
      <c r="V241" s="551"/>
      <c r="W241" s="551"/>
      <c r="X241" s="551"/>
      <c r="Y241" s="409"/>
      <c r="Z241" s="409"/>
      <c r="AA241" s="409"/>
      <c r="AB241" s="409"/>
      <c r="AC241" s="409"/>
      <c r="AD241" s="409"/>
      <c r="AE241" s="132"/>
      <c r="AG241" s="111">
        <f t="shared" si="45"/>
        <v>0</v>
      </c>
      <c r="AH241" s="111">
        <f t="shared" si="46"/>
        <v>0</v>
      </c>
    </row>
    <row r="242" spans="1:34" ht="15.05" customHeight="1">
      <c r="A242" s="132"/>
      <c r="B242" s="132"/>
      <c r="C242" s="160" t="s">
        <v>96</v>
      </c>
      <c r="D242" s="551" t="str">
        <f t="shared" si="44"/>
        <v/>
      </c>
      <c r="E242" s="551"/>
      <c r="F242" s="551"/>
      <c r="G242" s="551"/>
      <c r="H242" s="551"/>
      <c r="I242" s="551"/>
      <c r="J242" s="551"/>
      <c r="K242" s="551"/>
      <c r="L242" s="551"/>
      <c r="M242" s="551"/>
      <c r="N242" s="551"/>
      <c r="O242" s="551"/>
      <c r="P242" s="551"/>
      <c r="Q242" s="551"/>
      <c r="R242" s="551"/>
      <c r="S242" s="551"/>
      <c r="T242" s="551"/>
      <c r="U242" s="551"/>
      <c r="V242" s="551"/>
      <c r="W242" s="551"/>
      <c r="X242" s="551"/>
      <c r="Y242" s="409"/>
      <c r="Z242" s="409"/>
      <c r="AA242" s="409"/>
      <c r="AB242" s="409"/>
      <c r="AC242" s="409"/>
      <c r="AD242" s="409"/>
      <c r="AE242" s="132"/>
      <c r="AG242" s="111">
        <f t="shared" si="45"/>
        <v>0</v>
      </c>
      <c r="AH242" s="111">
        <f t="shared" si="46"/>
        <v>0</v>
      </c>
    </row>
    <row r="243" spans="1:34" ht="15.05" customHeight="1">
      <c r="A243" s="132"/>
      <c r="B243" s="132"/>
      <c r="C243" s="160" t="s">
        <v>97</v>
      </c>
      <c r="D243" s="551" t="str">
        <f t="shared" si="44"/>
        <v/>
      </c>
      <c r="E243" s="551"/>
      <c r="F243" s="551"/>
      <c r="G243" s="551"/>
      <c r="H243" s="551"/>
      <c r="I243" s="551"/>
      <c r="J243" s="551"/>
      <c r="K243" s="551"/>
      <c r="L243" s="551"/>
      <c r="M243" s="551"/>
      <c r="N243" s="551"/>
      <c r="O243" s="551"/>
      <c r="P243" s="551"/>
      <c r="Q243" s="551"/>
      <c r="R243" s="551"/>
      <c r="S243" s="551"/>
      <c r="T243" s="551"/>
      <c r="U243" s="551"/>
      <c r="V243" s="551"/>
      <c r="W243" s="551"/>
      <c r="X243" s="551"/>
      <c r="Y243" s="409"/>
      <c r="Z243" s="409"/>
      <c r="AA243" s="409"/>
      <c r="AB243" s="409"/>
      <c r="AC243" s="409"/>
      <c r="AD243" s="409"/>
      <c r="AE243" s="132"/>
      <c r="AG243" s="111">
        <f t="shared" si="45"/>
        <v>0</v>
      </c>
      <c r="AH243" s="111">
        <f t="shared" si="46"/>
        <v>0</v>
      </c>
    </row>
    <row r="244" spans="1:34" ht="15.05" customHeight="1">
      <c r="A244" s="132"/>
      <c r="B244" s="132"/>
      <c r="C244" s="160" t="s">
        <v>98</v>
      </c>
      <c r="D244" s="551" t="str">
        <f t="shared" si="44"/>
        <v/>
      </c>
      <c r="E244" s="551"/>
      <c r="F244" s="551"/>
      <c r="G244" s="551"/>
      <c r="H244" s="551"/>
      <c r="I244" s="551"/>
      <c r="J244" s="551"/>
      <c r="K244" s="551"/>
      <c r="L244" s="551"/>
      <c r="M244" s="551"/>
      <c r="N244" s="551"/>
      <c r="O244" s="551"/>
      <c r="P244" s="551"/>
      <c r="Q244" s="551"/>
      <c r="R244" s="551"/>
      <c r="S244" s="551"/>
      <c r="T244" s="551"/>
      <c r="U244" s="551"/>
      <c r="V244" s="551"/>
      <c r="W244" s="551"/>
      <c r="X244" s="551"/>
      <c r="Y244" s="409"/>
      <c r="Z244" s="409"/>
      <c r="AA244" s="409"/>
      <c r="AB244" s="409"/>
      <c r="AC244" s="409"/>
      <c r="AD244" s="409"/>
      <c r="AE244" s="132"/>
      <c r="AG244" s="111">
        <f t="shared" si="45"/>
        <v>0</v>
      </c>
      <c r="AH244" s="111">
        <f t="shared" si="46"/>
        <v>0</v>
      </c>
    </row>
    <row r="245" spans="1:34" ht="15.05" customHeight="1">
      <c r="A245" s="132"/>
      <c r="B245" s="132"/>
      <c r="C245" s="160" t="s">
        <v>99</v>
      </c>
      <c r="D245" s="551" t="str">
        <f t="shared" si="44"/>
        <v/>
      </c>
      <c r="E245" s="551"/>
      <c r="F245" s="551"/>
      <c r="G245" s="551"/>
      <c r="H245" s="551"/>
      <c r="I245" s="551"/>
      <c r="J245" s="551"/>
      <c r="K245" s="551"/>
      <c r="L245" s="551"/>
      <c r="M245" s="551"/>
      <c r="N245" s="551"/>
      <c r="O245" s="551"/>
      <c r="P245" s="551"/>
      <c r="Q245" s="551"/>
      <c r="R245" s="551"/>
      <c r="S245" s="551"/>
      <c r="T245" s="551"/>
      <c r="U245" s="551"/>
      <c r="V245" s="551"/>
      <c r="W245" s="551"/>
      <c r="X245" s="551"/>
      <c r="Y245" s="409"/>
      <c r="Z245" s="409"/>
      <c r="AA245" s="409"/>
      <c r="AB245" s="409"/>
      <c r="AC245" s="409"/>
      <c r="AD245" s="409"/>
      <c r="AE245" s="132"/>
      <c r="AG245" s="111">
        <f t="shared" si="45"/>
        <v>0</v>
      </c>
      <c r="AH245" s="111">
        <f t="shared" si="46"/>
        <v>0</v>
      </c>
    </row>
    <row r="246" spans="1:34" ht="15.05" customHeight="1">
      <c r="A246" s="132"/>
      <c r="B246" s="132"/>
      <c r="C246" s="160" t="s">
        <v>100</v>
      </c>
      <c r="D246" s="551" t="str">
        <f t="shared" si="44"/>
        <v/>
      </c>
      <c r="E246" s="551"/>
      <c r="F246" s="551"/>
      <c r="G246" s="551"/>
      <c r="H246" s="551"/>
      <c r="I246" s="551"/>
      <c r="J246" s="551"/>
      <c r="K246" s="551"/>
      <c r="L246" s="551"/>
      <c r="M246" s="551"/>
      <c r="N246" s="551"/>
      <c r="O246" s="551"/>
      <c r="P246" s="551"/>
      <c r="Q246" s="551"/>
      <c r="R246" s="551"/>
      <c r="S246" s="551"/>
      <c r="T246" s="551"/>
      <c r="U246" s="551"/>
      <c r="V246" s="551"/>
      <c r="W246" s="551"/>
      <c r="X246" s="551"/>
      <c r="Y246" s="409"/>
      <c r="Z246" s="409"/>
      <c r="AA246" s="409"/>
      <c r="AB246" s="409"/>
      <c r="AC246" s="409"/>
      <c r="AD246" s="409"/>
      <c r="AE246" s="132"/>
      <c r="AG246" s="111">
        <f t="shared" si="45"/>
        <v>0</v>
      </c>
      <c r="AH246" s="111">
        <f t="shared" si="46"/>
        <v>0</v>
      </c>
    </row>
    <row r="247" spans="1:34" ht="15.05" customHeight="1">
      <c r="A247" s="132"/>
      <c r="B247" s="132"/>
      <c r="C247" s="160" t="s">
        <v>101</v>
      </c>
      <c r="D247" s="551" t="str">
        <f t="shared" si="44"/>
        <v/>
      </c>
      <c r="E247" s="551"/>
      <c r="F247" s="551"/>
      <c r="G247" s="551"/>
      <c r="H247" s="551"/>
      <c r="I247" s="551"/>
      <c r="J247" s="551"/>
      <c r="K247" s="551"/>
      <c r="L247" s="551"/>
      <c r="M247" s="551"/>
      <c r="N247" s="551"/>
      <c r="O247" s="551"/>
      <c r="P247" s="551"/>
      <c r="Q247" s="551"/>
      <c r="R247" s="551"/>
      <c r="S247" s="551"/>
      <c r="T247" s="551"/>
      <c r="U247" s="551"/>
      <c r="V247" s="551"/>
      <c r="W247" s="551"/>
      <c r="X247" s="551"/>
      <c r="Y247" s="409"/>
      <c r="Z247" s="409"/>
      <c r="AA247" s="409"/>
      <c r="AB247" s="409"/>
      <c r="AC247" s="409"/>
      <c r="AD247" s="409"/>
      <c r="AE247" s="132"/>
      <c r="AG247" s="111">
        <f t="shared" si="45"/>
        <v>0</v>
      </c>
      <c r="AH247" s="111">
        <f t="shared" si="46"/>
        <v>0</v>
      </c>
    </row>
    <row r="248" spans="1:34" ht="15.05" customHeight="1">
      <c r="A248" s="132"/>
      <c r="B248" s="132"/>
      <c r="C248" s="160" t="s">
        <v>102</v>
      </c>
      <c r="D248" s="551" t="str">
        <f t="shared" si="44"/>
        <v/>
      </c>
      <c r="E248" s="551"/>
      <c r="F248" s="551"/>
      <c r="G248" s="551"/>
      <c r="H248" s="551"/>
      <c r="I248" s="551"/>
      <c r="J248" s="551"/>
      <c r="K248" s="551"/>
      <c r="L248" s="551"/>
      <c r="M248" s="551"/>
      <c r="N248" s="551"/>
      <c r="O248" s="551"/>
      <c r="P248" s="551"/>
      <c r="Q248" s="551"/>
      <c r="R248" s="551"/>
      <c r="S248" s="551"/>
      <c r="T248" s="551"/>
      <c r="U248" s="551"/>
      <c r="V248" s="551"/>
      <c r="W248" s="551"/>
      <c r="X248" s="551"/>
      <c r="Y248" s="409"/>
      <c r="Z248" s="409"/>
      <c r="AA248" s="409"/>
      <c r="AB248" s="409"/>
      <c r="AC248" s="409"/>
      <c r="AD248" s="409"/>
      <c r="AE248" s="132"/>
      <c r="AG248" s="111">
        <f t="shared" si="45"/>
        <v>0</v>
      </c>
      <c r="AH248" s="111">
        <f t="shared" si="46"/>
        <v>0</v>
      </c>
    </row>
    <row r="249" spans="1:34" ht="15.05" customHeight="1">
      <c r="A249" s="132"/>
      <c r="B249" s="132"/>
      <c r="C249" s="160" t="s">
        <v>103</v>
      </c>
      <c r="D249" s="551" t="str">
        <f t="shared" si="44"/>
        <v/>
      </c>
      <c r="E249" s="551"/>
      <c r="F249" s="551"/>
      <c r="G249" s="551"/>
      <c r="H249" s="551"/>
      <c r="I249" s="551"/>
      <c r="J249" s="551"/>
      <c r="K249" s="551"/>
      <c r="L249" s="551"/>
      <c r="M249" s="551"/>
      <c r="N249" s="551"/>
      <c r="O249" s="551"/>
      <c r="P249" s="551"/>
      <c r="Q249" s="551"/>
      <c r="R249" s="551"/>
      <c r="S249" s="551"/>
      <c r="T249" s="551"/>
      <c r="U249" s="551"/>
      <c r="V249" s="551"/>
      <c r="W249" s="551"/>
      <c r="X249" s="551"/>
      <c r="Y249" s="409"/>
      <c r="Z249" s="409"/>
      <c r="AA249" s="409"/>
      <c r="AB249" s="409"/>
      <c r="AC249" s="409"/>
      <c r="AD249" s="409"/>
      <c r="AE249" s="132"/>
      <c r="AG249" s="111">
        <f t="shared" si="45"/>
        <v>0</v>
      </c>
      <c r="AH249" s="111">
        <f t="shared" si="46"/>
        <v>0</v>
      </c>
    </row>
    <row r="250" spans="1:34" ht="15.05" customHeight="1">
      <c r="A250" s="132"/>
      <c r="B250" s="132"/>
      <c r="C250" s="160" t="s">
        <v>104</v>
      </c>
      <c r="D250" s="551" t="str">
        <f t="shared" si="44"/>
        <v/>
      </c>
      <c r="E250" s="551"/>
      <c r="F250" s="551"/>
      <c r="G250" s="551"/>
      <c r="H250" s="551"/>
      <c r="I250" s="551"/>
      <c r="J250" s="551"/>
      <c r="K250" s="551"/>
      <c r="L250" s="551"/>
      <c r="M250" s="551"/>
      <c r="N250" s="551"/>
      <c r="O250" s="551"/>
      <c r="P250" s="551"/>
      <c r="Q250" s="551"/>
      <c r="R250" s="551"/>
      <c r="S250" s="551"/>
      <c r="T250" s="551"/>
      <c r="U250" s="551"/>
      <c r="V250" s="551"/>
      <c r="W250" s="551"/>
      <c r="X250" s="551"/>
      <c r="Y250" s="409"/>
      <c r="Z250" s="409"/>
      <c r="AA250" s="409"/>
      <c r="AB250" s="409"/>
      <c r="AC250" s="409"/>
      <c r="AD250" s="409"/>
      <c r="AE250" s="132"/>
      <c r="AG250" s="111">
        <f t="shared" si="45"/>
        <v>0</v>
      </c>
      <c r="AH250" s="111">
        <f t="shared" si="46"/>
        <v>0</v>
      </c>
    </row>
    <row r="251" spans="1:34" ht="15.05" customHeight="1">
      <c r="A251" s="132"/>
      <c r="B251" s="132"/>
      <c r="C251" s="160" t="s">
        <v>105</v>
      </c>
      <c r="D251" s="551" t="str">
        <f t="shared" si="44"/>
        <v/>
      </c>
      <c r="E251" s="551"/>
      <c r="F251" s="551"/>
      <c r="G251" s="551"/>
      <c r="H251" s="551"/>
      <c r="I251" s="551"/>
      <c r="J251" s="551"/>
      <c r="K251" s="551"/>
      <c r="L251" s="551"/>
      <c r="M251" s="551"/>
      <c r="N251" s="551"/>
      <c r="O251" s="551"/>
      <c r="P251" s="551"/>
      <c r="Q251" s="551"/>
      <c r="R251" s="551"/>
      <c r="S251" s="551"/>
      <c r="T251" s="551"/>
      <c r="U251" s="551"/>
      <c r="V251" s="551"/>
      <c r="W251" s="551"/>
      <c r="X251" s="551"/>
      <c r="Y251" s="409"/>
      <c r="Z251" s="409"/>
      <c r="AA251" s="409"/>
      <c r="AB251" s="409"/>
      <c r="AC251" s="409"/>
      <c r="AD251" s="409"/>
      <c r="AE251" s="132"/>
      <c r="AG251" s="111">
        <f t="shared" si="45"/>
        <v>0</v>
      </c>
      <c r="AH251" s="111">
        <f t="shared" si="46"/>
        <v>0</v>
      </c>
    </row>
    <row r="252" spans="1:34" ht="15.05" customHeight="1">
      <c r="A252" s="132"/>
      <c r="B252" s="132"/>
      <c r="C252" s="160" t="s">
        <v>106</v>
      </c>
      <c r="D252" s="551" t="str">
        <f t="shared" si="44"/>
        <v/>
      </c>
      <c r="E252" s="551"/>
      <c r="F252" s="551"/>
      <c r="G252" s="551"/>
      <c r="H252" s="551"/>
      <c r="I252" s="551"/>
      <c r="J252" s="551"/>
      <c r="K252" s="551"/>
      <c r="L252" s="551"/>
      <c r="M252" s="551"/>
      <c r="N252" s="551"/>
      <c r="O252" s="551"/>
      <c r="P252" s="551"/>
      <c r="Q252" s="551"/>
      <c r="R252" s="551"/>
      <c r="S252" s="551"/>
      <c r="T252" s="551"/>
      <c r="U252" s="551"/>
      <c r="V252" s="551"/>
      <c r="W252" s="551"/>
      <c r="X252" s="551"/>
      <c r="Y252" s="409"/>
      <c r="Z252" s="409"/>
      <c r="AA252" s="409"/>
      <c r="AB252" s="409"/>
      <c r="AC252" s="409"/>
      <c r="AD252" s="409"/>
      <c r="AE252" s="132"/>
      <c r="AG252" s="111">
        <f t="shared" si="45"/>
        <v>0</v>
      </c>
      <c r="AH252" s="111">
        <f t="shared" si="46"/>
        <v>0</v>
      </c>
    </row>
    <row r="253" spans="1:34" ht="15.05" customHeight="1">
      <c r="A253" s="132"/>
      <c r="B253" s="132"/>
      <c r="C253" s="160" t="s">
        <v>107</v>
      </c>
      <c r="D253" s="551" t="str">
        <f t="shared" si="44"/>
        <v/>
      </c>
      <c r="E253" s="551"/>
      <c r="F253" s="551"/>
      <c r="G253" s="551"/>
      <c r="H253" s="551"/>
      <c r="I253" s="551"/>
      <c r="J253" s="551"/>
      <c r="K253" s="551"/>
      <c r="L253" s="551"/>
      <c r="M253" s="551"/>
      <c r="N253" s="551"/>
      <c r="O253" s="551"/>
      <c r="P253" s="551"/>
      <c r="Q253" s="551"/>
      <c r="R253" s="551"/>
      <c r="S253" s="551"/>
      <c r="T253" s="551"/>
      <c r="U253" s="551"/>
      <c r="V253" s="551"/>
      <c r="W253" s="551"/>
      <c r="X253" s="551"/>
      <c r="Y253" s="409"/>
      <c r="Z253" s="409"/>
      <c r="AA253" s="409"/>
      <c r="AB253" s="409"/>
      <c r="AC253" s="409"/>
      <c r="AD253" s="409"/>
      <c r="AE253" s="132"/>
      <c r="AG253" s="111">
        <f t="shared" si="45"/>
        <v>0</v>
      </c>
      <c r="AH253" s="111">
        <f t="shared" si="46"/>
        <v>0</v>
      </c>
    </row>
    <row r="254" spans="1:34" ht="15.05" customHeight="1">
      <c r="A254" s="132"/>
      <c r="B254" s="132"/>
      <c r="C254" s="160" t="s">
        <v>108</v>
      </c>
      <c r="D254" s="551" t="str">
        <f t="shared" si="44"/>
        <v/>
      </c>
      <c r="E254" s="551"/>
      <c r="F254" s="551"/>
      <c r="G254" s="551"/>
      <c r="H254" s="551"/>
      <c r="I254" s="551"/>
      <c r="J254" s="551"/>
      <c r="K254" s="551"/>
      <c r="L254" s="551"/>
      <c r="M254" s="551"/>
      <c r="N254" s="551"/>
      <c r="O254" s="551"/>
      <c r="P254" s="551"/>
      <c r="Q254" s="551"/>
      <c r="R254" s="551"/>
      <c r="S254" s="551"/>
      <c r="T254" s="551"/>
      <c r="U254" s="551"/>
      <c r="V254" s="551"/>
      <c r="W254" s="551"/>
      <c r="X254" s="551"/>
      <c r="Y254" s="409"/>
      <c r="Z254" s="409"/>
      <c r="AA254" s="409"/>
      <c r="AB254" s="409"/>
      <c r="AC254" s="409"/>
      <c r="AD254" s="409"/>
      <c r="AE254" s="132"/>
      <c r="AG254" s="111">
        <f t="shared" si="45"/>
        <v>0</v>
      </c>
      <c r="AH254" s="111">
        <f t="shared" si="46"/>
        <v>0</v>
      </c>
    </row>
    <row r="255" spans="1:34" ht="15.05" customHeight="1">
      <c r="A255" s="132"/>
      <c r="B255" s="132"/>
      <c r="C255" s="160" t="s">
        <v>109</v>
      </c>
      <c r="D255" s="551" t="str">
        <f t="shared" si="44"/>
        <v/>
      </c>
      <c r="E255" s="551"/>
      <c r="F255" s="551"/>
      <c r="G255" s="551"/>
      <c r="H255" s="551"/>
      <c r="I255" s="551"/>
      <c r="J255" s="551"/>
      <c r="K255" s="551"/>
      <c r="L255" s="551"/>
      <c r="M255" s="551"/>
      <c r="N255" s="551"/>
      <c r="O255" s="551"/>
      <c r="P255" s="551"/>
      <c r="Q255" s="551"/>
      <c r="R255" s="551"/>
      <c r="S255" s="551"/>
      <c r="T255" s="551"/>
      <c r="U255" s="551"/>
      <c r="V255" s="551"/>
      <c r="W255" s="551"/>
      <c r="X255" s="551"/>
      <c r="Y255" s="409"/>
      <c r="Z255" s="409"/>
      <c r="AA255" s="409"/>
      <c r="AB255" s="409"/>
      <c r="AC255" s="409"/>
      <c r="AD255" s="409"/>
      <c r="AE255" s="132"/>
      <c r="AG255" s="111">
        <f t="shared" si="45"/>
        <v>0</v>
      </c>
      <c r="AH255" s="111">
        <f t="shared" si="46"/>
        <v>0</v>
      </c>
    </row>
    <row r="256" spans="1:34" ht="15.05" customHeight="1">
      <c r="A256" s="132"/>
      <c r="B256" s="132"/>
      <c r="C256" s="160" t="s">
        <v>110</v>
      </c>
      <c r="D256" s="551" t="str">
        <f t="shared" si="44"/>
        <v/>
      </c>
      <c r="E256" s="551"/>
      <c r="F256" s="551"/>
      <c r="G256" s="551"/>
      <c r="H256" s="551"/>
      <c r="I256" s="551"/>
      <c r="J256" s="551"/>
      <c r="K256" s="551"/>
      <c r="L256" s="551"/>
      <c r="M256" s="551"/>
      <c r="N256" s="551"/>
      <c r="O256" s="551"/>
      <c r="P256" s="551"/>
      <c r="Q256" s="551"/>
      <c r="R256" s="551"/>
      <c r="S256" s="551"/>
      <c r="T256" s="551"/>
      <c r="U256" s="551"/>
      <c r="V256" s="551"/>
      <c r="W256" s="551"/>
      <c r="X256" s="551"/>
      <c r="Y256" s="409"/>
      <c r="Z256" s="409"/>
      <c r="AA256" s="409"/>
      <c r="AB256" s="409"/>
      <c r="AC256" s="409"/>
      <c r="AD256" s="409"/>
      <c r="AE256" s="132"/>
      <c r="AG256" s="111">
        <f t="shared" si="45"/>
        <v>0</v>
      </c>
      <c r="AH256" s="111">
        <f t="shared" si="46"/>
        <v>0</v>
      </c>
    </row>
    <row r="257" spans="1:34" ht="15.05" customHeight="1">
      <c r="A257" s="132"/>
      <c r="B257" s="132"/>
      <c r="C257" s="160" t="s">
        <v>111</v>
      </c>
      <c r="D257" s="551" t="str">
        <f t="shared" si="44"/>
        <v/>
      </c>
      <c r="E257" s="551"/>
      <c r="F257" s="551"/>
      <c r="G257" s="551"/>
      <c r="H257" s="551"/>
      <c r="I257" s="551"/>
      <c r="J257" s="551"/>
      <c r="K257" s="551"/>
      <c r="L257" s="551"/>
      <c r="M257" s="551"/>
      <c r="N257" s="551"/>
      <c r="O257" s="551"/>
      <c r="P257" s="551"/>
      <c r="Q257" s="551"/>
      <c r="R257" s="551"/>
      <c r="S257" s="551"/>
      <c r="T257" s="551"/>
      <c r="U257" s="551"/>
      <c r="V257" s="551"/>
      <c r="W257" s="551"/>
      <c r="X257" s="551"/>
      <c r="Y257" s="409"/>
      <c r="Z257" s="409"/>
      <c r="AA257" s="409"/>
      <c r="AB257" s="409"/>
      <c r="AC257" s="409"/>
      <c r="AD257" s="409"/>
      <c r="AE257" s="132"/>
      <c r="AG257" s="111">
        <f t="shared" si="45"/>
        <v>0</v>
      </c>
      <c r="AH257" s="111">
        <f t="shared" si="46"/>
        <v>0</v>
      </c>
    </row>
    <row r="258" spans="1:34" ht="15.05" customHeight="1">
      <c r="A258" s="132"/>
      <c r="B258" s="132"/>
      <c r="C258" s="160" t="s">
        <v>112</v>
      </c>
      <c r="D258" s="551" t="str">
        <f t="shared" si="44"/>
        <v/>
      </c>
      <c r="E258" s="551"/>
      <c r="F258" s="551"/>
      <c r="G258" s="551"/>
      <c r="H258" s="551"/>
      <c r="I258" s="551"/>
      <c r="J258" s="551"/>
      <c r="K258" s="551"/>
      <c r="L258" s="551"/>
      <c r="M258" s="551"/>
      <c r="N258" s="551"/>
      <c r="O258" s="551"/>
      <c r="P258" s="551"/>
      <c r="Q258" s="551"/>
      <c r="R258" s="551"/>
      <c r="S258" s="551"/>
      <c r="T258" s="551"/>
      <c r="U258" s="551"/>
      <c r="V258" s="551"/>
      <c r="W258" s="551"/>
      <c r="X258" s="551"/>
      <c r="Y258" s="409"/>
      <c r="Z258" s="409"/>
      <c r="AA258" s="409"/>
      <c r="AB258" s="409"/>
      <c r="AC258" s="409"/>
      <c r="AD258" s="409"/>
      <c r="AE258" s="132"/>
      <c r="AG258" s="111">
        <f t="shared" si="45"/>
        <v>0</v>
      </c>
      <c r="AH258" s="111">
        <f t="shared" si="46"/>
        <v>0</v>
      </c>
    </row>
    <row r="259" spans="1:34" ht="15.05" customHeight="1">
      <c r="A259" s="132"/>
      <c r="B259" s="132"/>
      <c r="C259" s="160" t="s">
        <v>113</v>
      </c>
      <c r="D259" s="551" t="str">
        <f t="shared" si="44"/>
        <v/>
      </c>
      <c r="E259" s="551"/>
      <c r="F259" s="551"/>
      <c r="G259" s="551"/>
      <c r="H259" s="551"/>
      <c r="I259" s="551"/>
      <c r="J259" s="551"/>
      <c r="K259" s="551"/>
      <c r="L259" s="551"/>
      <c r="M259" s="551"/>
      <c r="N259" s="551"/>
      <c r="O259" s="551"/>
      <c r="P259" s="551"/>
      <c r="Q259" s="551"/>
      <c r="R259" s="551"/>
      <c r="S259" s="551"/>
      <c r="T259" s="551"/>
      <c r="U259" s="551"/>
      <c r="V259" s="551"/>
      <c r="W259" s="551"/>
      <c r="X259" s="551"/>
      <c r="Y259" s="409"/>
      <c r="Z259" s="409"/>
      <c r="AA259" s="409"/>
      <c r="AB259" s="409"/>
      <c r="AC259" s="409"/>
      <c r="AD259" s="409"/>
      <c r="AE259" s="132"/>
      <c r="AG259" s="111">
        <f t="shared" si="45"/>
        <v>0</v>
      </c>
      <c r="AH259" s="111">
        <f t="shared" si="46"/>
        <v>0</v>
      </c>
    </row>
    <row r="260" spans="1:34" ht="15.05" customHeight="1">
      <c r="A260" s="132"/>
      <c r="B260" s="132"/>
      <c r="C260" s="160" t="s">
        <v>114</v>
      </c>
      <c r="D260" s="551" t="str">
        <f t="shared" si="44"/>
        <v/>
      </c>
      <c r="E260" s="551"/>
      <c r="F260" s="551"/>
      <c r="G260" s="551"/>
      <c r="H260" s="551"/>
      <c r="I260" s="551"/>
      <c r="J260" s="551"/>
      <c r="K260" s="551"/>
      <c r="L260" s="551"/>
      <c r="M260" s="551"/>
      <c r="N260" s="551"/>
      <c r="O260" s="551"/>
      <c r="P260" s="551"/>
      <c r="Q260" s="551"/>
      <c r="R260" s="551"/>
      <c r="S260" s="551"/>
      <c r="T260" s="551"/>
      <c r="U260" s="551"/>
      <c r="V260" s="551"/>
      <c r="W260" s="551"/>
      <c r="X260" s="551"/>
      <c r="Y260" s="409"/>
      <c r="Z260" s="409"/>
      <c r="AA260" s="409"/>
      <c r="AB260" s="409"/>
      <c r="AC260" s="409"/>
      <c r="AD260" s="409"/>
      <c r="AE260" s="132"/>
      <c r="AG260" s="111">
        <f t="shared" si="45"/>
        <v>0</v>
      </c>
      <c r="AH260" s="111">
        <f t="shared" si="46"/>
        <v>0</v>
      </c>
    </row>
    <row r="261" spans="1:34" ht="15.05" customHeight="1">
      <c r="A261" s="132"/>
      <c r="B261" s="132"/>
      <c r="C261" s="160" t="s">
        <v>115</v>
      </c>
      <c r="D261" s="551" t="str">
        <f t="shared" si="44"/>
        <v/>
      </c>
      <c r="E261" s="551"/>
      <c r="F261" s="551"/>
      <c r="G261" s="551"/>
      <c r="H261" s="551"/>
      <c r="I261" s="551"/>
      <c r="J261" s="551"/>
      <c r="K261" s="551"/>
      <c r="L261" s="551"/>
      <c r="M261" s="551"/>
      <c r="N261" s="551"/>
      <c r="O261" s="551"/>
      <c r="P261" s="551"/>
      <c r="Q261" s="551"/>
      <c r="R261" s="551"/>
      <c r="S261" s="551"/>
      <c r="T261" s="551"/>
      <c r="U261" s="551"/>
      <c r="V261" s="551"/>
      <c r="W261" s="551"/>
      <c r="X261" s="551"/>
      <c r="Y261" s="409"/>
      <c r="Z261" s="409"/>
      <c r="AA261" s="409"/>
      <c r="AB261" s="409"/>
      <c r="AC261" s="409"/>
      <c r="AD261" s="409"/>
      <c r="AE261" s="132"/>
      <c r="AG261" s="111">
        <f t="shared" si="45"/>
        <v>0</v>
      </c>
      <c r="AH261" s="111">
        <f t="shared" si="46"/>
        <v>0</v>
      </c>
    </row>
    <row r="262" spans="1:34" ht="15.05" customHeight="1">
      <c r="A262" s="132"/>
      <c r="B262" s="132"/>
      <c r="C262" s="160" t="s">
        <v>116</v>
      </c>
      <c r="D262" s="551" t="str">
        <f t="shared" si="44"/>
        <v/>
      </c>
      <c r="E262" s="551"/>
      <c r="F262" s="551"/>
      <c r="G262" s="551"/>
      <c r="H262" s="551"/>
      <c r="I262" s="551"/>
      <c r="J262" s="551"/>
      <c r="K262" s="551"/>
      <c r="L262" s="551"/>
      <c r="M262" s="551"/>
      <c r="N262" s="551"/>
      <c r="O262" s="551"/>
      <c r="P262" s="551"/>
      <c r="Q262" s="551"/>
      <c r="R262" s="551"/>
      <c r="S262" s="551"/>
      <c r="T262" s="551"/>
      <c r="U262" s="551"/>
      <c r="V262" s="551"/>
      <c r="W262" s="551"/>
      <c r="X262" s="551"/>
      <c r="Y262" s="409"/>
      <c r="Z262" s="409"/>
      <c r="AA262" s="409"/>
      <c r="AB262" s="409"/>
      <c r="AC262" s="409"/>
      <c r="AD262" s="409"/>
      <c r="AE262" s="132"/>
      <c r="AG262" s="111">
        <f t="shared" si="45"/>
        <v>0</v>
      </c>
      <c r="AH262" s="111">
        <f t="shared" si="46"/>
        <v>0</v>
      </c>
    </row>
    <row r="263" spans="1:34" ht="15.05" customHeight="1">
      <c r="A263" s="132"/>
      <c r="B263" s="132"/>
      <c r="C263" s="160" t="s">
        <v>117</v>
      </c>
      <c r="D263" s="551" t="str">
        <f t="shared" si="44"/>
        <v/>
      </c>
      <c r="E263" s="551"/>
      <c r="F263" s="551"/>
      <c r="G263" s="551"/>
      <c r="H263" s="551"/>
      <c r="I263" s="551"/>
      <c r="J263" s="551"/>
      <c r="K263" s="551"/>
      <c r="L263" s="551"/>
      <c r="M263" s="551"/>
      <c r="N263" s="551"/>
      <c r="O263" s="551"/>
      <c r="P263" s="551"/>
      <c r="Q263" s="551"/>
      <c r="R263" s="551"/>
      <c r="S263" s="551"/>
      <c r="T263" s="551"/>
      <c r="U263" s="551"/>
      <c r="V263" s="551"/>
      <c r="W263" s="551"/>
      <c r="X263" s="551"/>
      <c r="Y263" s="409"/>
      <c r="Z263" s="409"/>
      <c r="AA263" s="409"/>
      <c r="AB263" s="409"/>
      <c r="AC263" s="409"/>
      <c r="AD263" s="409"/>
      <c r="AE263" s="132"/>
      <c r="AG263" s="111">
        <f t="shared" si="45"/>
        <v>0</v>
      </c>
      <c r="AH263" s="111">
        <f t="shared" si="46"/>
        <v>0</v>
      </c>
    </row>
    <row r="264" spans="1:34" ht="15.05" customHeight="1">
      <c r="A264" s="132"/>
      <c r="B264" s="132"/>
      <c r="C264" s="160" t="s">
        <v>118</v>
      </c>
      <c r="D264" s="551" t="str">
        <f t="shared" si="44"/>
        <v/>
      </c>
      <c r="E264" s="551"/>
      <c r="F264" s="551"/>
      <c r="G264" s="551"/>
      <c r="H264" s="551"/>
      <c r="I264" s="551"/>
      <c r="J264" s="551"/>
      <c r="K264" s="551"/>
      <c r="L264" s="551"/>
      <c r="M264" s="551"/>
      <c r="N264" s="551"/>
      <c r="O264" s="551"/>
      <c r="P264" s="551"/>
      <c r="Q264" s="551"/>
      <c r="R264" s="551"/>
      <c r="S264" s="551"/>
      <c r="T264" s="551"/>
      <c r="U264" s="551"/>
      <c r="V264" s="551"/>
      <c r="W264" s="551"/>
      <c r="X264" s="551"/>
      <c r="Y264" s="409"/>
      <c r="Z264" s="409"/>
      <c r="AA264" s="409"/>
      <c r="AB264" s="409"/>
      <c r="AC264" s="409"/>
      <c r="AD264" s="409"/>
      <c r="AE264" s="132"/>
      <c r="AG264" s="111">
        <f t="shared" si="45"/>
        <v>0</v>
      </c>
      <c r="AH264" s="111">
        <f t="shared" si="46"/>
        <v>0</v>
      </c>
    </row>
    <row r="265" spans="1:34" ht="15.05" customHeight="1">
      <c r="A265" s="132"/>
      <c r="B265" s="132"/>
      <c r="C265" s="160" t="s">
        <v>119</v>
      </c>
      <c r="D265" s="551" t="str">
        <f t="shared" si="44"/>
        <v/>
      </c>
      <c r="E265" s="551"/>
      <c r="F265" s="551"/>
      <c r="G265" s="551"/>
      <c r="H265" s="551"/>
      <c r="I265" s="551"/>
      <c r="J265" s="551"/>
      <c r="K265" s="551"/>
      <c r="L265" s="551"/>
      <c r="M265" s="551"/>
      <c r="N265" s="551"/>
      <c r="O265" s="551"/>
      <c r="P265" s="551"/>
      <c r="Q265" s="551"/>
      <c r="R265" s="551"/>
      <c r="S265" s="551"/>
      <c r="T265" s="551"/>
      <c r="U265" s="551"/>
      <c r="V265" s="551"/>
      <c r="W265" s="551"/>
      <c r="X265" s="551"/>
      <c r="Y265" s="409"/>
      <c r="Z265" s="409"/>
      <c r="AA265" s="409"/>
      <c r="AB265" s="409"/>
      <c r="AC265" s="409"/>
      <c r="AD265" s="409"/>
      <c r="AE265" s="132"/>
      <c r="AG265" s="111">
        <f t="shared" si="45"/>
        <v>0</v>
      </c>
      <c r="AH265" s="111">
        <f t="shared" si="46"/>
        <v>0</v>
      </c>
    </row>
    <row r="266" spans="1:34" ht="15.05" customHeight="1">
      <c r="A266" s="132"/>
      <c r="B266" s="132"/>
      <c r="C266" s="160" t="s">
        <v>120</v>
      </c>
      <c r="D266" s="551" t="str">
        <f t="shared" si="44"/>
        <v/>
      </c>
      <c r="E266" s="551"/>
      <c r="F266" s="551"/>
      <c r="G266" s="551"/>
      <c r="H266" s="551"/>
      <c r="I266" s="551"/>
      <c r="J266" s="551"/>
      <c r="K266" s="551"/>
      <c r="L266" s="551"/>
      <c r="M266" s="551"/>
      <c r="N266" s="551"/>
      <c r="O266" s="551"/>
      <c r="P266" s="551"/>
      <c r="Q266" s="551"/>
      <c r="R266" s="551"/>
      <c r="S266" s="551"/>
      <c r="T266" s="551"/>
      <c r="U266" s="551"/>
      <c r="V266" s="551"/>
      <c r="W266" s="551"/>
      <c r="X266" s="551"/>
      <c r="Y266" s="409"/>
      <c r="Z266" s="409"/>
      <c r="AA266" s="409"/>
      <c r="AB266" s="409"/>
      <c r="AC266" s="409"/>
      <c r="AD266" s="409"/>
      <c r="AE266" s="132"/>
      <c r="AG266" s="111">
        <f t="shared" si="45"/>
        <v>0</v>
      </c>
      <c r="AH266" s="111">
        <f t="shared" si="46"/>
        <v>0</v>
      </c>
    </row>
    <row r="267" spans="1:34" ht="15.05" customHeight="1">
      <c r="A267" s="132"/>
      <c r="B267" s="132"/>
      <c r="C267" s="160" t="s">
        <v>121</v>
      </c>
      <c r="D267" s="551" t="str">
        <f t="shared" si="44"/>
        <v/>
      </c>
      <c r="E267" s="551"/>
      <c r="F267" s="551"/>
      <c r="G267" s="551"/>
      <c r="H267" s="551"/>
      <c r="I267" s="551"/>
      <c r="J267" s="551"/>
      <c r="K267" s="551"/>
      <c r="L267" s="551"/>
      <c r="M267" s="551"/>
      <c r="N267" s="551"/>
      <c r="O267" s="551"/>
      <c r="P267" s="551"/>
      <c r="Q267" s="551"/>
      <c r="R267" s="551"/>
      <c r="S267" s="551"/>
      <c r="T267" s="551"/>
      <c r="U267" s="551"/>
      <c r="V267" s="551"/>
      <c r="W267" s="551"/>
      <c r="X267" s="551"/>
      <c r="Y267" s="409"/>
      <c r="Z267" s="409"/>
      <c r="AA267" s="409"/>
      <c r="AB267" s="409"/>
      <c r="AC267" s="409"/>
      <c r="AD267" s="409"/>
      <c r="AE267" s="132"/>
      <c r="AG267" s="111">
        <f t="shared" si="45"/>
        <v>0</v>
      </c>
      <c r="AH267" s="111">
        <f t="shared" si="46"/>
        <v>0</v>
      </c>
    </row>
    <row r="268" spans="1:34" ht="15.05" customHeight="1">
      <c r="A268" s="132"/>
      <c r="B268" s="132"/>
      <c r="C268" s="160" t="s">
        <v>122</v>
      </c>
      <c r="D268" s="551" t="str">
        <f t="shared" si="44"/>
        <v/>
      </c>
      <c r="E268" s="551"/>
      <c r="F268" s="551"/>
      <c r="G268" s="551"/>
      <c r="H268" s="551"/>
      <c r="I268" s="551"/>
      <c r="J268" s="551"/>
      <c r="K268" s="551"/>
      <c r="L268" s="551"/>
      <c r="M268" s="551"/>
      <c r="N268" s="551"/>
      <c r="O268" s="551"/>
      <c r="P268" s="551"/>
      <c r="Q268" s="551"/>
      <c r="R268" s="551"/>
      <c r="S268" s="551"/>
      <c r="T268" s="551"/>
      <c r="U268" s="551"/>
      <c r="V268" s="551"/>
      <c r="W268" s="551"/>
      <c r="X268" s="551"/>
      <c r="Y268" s="409"/>
      <c r="Z268" s="409"/>
      <c r="AA268" s="409"/>
      <c r="AB268" s="409"/>
      <c r="AC268" s="409"/>
      <c r="AD268" s="409"/>
      <c r="AE268" s="132"/>
      <c r="AG268" s="111">
        <f t="shared" si="45"/>
        <v>0</v>
      </c>
      <c r="AH268" s="111">
        <f t="shared" si="46"/>
        <v>0</v>
      </c>
    </row>
    <row r="269" spans="1:34" ht="15.05" customHeight="1">
      <c r="A269" s="132"/>
      <c r="B269" s="132"/>
      <c r="C269" s="160" t="s">
        <v>123</v>
      </c>
      <c r="D269" s="551" t="str">
        <f t="shared" si="44"/>
        <v/>
      </c>
      <c r="E269" s="551"/>
      <c r="F269" s="551"/>
      <c r="G269" s="551"/>
      <c r="H269" s="551"/>
      <c r="I269" s="551"/>
      <c r="J269" s="551"/>
      <c r="K269" s="551"/>
      <c r="L269" s="551"/>
      <c r="M269" s="551"/>
      <c r="N269" s="551"/>
      <c r="O269" s="551"/>
      <c r="P269" s="551"/>
      <c r="Q269" s="551"/>
      <c r="R269" s="551"/>
      <c r="S269" s="551"/>
      <c r="T269" s="551"/>
      <c r="U269" s="551"/>
      <c r="V269" s="551"/>
      <c r="W269" s="551"/>
      <c r="X269" s="551"/>
      <c r="Y269" s="409"/>
      <c r="Z269" s="409"/>
      <c r="AA269" s="409"/>
      <c r="AB269" s="409"/>
      <c r="AC269" s="409"/>
      <c r="AD269" s="409"/>
      <c r="AE269" s="132"/>
      <c r="AG269" s="111">
        <f t="shared" si="45"/>
        <v>0</v>
      </c>
      <c r="AH269" s="111">
        <f t="shared" si="46"/>
        <v>0</v>
      </c>
    </row>
    <row r="270" spans="1:34" ht="15.05" customHeight="1">
      <c r="A270" s="132"/>
      <c r="B270" s="132"/>
      <c r="C270" s="160" t="s">
        <v>124</v>
      </c>
      <c r="D270" s="551" t="str">
        <f t="shared" si="44"/>
        <v/>
      </c>
      <c r="E270" s="551"/>
      <c r="F270" s="551"/>
      <c r="G270" s="551"/>
      <c r="H270" s="551"/>
      <c r="I270" s="551"/>
      <c r="J270" s="551"/>
      <c r="K270" s="551"/>
      <c r="L270" s="551"/>
      <c r="M270" s="551"/>
      <c r="N270" s="551"/>
      <c r="O270" s="551"/>
      <c r="P270" s="551"/>
      <c r="Q270" s="551"/>
      <c r="R270" s="551"/>
      <c r="S270" s="551"/>
      <c r="T270" s="551"/>
      <c r="U270" s="551"/>
      <c r="V270" s="551"/>
      <c r="W270" s="551"/>
      <c r="X270" s="551"/>
      <c r="Y270" s="409"/>
      <c r="Z270" s="409"/>
      <c r="AA270" s="409"/>
      <c r="AB270" s="409"/>
      <c r="AC270" s="409"/>
      <c r="AD270" s="409"/>
      <c r="AE270" s="132"/>
      <c r="AG270" s="111">
        <f t="shared" si="45"/>
        <v>0</v>
      </c>
      <c r="AH270" s="111">
        <f t="shared" si="46"/>
        <v>0</v>
      </c>
    </row>
    <row r="271" spans="1:34" ht="15.05" customHeight="1">
      <c r="A271" s="132"/>
      <c r="B271" s="132"/>
      <c r="C271" s="160" t="s">
        <v>125</v>
      </c>
      <c r="D271" s="551" t="str">
        <f t="shared" si="44"/>
        <v/>
      </c>
      <c r="E271" s="551"/>
      <c r="F271" s="551"/>
      <c r="G271" s="551"/>
      <c r="H271" s="551"/>
      <c r="I271" s="551"/>
      <c r="J271" s="551"/>
      <c r="K271" s="551"/>
      <c r="L271" s="551"/>
      <c r="M271" s="551"/>
      <c r="N271" s="551"/>
      <c r="O271" s="551"/>
      <c r="P271" s="551"/>
      <c r="Q271" s="551"/>
      <c r="R271" s="551"/>
      <c r="S271" s="551"/>
      <c r="T271" s="551"/>
      <c r="U271" s="551"/>
      <c r="V271" s="551"/>
      <c r="W271" s="551"/>
      <c r="X271" s="551"/>
      <c r="Y271" s="409"/>
      <c r="Z271" s="409"/>
      <c r="AA271" s="409"/>
      <c r="AB271" s="409"/>
      <c r="AC271" s="409"/>
      <c r="AD271" s="409"/>
      <c r="AE271" s="132"/>
      <c r="AG271" s="111">
        <f t="shared" si="45"/>
        <v>0</v>
      </c>
      <c r="AH271" s="111">
        <f t="shared" si="46"/>
        <v>0</v>
      </c>
    </row>
    <row r="272" spans="1:34" ht="15.05" customHeight="1">
      <c r="A272" s="132"/>
      <c r="B272" s="132"/>
      <c r="C272" s="160" t="s">
        <v>126</v>
      </c>
      <c r="D272" s="551" t="str">
        <f t="shared" si="44"/>
        <v/>
      </c>
      <c r="E272" s="551"/>
      <c r="F272" s="551"/>
      <c r="G272" s="551"/>
      <c r="H272" s="551"/>
      <c r="I272" s="551"/>
      <c r="J272" s="551"/>
      <c r="K272" s="551"/>
      <c r="L272" s="551"/>
      <c r="M272" s="551"/>
      <c r="N272" s="551"/>
      <c r="O272" s="551"/>
      <c r="P272" s="551"/>
      <c r="Q272" s="551"/>
      <c r="R272" s="551"/>
      <c r="S272" s="551"/>
      <c r="T272" s="551"/>
      <c r="U272" s="551"/>
      <c r="V272" s="551"/>
      <c r="W272" s="551"/>
      <c r="X272" s="551"/>
      <c r="Y272" s="409"/>
      <c r="Z272" s="409"/>
      <c r="AA272" s="409"/>
      <c r="AB272" s="409"/>
      <c r="AC272" s="409"/>
      <c r="AD272" s="409"/>
      <c r="AE272" s="132"/>
      <c r="AG272" s="111">
        <f t="shared" si="45"/>
        <v>0</v>
      </c>
      <c r="AH272" s="111">
        <f t="shared" si="46"/>
        <v>0</v>
      </c>
    </row>
    <row r="273" spans="1:34" ht="15.05" customHeight="1">
      <c r="A273" s="132"/>
      <c r="B273" s="132"/>
      <c r="C273" s="160" t="s">
        <v>127</v>
      </c>
      <c r="D273" s="551" t="str">
        <f t="shared" si="44"/>
        <v/>
      </c>
      <c r="E273" s="551"/>
      <c r="F273" s="551"/>
      <c r="G273" s="551"/>
      <c r="H273" s="551"/>
      <c r="I273" s="551"/>
      <c r="J273" s="551"/>
      <c r="K273" s="551"/>
      <c r="L273" s="551"/>
      <c r="M273" s="551"/>
      <c r="N273" s="551"/>
      <c r="O273" s="551"/>
      <c r="P273" s="551"/>
      <c r="Q273" s="551"/>
      <c r="R273" s="551"/>
      <c r="S273" s="551"/>
      <c r="T273" s="551"/>
      <c r="U273" s="551"/>
      <c r="V273" s="551"/>
      <c r="W273" s="551"/>
      <c r="X273" s="551"/>
      <c r="Y273" s="409"/>
      <c r="Z273" s="409"/>
      <c r="AA273" s="409"/>
      <c r="AB273" s="409"/>
      <c r="AC273" s="409"/>
      <c r="AD273" s="409"/>
      <c r="AE273" s="132"/>
      <c r="AG273" s="111">
        <f t="shared" si="45"/>
        <v>0</v>
      </c>
      <c r="AH273" s="111">
        <f t="shared" si="46"/>
        <v>0</v>
      </c>
    </row>
    <row r="274" spans="1:34" ht="15.05" customHeight="1">
      <c r="A274" s="132"/>
      <c r="B274" s="132"/>
      <c r="C274" s="160" t="s">
        <v>128</v>
      </c>
      <c r="D274" s="551" t="str">
        <f t="shared" si="44"/>
        <v/>
      </c>
      <c r="E274" s="551"/>
      <c r="F274" s="551"/>
      <c r="G274" s="551"/>
      <c r="H274" s="551"/>
      <c r="I274" s="551"/>
      <c r="J274" s="551"/>
      <c r="K274" s="551"/>
      <c r="L274" s="551"/>
      <c r="M274" s="551"/>
      <c r="N274" s="551"/>
      <c r="O274" s="551"/>
      <c r="P274" s="551"/>
      <c r="Q274" s="551"/>
      <c r="R274" s="551"/>
      <c r="S274" s="551"/>
      <c r="T274" s="551"/>
      <c r="U274" s="551"/>
      <c r="V274" s="551"/>
      <c r="W274" s="551"/>
      <c r="X274" s="551"/>
      <c r="Y274" s="409"/>
      <c r="Z274" s="409"/>
      <c r="AA274" s="409"/>
      <c r="AB274" s="409"/>
      <c r="AC274" s="409"/>
      <c r="AD274" s="409"/>
      <c r="AE274" s="132"/>
      <c r="AG274" s="111">
        <f t="shared" si="45"/>
        <v>0</v>
      </c>
      <c r="AH274" s="111">
        <f t="shared" si="46"/>
        <v>0</v>
      </c>
    </row>
    <row r="275" spans="1:34" ht="15.05" customHeight="1">
      <c r="A275" s="132"/>
      <c r="B275" s="132"/>
      <c r="C275" s="160" t="s">
        <v>129</v>
      </c>
      <c r="D275" s="551" t="str">
        <f t="shared" si="44"/>
        <v/>
      </c>
      <c r="E275" s="551"/>
      <c r="F275" s="551"/>
      <c r="G275" s="551"/>
      <c r="H275" s="551"/>
      <c r="I275" s="551"/>
      <c r="J275" s="551"/>
      <c r="K275" s="551"/>
      <c r="L275" s="551"/>
      <c r="M275" s="551"/>
      <c r="N275" s="551"/>
      <c r="O275" s="551"/>
      <c r="P275" s="551"/>
      <c r="Q275" s="551"/>
      <c r="R275" s="551"/>
      <c r="S275" s="551"/>
      <c r="T275" s="551"/>
      <c r="U275" s="551"/>
      <c r="V275" s="551"/>
      <c r="W275" s="551"/>
      <c r="X275" s="551"/>
      <c r="Y275" s="409"/>
      <c r="Z275" s="409"/>
      <c r="AA275" s="409"/>
      <c r="AB275" s="409"/>
      <c r="AC275" s="409"/>
      <c r="AD275" s="409"/>
      <c r="AE275" s="132"/>
      <c r="AG275" s="111">
        <f t="shared" si="45"/>
        <v>0</v>
      </c>
      <c r="AH275" s="111">
        <f t="shared" si="46"/>
        <v>0</v>
      </c>
    </row>
    <row r="276" spans="1:34" ht="15.05" customHeight="1">
      <c r="A276" s="132"/>
      <c r="B276" s="132"/>
      <c r="C276" s="160" t="s">
        <v>130</v>
      </c>
      <c r="D276" s="551" t="str">
        <f t="shared" si="44"/>
        <v/>
      </c>
      <c r="E276" s="551"/>
      <c r="F276" s="551"/>
      <c r="G276" s="551"/>
      <c r="H276" s="551"/>
      <c r="I276" s="551"/>
      <c r="J276" s="551"/>
      <c r="K276" s="551"/>
      <c r="L276" s="551"/>
      <c r="M276" s="551"/>
      <c r="N276" s="551"/>
      <c r="O276" s="551"/>
      <c r="P276" s="551"/>
      <c r="Q276" s="551"/>
      <c r="R276" s="551"/>
      <c r="S276" s="551"/>
      <c r="T276" s="551"/>
      <c r="U276" s="551"/>
      <c r="V276" s="551"/>
      <c r="W276" s="551"/>
      <c r="X276" s="551"/>
      <c r="Y276" s="409"/>
      <c r="Z276" s="409"/>
      <c r="AA276" s="409"/>
      <c r="AB276" s="409"/>
      <c r="AC276" s="409"/>
      <c r="AD276" s="409"/>
      <c r="AE276" s="132"/>
      <c r="AG276" s="111">
        <f t="shared" si="45"/>
        <v>0</v>
      </c>
      <c r="AH276" s="111">
        <f t="shared" si="46"/>
        <v>0</v>
      </c>
    </row>
    <row r="277" spans="1:34" ht="15.05" customHeight="1">
      <c r="A277" s="132"/>
      <c r="B277" s="132"/>
      <c r="C277" s="160" t="s">
        <v>131</v>
      </c>
      <c r="D277" s="551" t="str">
        <f t="shared" si="44"/>
        <v/>
      </c>
      <c r="E277" s="551"/>
      <c r="F277" s="551"/>
      <c r="G277" s="551"/>
      <c r="H277" s="551"/>
      <c r="I277" s="551"/>
      <c r="J277" s="551"/>
      <c r="K277" s="551"/>
      <c r="L277" s="551"/>
      <c r="M277" s="551"/>
      <c r="N277" s="551"/>
      <c r="O277" s="551"/>
      <c r="P277" s="551"/>
      <c r="Q277" s="551"/>
      <c r="R277" s="551"/>
      <c r="S277" s="551"/>
      <c r="T277" s="551"/>
      <c r="U277" s="551"/>
      <c r="V277" s="551"/>
      <c r="W277" s="551"/>
      <c r="X277" s="551"/>
      <c r="Y277" s="409"/>
      <c r="Z277" s="409"/>
      <c r="AA277" s="409"/>
      <c r="AB277" s="409"/>
      <c r="AC277" s="409"/>
      <c r="AD277" s="409"/>
      <c r="AE277" s="132"/>
      <c r="AG277" s="111">
        <f t="shared" si="45"/>
        <v>0</v>
      </c>
      <c r="AH277" s="111">
        <f t="shared" si="46"/>
        <v>0</v>
      </c>
    </row>
    <row r="278" spans="1:34" ht="15.05" customHeight="1">
      <c r="A278" s="132"/>
      <c r="B278" s="132"/>
      <c r="C278" s="160" t="s">
        <v>132</v>
      </c>
      <c r="D278" s="551" t="str">
        <f t="shared" si="44"/>
        <v/>
      </c>
      <c r="E278" s="551"/>
      <c r="F278" s="551"/>
      <c r="G278" s="551"/>
      <c r="H278" s="551"/>
      <c r="I278" s="551"/>
      <c r="J278" s="551"/>
      <c r="K278" s="551"/>
      <c r="L278" s="551"/>
      <c r="M278" s="551"/>
      <c r="N278" s="551"/>
      <c r="O278" s="551"/>
      <c r="P278" s="551"/>
      <c r="Q278" s="551"/>
      <c r="R278" s="551"/>
      <c r="S278" s="551"/>
      <c r="T278" s="551"/>
      <c r="U278" s="551"/>
      <c r="V278" s="551"/>
      <c r="W278" s="551"/>
      <c r="X278" s="551"/>
      <c r="Y278" s="409"/>
      <c r="Z278" s="409"/>
      <c r="AA278" s="409"/>
      <c r="AB278" s="409"/>
      <c r="AC278" s="409"/>
      <c r="AD278" s="409"/>
      <c r="AE278" s="132"/>
      <c r="AG278" s="111">
        <f t="shared" si="45"/>
        <v>0</v>
      </c>
      <c r="AH278" s="111">
        <f t="shared" si="46"/>
        <v>0</v>
      </c>
    </row>
    <row r="279" spans="1:34" ht="15.05" customHeight="1">
      <c r="A279" s="132"/>
      <c r="B279" s="132"/>
      <c r="C279" s="160" t="s">
        <v>133</v>
      </c>
      <c r="D279" s="551" t="str">
        <f t="shared" ref="D279:D333" si="47">IF(D103="","",D103)</f>
        <v/>
      </c>
      <c r="E279" s="551"/>
      <c r="F279" s="551"/>
      <c r="G279" s="551"/>
      <c r="H279" s="551"/>
      <c r="I279" s="551"/>
      <c r="J279" s="551"/>
      <c r="K279" s="551"/>
      <c r="L279" s="551"/>
      <c r="M279" s="551"/>
      <c r="N279" s="551"/>
      <c r="O279" s="551"/>
      <c r="P279" s="551"/>
      <c r="Q279" s="551"/>
      <c r="R279" s="551"/>
      <c r="S279" s="551"/>
      <c r="T279" s="551"/>
      <c r="U279" s="551"/>
      <c r="V279" s="551"/>
      <c r="W279" s="551"/>
      <c r="X279" s="551"/>
      <c r="Y279" s="409"/>
      <c r="Z279" s="409"/>
      <c r="AA279" s="409"/>
      <c r="AB279" s="409"/>
      <c r="AC279" s="409"/>
      <c r="AD279" s="409"/>
      <c r="AE279" s="132"/>
      <c r="AG279" s="111">
        <f t="shared" ref="AG279:AG332" si="48">IF(AND(Y280&lt;&gt;"",Y279=""),1,0)</f>
        <v>0</v>
      </c>
      <c r="AH279" s="111">
        <f t="shared" ref="AH279:AH333" si="49">IF($AI$210=$AJ$210,0,IF(OR(AND(D279="",Y279&lt;&gt;""),AND(D279&lt;&gt;"",Y279="")),1,0))</f>
        <v>0</v>
      </c>
    </row>
    <row r="280" spans="1:34" ht="15.05" customHeight="1">
      <c r="A280" s="132"/>
      <c r="B280" s="132"/>
      <c r="C280" s="160" t="s">
        <v>134</v>
      </c>
      <c r="D280" s="551" t="str">
        <f t="shared" si="47"/>
        <v/>
      </c>
      <c r="E280" s="551"/>
      <c r="F280" s="551"/>
      <c r="G280" s="551"/>
      <c r="H280" s="551"/>
      <c r="I280" s="551"/>
      <c r="J280" s="551"/>
      <c r="K280" s="551"/>
      <c r="L280" s="551"/>
      <c r="M280" s="551"/>
      <c r="N280" s="551"/>
      <c r="O280" s="551"/>
      <c r="P280" s="551"/>
      <c r="Q280" s="551"/>
      <c r="R280" s="551"/>
      <c r="S280" s="551"/>
      <c r="T280" s="551"/>
      <c r="U280" s="551"/>
      <c r="V280" s="551"/>
      <c r="W280" s="551"/>
      <c r="X280" s="551"/>
      <c r="Y280" s="409"/>
      <c r="Z280" s="409"/>
      <c r="AA280" s="409"/>
      <c r="AB280" s="409"/>
      <c r="AC280" s="409"/>
      <c r="AD280" s="409"/>
      <c r="AE280" s="132"/>
      <c r="AG280" s="111">
        <f t="shared" si="48"/>
        <v>0</v>
      </c>
      <c r="AH280" s="111">
        <f t="shared" si="49"/>
        <v>0</v>
      </c>
    </row>
    <row r="281" spans="1:34" ht="15.05" customHeight="1">
      <c r="A281" s="132"/>
      <c r="B281" s="132"/>
      <c r="C281" s="160" t="s">
        <v>135</v>
      </c>
      <c r="D281" s="551" t="str">
        <f t="shared" si="47"/>
        <v/>
      </c>
      <c r="E281" s="551"/>
      <c r="F281" s="551"/>
      <c r="G281" s="551"/>
      <c r="H281" s="551"/>
      <c r="I281" s="551"/>
      <c r="J281" s="551"/>
      <c r="K281" s="551"/>
      <c r="L281" s="551"/>
      <c r="M281" s="551"/>
      <c r="N281" s="551"/>
      <c r="O281" s="551"/>
      <c r="P281" s="551"/>
      <c r="Q281" s="551"/>
      <c r="R281" s="551"/>
      <c r="S281" s="551"/>
      <c r="T281" s="551"/>
      <c r="U281" s="551"/>
      <c r="V281" s="551"/>
      <c r="W281" s="551"/>
      <c r="X281" s="551"/>
      <c r="Y281" s="409"/>
      <c r="Z281" s="409"/>
      <c r="AA281" s="409"/>
      <c r="AB281" s="409"/>
      <c r="AC281" s="409"/>
      <c r="AD281" s="409"/>
      <c r="AE281" s="132"/>
      <c r="AG281" s="111">
        <f t="shared" si="48"/>
        <v>0</v>
      </c>
      <c r="AH281" s="111">
        <f t="shared" si="49"/>
        <v>0</v>
      </c>
    </row>
    <row r="282" spans="1:34" ht="15.05" customHeight="1">
      <c r="A282" s="132"/>
      <c r="B282" s="132"/>
      <c r="C282" s="160" t="s">
        <v>136</v>
      </c>
      <c r="D282" s="551" t="str">
        <f t="shared" si="47"/>
        <v/>
      </c>
      <c r="E282" s="551"/>
      <c r="F282" s="551"/>
      <c r="G282" s="551"/>
      <c r="H282" s="551"/>
      <c r="I282" s="551"/>
      <c r="J282" s="551"/>
      <c r="K282" s="551"/>
      <c r="L282" s="551"/>
      <c r="M282" s="551"/>
      <c r="N282" s="551"/>
      <c r="O282" s="551"/>
      <c r="P282" s="551"/>
      <c r="Q282" s="551"/>
      <c r="R282" s="551"/>
      <c r="S282" s="551"/>
      <c r="T282" s="551"/>
      <c r="U282" s="551"/>
      <c r="V282" s="551"/>
      <c r="W282" s="551"/>
      <c r="X282" s="551"/>
      <c r="Y282" s="409"/>
      <c r="Z282" s="409"/>
      <c r="AA282" s="409"/>
      <c r="AB282" s="409"/>
      <c r="AC282" s="409"/>
      <c r="AD282" s="409"/>
      <c r="AE282" s="132"/>
      <c r="AG282" s="111">
        <f t="shared" si="48"/>
        <v>0</v>
      </c>
      <c r="AH282" s="111">
        <f t="shared" si="49"/>
        <v>0</v>
      </c>
    </row>
    <row r="283" spans="1:34" ht="15.05" customHeight="1">
      <c r="A283" s="132"/>
      <c r="B283" s="132"/>
      <c r="C283" s="160" t="s">
        <v>137</v>
      </c>
      <c r="D283" s="551" t="str">
        <f t="shared" si="47"/>
        <v/>
      </c>
      <c r="E283" s="551"/>
      <c r="F283" s="551"/>
      <c r="G283" s="551"/>
      <c r="H283" s="551"/>
      <c r="I283" s="551"/>
      <c r="J283" s="551"/>
      <c r="K283" s="551"/>
      <c r="L283" s="551"/>
      <c r="M283" s="551"/>
      <c r="N283" s="551"/>
      <c r="O283" s="551"/>
      <c r="P283" s="551"/>
      <c r="Q283" s="551"/>
      <c r="R283" s="551"/>
      <c r="S283" s="551"/>
      <c r="T283" s="551"/>
      <c r="U283" s="551"/>
      <c r="V283" s="551"/>
      <c r="W283" s="551"/>
      <c r="X283" s="551"/>
      <c r="Y283" s="409"/>
      <c r="Z283" s="409"/>
      <c r="AA283" s="409"/>
      <c r="AB283" s="409"/>
      <c r="AC283" s="409"/>
      <c r="AD283" s="409"/>
      <c r="AE283" s="132"/>
      <c r="AG283" s="111">
        <f t="shared" si="48"/>
        <v>0</v>
      </c>
      <c r="AH283" s="111">
        <f t="shared" si="49"/>
        <v>0</v>
      </c>
    </row>
    <row r="284" spans="1:34" ht="15.05" customHeight="1">
      <c r="A284" s="132"/>
      <c r="B284" s="132"/>
      <c r="C284" s="160" t="s">
        <v>138</v>
      </c>
      <c r="D284" s="551" t="str">
        <f t="shared" si="47"/>
        <v/>
      </c>
      <c r="E284" s="551"/>
      <c r="F284" s="551"/>
      <c r="G284" s="551"/>
      <c r="H284" s="551"/>
      <c r="I284" s="551"/>
      <c r="J284" s="551"/>
      <c r="K284" s="551"/>
      <c r="L284" s="551"/>
      <c r="M284" s="551"/>
      <c r="N284" s="551"/>
      <c r="O284" s="551"/>
      <c r="P284" s="551"/>
      <c r="Q284" s="551"/>
      <c r="R284" s="551"/>
      <c r="S284" s="551"/>
      <c r="T284" s="551"/>
      <c r="U284" s="551"/>
      <c r="V284" s="551"/>
      <c r="W284" s="551"/>
      <c r="X284" s="551"/>
      <c r="Y284" s="409"/>
      <c r="Z284" s="409"/>
      <c r="AA284" s="409"/>
      <c r="AB284" s="409"/>
      <c r="AC284" s="409"/>
      <c r="AD284" s="409"/>
      <c r="AE284" s="132"/>
      <c r="AG284" s="111">
        <f t="shared" si="48"/>
        <v>0</v>
      </c>
      <c r="AH284" s="111">
        <f t="shared" si="49"/>
        <v>0</v>
      </c>
    </row>
    <row r="285" spans="1:34" ht="15.05" customHeight="1">
      <c r="A285" s="132"/>
      <c r="B285" s="132"/>
      <c r="C285" s="160" t="s">
        <v>139</v>
      </c>
      <c r="D285" s="551" t="str">
        <f t="shared" si="47"/>
        <v/>
      </c>
      <c r="E285" s="551"/>
      <c r="F285" s="551"/>
      <c r="G285" s="551"/>
      <c r="H285" s="551"/>
      <c r="I285" s="551"/>
      <c r="J285" s="551"/>
      <c r="K285" s="551"/>
      <c r="L285" s="551"/>
      <c r="M285" s="551"/>
      <c r="N285" s="551"/>
      <c r="O285" s="551"/>
      <c r="P285" s="551"/>
      <c r="Q285" s="551"/>
      <c r="R285" s="551"/>
      <c r="S285" s="551"/>
      <c r="T285" s="551"/>
      <c r="U285" s="551"/>
      <c r="V285" s="551"/>
      <c r="W285" s="551"/>
      <c r="X285" s="551"/>
      <c r="Y285" s="409"/>
      <c r="Z285" s="409"/>
      <c r="AA285" s="409"/>
      <c r="AB285" s="409"/>
      <c r="AC285" s="409"/>
      <c r="AD285" s="409"/>
      <c r="AE285" s="132"/>
      <c r="AG285" s="111">
        <f t="shared" si="48"/>
        <v>0</v>
      </c>
      <c r="AH285" s="111">
        <f t="shared" si="49"/>
        <v>0</v>
      </c>
    </row>
    <row r="286" spans="1:34" ht="15.05" customHeight="1">
      <c r="A286" s="132"/>
      <c r="B286" s="132"/>
      <c r="C286" s="160" t="s">
        <v>140</v>
      </c>
      <c r="D286" s="551" t="str">
        <f t="shared" si="47"/>
        <v/>
      </c>
      <c r="E286" s="551"/>
      <c r="F286" s="551"/>
      <c r="G286" s="551"/>
      <c r="H286" s="551"/>
      <c r="I286" s="551"/>
      <c r="J286" s="551"/>
      <c r="K286" s="551"/>
      <c r="L286" s="551"/>
      <c r="M286" s="551"/>
      <c r="N286" s="551"/>
      <c r="O286" s="551"/>
      <c r="P286" s="551"/>
      <c r="Q286" s="551"/>
      <c r="R286" s="551"/>
      <c r="S286" s="551"/>
      <c r="T286" s="551"/>
      <c r="U286" s="551"/>
      <c r="V286" s="551"/>
      <c r="W286" s="551"/>
      <c r="X286" s="551"/>
      <c r="Y286" s="409"/>
      <c r="Z286" s="409"/>
      <c r="AA286" s="409"/>
      <c r="AB286" s="409"/>
      <c r="AC286" s="409"/>
      <c r="AD286" s="409"/>
      <c r="AE286" s="132"/>
      <c r="AG286" s="111">
        <f t="shared" si="48"/>
        <v>0</v>
      </c>
      <c r="AH286" s="111">
        <f t="shared" si="49"/>
        <v>0</v>
      </c>
    </row>
    <row r="287" spans="1:34" ht="15.05" customHeight="1">
      <c r="A287" s="132"/>
      <c r="B287" s="132"/>
      <c r="C287" s="160" t="s">
        <v>141</v>
      </c>
      <c r="D287" s="551" t="str">
        <f t="shared" si="47"/>
        <v/>
      </c>
      <c r="E287" s="551"/>
      <c r="F287" s="551"/>
      <c r="G287" s="551"/>
      <c r="H287" s="551"/>
      <c r="I287" s="551"/>
      <c r="J287" s="551"/>
      <c r="K287" s="551"/>
      <c r="L287" s="551"/>
      <c r="M287" s="551"/>
      <c r="N287" s="551"/>
      <c r="O287" s="551"/>
      <c r="P287" s="551"/>
      <c r="Q287" s="551"/>
      <c r="R287" s="551"/>
      <c r="S287" s="551"/>
      <c r="T287" s="551"/>
      <c r="U287" s="551"/>
      <c r="V287" s="551"/>
      <c r="W287" s="551"/>
      <c r="X287" s="551"/>
      <c r="Y287" s="409"/>
      <c r="Z287" s="409"/>
      <c r="AA287" s="409"/>
      <c r="AB287" s="409"/>
      <c r="AC287" s="409"/>
      <c r="AD287" s="409"/>
      <c r="AE287" s="132"/>
      <c r="AG287" s="111">
        <f t="shared" si="48"/>
        <v>0</v>
      </c>
      <c r="AH287" s="111">
        <f t="shared" si="49"/>
        <v>0</v>
      </c>
    </row>
    <row r="288" spans="1:34" ht="15.05" customHeight="1">
      <c r="A288" s="132"/>
      <c r="B288" s="132"/>
      <c r="C288" s="160" t="s">
        <v>142</v>
      </c>
      <c r="D288" s="551" t="str">
        <f t="shared" si="47"/>
        <v/>
      </c>
      <c r="E288" s="551"/>
      <c r="F288" s="551"/>
      <c r="G288" s="551"/>
      <c r="H288" s="551"/>
      <c r="I288" s="551"/>
      <c r="J288" s="551"/>
      <c r="K288" s="551"/>
      <c r="L288" s="551"/>
      <c r="M288" s="551"/>
      <c r="N288" s="551"/>
      <c r="O288" s="551"/>
      <c r="P288" s="551"/>
      <c r="Q288" s="551"/>
      <c r="R288" s="551"/>
      <c r="S288" s="551"/>
      <c r="T288" s="551"/>
      <c r="U288" s="551"/>
      <c r="V288" s="551"/>
      <c r="W288" s="551"/>
      <c r="X288" s="551"/>
      <c r="Y288" s="409"/>
      <c r="Z288" s="409"/>
      <c r="AA288" s="409"/>
      <c r="AB288" s="409"/>
      <c r="AC288" s="409"/>
      <c r="AD288" s="409"/>
      <c r="AE288" s="132"/>
      <c r="AG288" s="111">
        <f t="shared" si="48"/>
        <v>0</v>
      </c>
      <c r="AH288" s="111">
        <f t="shared" si="49"/>
        <v>0</v>
      </c>
    </row>
    <row r="289" spans="1:34" ht="15.05" customHeight="1">
      <c r="A289" s="132"/>
      <c r="B289" s="132"/>
      <c r="C289" s="160" t="s">
        <v>143</v>
      </c>
      <c r="D289" s="551" t="str">
        <f t="shared" si="47"/>
        <v/>
      </c>
      <c r="E289" s="551"/>
      <c r="F289" s="551"/>
      <c r="G289" s="551"/>
      <c r="H289" s="551"/>
      <c r="I289" s="551"/>
      <c r="J289" s="551"/>
      <c r="K289" s="551"/>
      <c r="L289" s="551"/>
      <c r="M289" s="551"/>
      <c r="N289" s="551"/>
      <c r="O289" s="551"/>
      <c r="P289" s="551"/>
      <c r="Q289" s="551"/>
      <c r="R289" s="551"/>
      <c r="S289" s="551"/>
      <c r="T289" s="551"/>
      <c r="U289" s="551"/>
      <c r="V289" s="551"/>
      <c r="W289" s="551"/>
      <c r="X289" s="551"/>
      <c r="Y289" s="409"/>
      <c r="Z289" s="409"/>
      <c r="AA289" s="409"/>
      <c r="AB289" s="409"/>
      <c r="AC289" s="409"/>
      <c r="AD289" s="409"/>
      <c r="AE289" s="132"/>
      <c r="AG289" s="111">
        <f t="shared" si="48"/>
        <v>0</v>
      </c>
      <c r="AH289" s="111">
        <f t="shared" si="49"/>
        <v>0</v>
      </c>
    </row>
    <row r="290" spans="1:34" ht="15.05" customHeight="1">
      <c r="A290" s="132"/>
      <c r="B290" s="132"/>
      <c r="C290" s="160" t="s">
        <v>144</v>
      </c>
      <c r="D290" s="551" t="str">
        <f t="shared" si="47"/>
        <v/>
      </c>
      <c r="E290" s="551"/>
      <c r="F290" s="551"/>
      <c r="G290" s="551"/>
      <c r="H290" s="551"/>
      <c r="I290" s="551"/>
      <c r="J290" s="551"/>
      <c r="K290" s="551"/>
      <c r="L290" s="551"/>
      <c r="M290" s="551"/>
      <c r="N290" s="551"/>
      <c r="O290" s="551"/>
      <c r="P290" s="551"/>
      <c r="Q290" s="551"/>
      <c r="R290" s="551"/>
      <c r="S290" s="551"/>
      <c r="T290" s="551"/>
      <c r="U290" s="551"/>
      <c r="V290" s="551"/>
      <c r="W290" s="551"/>
      <c r="X290" s="551"/>
      <c r="Y290" s="409"/>
      <c r="Z290" s="409"/>
      <c r="AA290" s="409"/>
      <c r="AB290" s="409"/>
      <c r="AC290" s="409"/>
      <c r="AD290" s="409"/>
      <c r="AE290" s="132"/>
      <c r="AG290" s="111">
        <f t="shared" si="48"/>
        <v>0</v>
      </c>
      <c r="AH290" s="111">
        <f t="shared" si="49"/>
        <v>0</v>
      </c>
    </row>
    <row r="291" spans="1:34" ht="15.05" customHeight="1">
      <c r="A291" s="132"/>
      <c r="B291" s="132"/>
      <c r="C291" s="160" t="s">
        <v>145</v>
      </c>
      <c r="D291" s="551" t="str">
        <f t="shared" si="47"/>
        <v/>
      </c>
      <c r="E291" s="551"/>
      <c r="F291" s="551"/>
      <c r="G291" s="551"/>
      <c r="H291" s="551"/>
      <c r="I291" s="551"/>
      <c r="J291" s="551"/>
      <c r="K291" s="551"/>
      <c r="L291" s="551"/>
      <c r="M291" s="551"/>
      <c r="N291" s="551"/>
      <c r="O291" s="551"/>
      <c r="P291" s="551"/>
      <c r="Q291" s="551"/>
      <c r="R291" s="551"/>
      <c r="S291" s="551"/>
      <c r="T291" s="551"/>
      <c r="U291" s="551"/>
      <c r="V291" s="551"/>
      <c r="W291" s="551"/>
      <c r="X291" s="551"/>
      <c r="Y291" s="409"/>
      <c r="Z291" s="409"/>
      <c r="AA291" s="409"/>
      <c r="AB291" s="409"/>
      <c r="AC291" s="409"/>
      <c r="AD291" s="409"/>
      <c r="AE291" s="132"/>
      <c r="AG291" s="111">
        <f t="shared" si="48"/>
        <v>0</v>
      </c>
      <c r="AH291" s="111">
        <f t="shared" si="49"/>
        <v>0</v>
      </c>
    </row>
    <row r="292" spans="1:34" ht="15.05" customHeight="1">
      <c r="A292" s="132"/>
      <c r="B292" s="132"/>
      <c r="C292" s="161" t="s">
        <v>146</v>
      </c>
      <c r="D292" s="551" t="str">
        <f t="shared" si="47"/>
        <v/>
      </c>
      <c r="E292" s="551"/>
      <c r="F292" s="551"/>
      <c r="G292" s="551"/>
      <c r="H292" s="551"/>
      <c r="I292" s="551"/>
      <c r="J292" s="551"/>
      <c r="K292" s="551"/>
      <c r="L292" s="551"/>
      <c r="M292" s="551"/>
      <c r="N292" s="551"/>
      <c r="O292" s="551"/>
      <c r="P292" s="551"/>
      <c r="Q292" s="551"/>
      <c r="R292" s="551"/>
      <c r="S292" s="551"/>
      <c r="T292" s="551"/>
      <c r="U292" s="551"/>
      <c r="V292" s="551"/>
      <c r="W292" s="551"/>
      <c r="X292" s="551"/>
      <c r="Y292" s="409"/>
      <c r="Z292" s="409"/>
      <c r="AA292" s="409"/>
      <c r="AB292" s="409"/>
      <c r="AC292" s="409"/>
      <c r="AD292" s="409"/>
      <c r="AE292" s="132"/>
      <c r="AG292" s="111">
        <f t="shared" si="48"/>
        <v>0</v>
      </c>
      <c r="AH292" s="111">
        <f t="shared" si="49"/>
        <v>0</v>
      </c>
    </row>
    <row r="293" spans="1:34" ht="15.05" customHeight="1">
      <c r="A293" s="132"/>
      <c r="B293" s="132"/>
      <c r="C293" s="160" t="s">
        <v>147</v>
      </c>
      <c r="D293" s="551" t="str">
        <f t="shared" si="47"/>
        <v/>
      </c>
      <c r="E293" s="551"/>
      <c r="F293" s="551"/>
      <c r="G293" s="551"/>
      <c r="H293" s="551"/>
      <c r="I293" s="551"/>
      <c r="J293" s="551"/>
      <c r="K293" s="551"/>
      <c r="L293" s="551"/>
      <c r="M293" s="551"/>
      <c r="N293" s="551"/>
      <c r="O293" s="551"/>
      <c r="P293" s="551"/>
      <c r="Q293" s="551"/>
      <c r="R293" s="551"/>
      <c r="S293" s="551"/>
      <c r="T293" s="551"/>
      <c r="U293" s="551"/>
      <c r="V293" s="551"/>
      <c r="W293" s="551"/>
      <c r="X293" s="551"/>
      <c r="Y293" s="409"/>
      <c r="Z293" s="409"/>
      <c r="AA293" s="409"/>
      <c r="AB293" s="409"/>
      <c r="AC293" s="409"/>
      <c r="AD293" s="409"/>
      <c r="AE293" s="132"/>
      <c r="AG293" s="111">
        <f t="shared" si="48"/>
        <v>0</v>
      </c>
      <c r="AH293" s="111">
        <f t="shared" si="49"/>
        <v>0</v>
      </c>
    </row>
    <row r="294" spans="1:34" ht="15.05" customHeight="1">
      <c r="A294" s="132"/>
      <c r="B294" s="132"/>
      <c r="C294" s="160" t="s">
        <v>148</v>
      </c>
      <c r="D294" s="551" t="str">
        <f t="shared" si="47"/>
        <v/>
      </c>
      <c r="E294" s="551"/>
      <c r="F294" s="551"/>
      <c r="G294" s="551"/>
      <c r="H294" s="551"/>
      <c r="I294" s="551"/>
      <c r="J294" s="551"/>
      <c r="K294" s="551"/>
      <c r="L294" s="551"/>
      <c r="M294" s="551"/>
      <c r="N294" s="551"/>
      <c r="O294" s="551"/>
      <c r="P294" s="551"/>
      <c r="Q294" s="551"/>
      <c r="R294" s="551"/>
      <c r="S294" s="551"/>
      <c r="T294" s="551"/>
      <c r="U294" s="551"/>
      <c r="V294" s="551"/>
      <c r="W294" s="551"/>
      <c r="X294" s="551"/>
      <c r="Y294" s="409"/>
      <c r="Z294" s="409"/>
      <c r="AA294" s="409"/>
      <c r="AB294" s="409"/>
      <c r="AC294" s="409"/>
      <c r="AD294" s="409"/>
      <c r="AE294" s="132"/>
      <c r="AG294" s="111">
        <f t="shared" si="48"/>
        <v>0</v>
      </c>
      <c r="AH294" s="111">
        <f t="shared" si="49"/>
        <v>0</v>
      </c>
    </row>
    <row r="295" spans="1:34" ht="15.05" customHeight="1">
      <c r="A295" s="132"/>
      <c r="B295" s="132"/>
      <c r="C295" s="160" t="s">
        <v>149</v>
      </c>
      <c r="D295" s="551" t="str">
        <f t="shared" si="47"/>
        <v/>
      </c>
      <c r="E295" s="551"/>
      <c r="F295" s="551"/>
      <c r="G295" s="551"/>
      <c r="H295" s="551"/>
      <c r="I295" s="551"/>
      <c r="J295" s="551"/>
      <c r="K295" s="551"/>
      <c r="L295" s="551"/>
      <c r="M295" s="551"/>
      <c r="N295" s="551"/>
      <c r="O295" s="551"/>
      <c r="P295" s="551"/>
      <c r="Q295" s="551"/>
      <c r="R295" s="551"/>
      <c r="S295" s="551"/>
      <c r="T295" s="551"/>
      <c r="U295" s="551"/>
      <c r="V295" s="551"/>
      <c r="W295" s="551"/>
      <c r="X295" s="551"/>
      <c r="Y295" s="409"/>
      <c r="Z295" s="409"/>
      <c r="AA295" s="409"/>
      <c r="AB295" s="409"/>
      <c r="AC295" s="409"/>
      <c r="AD295" s="409"/>
      <c r="AE295" s="132"/>
      <c r="AG295" s="111">
        <f t="shared" si="48"/>
        <v>0</v>
      </c>
      <c r="AH295" s="111">
        <f t="shared" si="49"/>
        <v>0</v>
      </c>
    </row>
    <row r="296" spans="1:34" ht="15.05" customHeight="1">
      <c r="A296" s="132"/>
      <c r="B296" s="132"/>
      <c r="C296" s="160" t="s">
        <v>150</v>
      </c>
      <c r="D296" s="551" t="str">
        <f t="shared" si="47"/>
        <v/>
      </c>
      <c r="E296" s="551"/>
      <c r="F296" s="551"/>
      <c r="G296" s="551"/>
      <c r="H296" s="551"/>
      <c r="I296" s="551"/>
      <c r="J296" s="551"/>
      <c r="K296" s="551"/>
      <c r="L296" s="551"/>
      <c r="M296" s="551"/>
      <c r="N296" s="551"/>
      <c r="O296" s="551"/>
      <c r="P296" s="551"/>
      <c r="Q296" s="551"/>
      <c r="R296" s="551"/>
      <c r="S296" s="551"/>
      <c r="T296" s="551"/>
      <c r="U296" s="551"/>
      <c r="V296" s="551"/>
      <c r="W296" s="551"/>
      <c r="X296" s="551"/>
      <c r="Y296" s="409"/>
      <c r="Z296" s="409"/>
      <c r="AA296" s="409"/>
      <c r="AB296" s="409"/>
      <c r="AC296" s="409"/>
      <c r="AD296" s="409"/>
      <c r="AE296" s="132"/>
      <c r="AG296" s="111">
        <f t="shared" si="48"/>
        <v>0</v>
      </c>
      <c r="AH296" s="111">
        <f t="shared" si="49"/>
        <v>0</v>
      </c>
    </row>
    <row r="297" spans="1:34" ht="15.05" customHeight="1">
      <c r="A297" s="132"/>
      <c r="B297" s="132"/>
      <c r="C297" s="160" t="s">
        <v>151</v>
      </c>
      <c r="D297" s="551" t="str">
        <f t="shared" si="47"/>
        <v/>
      </c>
      <c r="E297" s="551"/>
      <c r="F297" s="551"/>
      <c r="G297" s="551"/>
      <c r="H297" s="551"/>
      <c r="I297" s="551"/>
      <c r="J297" s="551"/>
      <c r="K297" s="551"/>
      <c r="L297" s="551"/>
      <c r="M297" s="551"/>
      <c r="N297" s="551"/>
      <c r="O297" s="551"/>
      <c r="P297" s="551"/>
      <c r="Q297" s="551"/>
      <c r="R297" s="551"/>
      <c r="S297" s="551"/>
      <c r="T297" s="551"/>
      <c r="U297" s="551"/>
      <c r="V297" s="551"/>
      <c r="W297" s="551"/>
      <c r="X297" s="551"/>
      <c r="Y297" s="409"/>
      <c r="Z297" s="409"/>
      <c r="AA297" s="409"/>
      <c r="AB297" s="409"/>
      <c r="AC297" s="409"/>
      <c r="AD297" s="409"/>
      <c r="AE297" s="132"/>
      <c r="AG297" s="111">
        <f t="shared" si="48"/>
        <v>0</v>
      </c>
      <c r="AH297" s="111">
        <f t="shared" si="49"/>
        <v>0</v>
      </c>
    </row>
    <row r="298" spans="1:34" ht="15.05" customHeight="1">
      <c r="A298" s="132"/>
      <c r="B298" s="132"/>
      <c r="C298" s="160" t="s">
        <v>152</v>
      </c>
      <c r="D298" s="551" t="str">
        <f t="shared" si="47"/>
        <v/>
      </c>
      <c r="E298" s="551"/>
      <c r="F298" s="551"/>
      <c r="G298" s="551"/>
      <c r="H298" s="551"/>
      <c r="I298" s="551"/>
      <c r="J298" s="551"/>
      <c r="K298" s="551"/>
      <c r="L298" s="551"/>
      <c r="M298" s="551"/>
      <c r="N298" s="551"/>
      <c r="O298" s="551"/>
      <c r="P298" s="551"/>
      <c r="Q298" s="551"/>
      <c r="R298" s="551"/>
      <c r="S298" s="551"/>
      <c r="T298" s="551"/>
      <c r="U298" s="551"/>
      <c r="V298" s="551"/>
      <c r="W298" s="551"/>
      <c r="X298" s="551"/>
      <c r="Y298" s="409"/>
      <c r="Z298" s="409"/>
      <c r="AA298" s="409"/>
      <c r="AB298" s="409"/>
      <c r="AC298" s="409"/>
      <c r="AD298" s="409"/>
      <c r="AE298" s="132"/>
      <c r="AG298" s="111">
        <f t="shared" si="48"/>
        <v>0</v>
      </c>
      <c r="AH298" s="111">
        <f t="shared" si="49"/>
        <v>0</v>
      </c>
    </row>
    <row r="299" spans="1:34" ht="15.05" customHeight="1">
      <c r="A299" s="132"/>
      <c r="B299" s="132"/>
      <c r="C299" s="160" t="s">
        <v>153</v>
      </c>
      <c r="D299" s="551" t="str">
        <f t="shared" si="47"/>
        <v/>
      </c>
      <c r="E299" s="551"/>
      <c r="F299" s="551"/>
      <c r="G299" s="551"/>
      <c r="H299" s="551"/>
      <c r="I299" s="551"/>
      <c r="J299" s="551"/>
      <c r="K299" s="551"/>
      <c r="L299" s="551"/>
      <c r="M299" s="551"/>
      <c r="N299" s="551"/>
      <c r="O299" s="551"/>
      <c r="P299" s="551"/>
      <c r="Q299" s="551"/>
      <c r="R299" s="551"/>
      <c r="S299" s="551"/>
      <c r="T299" s="551"/>
      <c r="U299" s="551"/>
      <c r="V299" s="551"/>
      <c r="W299" s="551"/>
      <c r="X299" s="551"/>
      <c r="Y299" s="409"/>
      <c r="Z299" s="409"/>
      <c r="AA299" s="409"/>
      <c r="AB299" s="409"/>
      <c r="AC299" s="409"/>
      <c r="AD299" s="409"/>
      <c r="AE299" s="132"/>
      <c r="AG299" s="111">
        <f t="shared" si="48"/>
        <v>0</v>
      </c>
      <c r="AH299" s="111">
        <f t="shared" si="49"/>
        <v>0</v>
      </c>
    </row>
    <row r="300" spans="1:34" ht="15.05" customHeight="1">
      <c r="A300" s="132"/>
      <c r="B300" s="132"/>
      <c r="C300" s="160" t="s">
        <v>154</v>
      </c>
      <c r="D300" s="551" t="str">
        <f t="shared" si="47"/>
        <v/>
      </c>
      <c r="E300" s="551"/>
      <c r="F300" s="551"/>
      <c r="G300" s="551"/>
      <c r="H300" s="551"/>
      <c r="I300" s="551"/>
      <c r="J300" s="551"/>
      <c r="K300" s="551"/>
      <c r="L300" s="551"/>
      <c r="M300" s="551"/>
      <c r="N300" s="551"/>
      <c r="O300" s="551"/>
      <c r="P300" s="551"/>
      <c r="Q300" s="551"/>
      <c r="R300" s="551"/>
      <c r="S300" s="551"/>
      <c r="T300" s="551"/>
      <c r="U300" s="551"/>
      <c r="V300" s="551"/>
      <c r="W300" s="551"/>
      <c r="X300" s="551"/>
      <c r="Y300" s="409"/>
      <c r="Z300" s="409"/>
      <c r="AA300" s="409"/>
      <c r="AB300" s="409"/>
      <c r="AC300" s="409"/>
      <c r="AD300" s="409"/>
      <c r="AE300" s="132"/>
      <c r="AG300" s="111">
        <f t="shared" si="48"/>
        <v>0</v>
      </c>
      <c r="AH300" s="111">
        <f t="shared" si="49"/>
        <v>0</v>
      </c>
    </row>
    <row r="301" spans="1:34" ht="15.05" customHeight="1">
      <c r="A301" s="132"/>
      <c r="B301" s="132"/>
      <c r="C301" s="160" t="s">
        <v>155</v>
      </c>
      <c r="D301" s="551" t="str">
        <f t="shared" si="47"/>
        <v/>
      </c>
      <c r="E301" s="551"/>
      <c r="F301" s="551"/>
      <c r="G301" s="551"/>
      <c r="H301" s="551"/>
      <c r="I301" s="551"/>
      <c r="J301" s="551"/>
      <c r="K301" s="551"/>
      <c r="L301" s="551"/>
      <c r="M301" s="551"/>
      <c r="N301" s="551"/>
      <c r="O301" s="551"/>
      <c r="P301" s="551"/>
      <c r="Q301" s="551"/>
      <c r="R301" s="551"/>
      <c r="S301" s="551"/>
      <c r="T301" s="551"/>
      <c r="U301" s="551"/>
      <c r="V301" s="551"/>
      <c r="W301" s="551"/>
      <c r="X301" s="551"/>
      <c r="Y301" s="409"/>
      <c r="Z301" s="409"/>
      <c r="AA301" s="409"/>
      <c r="AB301" s="409"/>
      <c r="AC301" s="409"/>
      <c r="AD301" s="409"/>
      <c r="AE301" s="132"/>
      <c r="AG301" s="111">
        <f t="shared" si="48"/>
        <v>0</v>
      </c>
      <c r="AH301" s="111">
        <f t="shared" si="49"/>
        <v>0</v>
      </c>
    </row>
    <row r="302" spans="1:34" ht="15.05" customHeight="1">
      <c r="A302" s="132"/>
      <c r="B302" s="132"/>
      <c r="C302" s="160" t="s">
        <v>156</v>
      </c>
      <c r="D302" s="551" t="str">
        <f t="shared" si="47"/>
        <v/>
      </c>
      <c r="E302" s="551"/>
      <c r="F302" s="551"/>
      <c r="G302" s="551"/>
      <c r="H302" s="551"/>
      <c r="I302" s="551"/>
      <c r="J302" s="551"/>
      <c r="K302" s="551"/>
      <c r="L302" s="551"/>
      <c r="M302" s="551"/>
      <c r="N302" s="551"/>
      <c r="O302" s="551"/>
      <c r="P302" s="551"/>
      <c r="Q302" s="551"/>
      <c r="R302" s="551"/>
      <c r="S302" s="551"/>
      <c r="T302" s="551"/>
      <c r="U302" s="551"/>
      <c r="V302" s="551"/>
      <c r="W302" s="551"/>
      <c r="X302" s="551"/>
      <c r="Y302" s="409"/>
      <c r="Z302" s="409"/>
      <c r="AA302" s="409"/>
      <c r="AB302" s="409"/>
      <c r="AC302" s="409"/>
      <c r="AD302" s="409"/>
      <c r="AE302" s="132"/>
      <c r="AG302" s="111">
        <f t="shared" si="48"/>
        <v>0</v>
      </c>
      <c r="AH302" s="111">
        <f t="shared" si="49"/>
        <v>0</v>
      </c>
    </row>
    <row r="303" spans="1:34" ht="15.05" customHeight="1">
      <c r="A303" s="132"/>
      <c r="B303" s="132"/>
      <c r="C303" s="160" t="s">
        <v>157</v>
      </c>
      <c r="D303" s="551" t="str">
        <f t="shared" si="47"/>
        <v/>
      </c>
      <c r="E303" s="551"/>
      <c r="F303" s="551"/>
      <c r="G303" s="551"/>
      <c r="H303" s="551"/>
      <c r="I303" s="551"/>
      <c r="J303" s="551"/>
      <c r="K303" s="551"/>
      <c r="L303" s="551"/>
      <c r="M303" s="551"/>
      <c r="N303" s="551"/>
      <c r="O303" s="551"/>
      <c r="P303" s="551"/>
      <c r="Q303" s="551"/>
      <c r="R303" s="551"/>
      <c r="S303" s="551"/>
      <c r="T303" s="551"/>
      <c r="U303" s="551"/>
      <c r="V303" s="551"/>
      <c r="W303" s="551"/>
      <c r="X303" s="551"/>
      <c r="Y303" s="409"/>
      <c r="Z303" s="409"/>
      <c r="AA303" s="409"/>
      <c r="AB303" s="409"/>
      <c r="AC303" s="409"/>
      <c r="AD303" s="409"/>
      <c r="AE303" s="132"/>
      <c r="AG303" s="111">
        <f t="shared" si="48"/>
        <v>0</v>
      </c>
      <c r="AH303" s="111">
        <f t="shared" si="49"/>
        <v>0</v>
      </c>
    </row>
    <row r="304" spans="1:34" ht="15.05" customHeight="1">
      <c r="A304" s="132"/>
      <c r="B304" s="132"/>
      <c r="C304" s="160" t="s">
        <v>158</v>
      </c>
      <c r="D304" s="551" t="str">
        <f t="shared" si="47"/>
        <v/>
      </c>
      <c r="E304" s="551"/>
      <c r="F304" s="551"/>
      <c r="G304" s="551"/>
      <c r="H304" s="551"/>
      <c r="I304" s="551"/>
      <c r="J304" s="551"/>
      <c r="K304" s="551"/>
      <c r="L304" s="551"/>
      <c r="M304" s="551"/>
      <c r="N304" s="551"/>
      <c r="O304" s="551"/>
      <c r="P304" s="551"/>
      <c r="Q304" s="551"/>
      <c r="R304" s="551"/>
      <c r="S304" s="551"/>
      <c r="T304" s="551"/>
      <c r="U304" s="551"/>
      <c r="V304" s="551"/>
      <c r="W304" s="551"/>
      <c r="X304" s="551"/>
      <c r="Y304" s="409"/>
      <c r="Z304" s="409"/>
      <c r="AA304" s="409"/>
      <c r="AB304" s="409"/>
      <c r="AC304" s="409"/>
      <c r="AD304" s="409"/>
      <c r="AE304" s="132"/>
      <c r="AG304" s="111">
        <f t="shared" si="48"/>
        <v>0</v>
      </c>
      <c r="AH304" s="111">
        <f t="shared" si="49"/>
        <v>0</v>
      </c>
    </row>
    <row r="305" spans="1:34" ht="15.05" customHeight="1">
      <c r="A305" s="132"/>
      <c r="B305" s="132"/>
      <c r="C305" s="160" t="s">
        <v>159</v>
      </c>
      <c r="D305" s="551" t="str">
        <f t="shared" si="47"/>
        <v/>
      </c>
      <c r="E305" s="551"/>
      <c r="F305" s="551"/>
      <c r="G305" s="551"/>
      <c r="H305" s="551"/>
      <c r="I305" s="551"/>
      <c r="J305" s="551"/>
      <c r="K305" s="551"/>
      <c r="L305" s="551"/>
      <c r="M305" s="551"/>
      <c r="N305" s="551"/>
      <c r="O305" s="551"/>
      <c r="P305" s="551"/>
      <c r="Q305" s="551"/>
      <c r="R305" s="551"/>
      <c r="S305" s="551"/>
      <c r="T305" s="551"/>
      <c r="U305" s="551"/>
      <c r="V305" s="551"/>
      <c r="W305" s="551"/>
      <c r="X305" s="551"/>
      <c r="Y305" s="409"/>
      <c r="Z305" s="409"/>
      <c r="AA305" s="409"/>
      <c r="AB305" s="409"/>
      <c r="AC305" s="409"/>
      <c r="AD305" s="409"/>
      <c r="AE305" s="132"/>
      <c r="AG305" s="111">
        <f t="shared" si="48"/>
        <v>0</v>
      </c>
      <c r="AH305" s="111">
        <f t="shared" si="49"/>
        <v>0</v>
      </c>
    </row>
    <row r="306" spans="1:34" ht="15.05" customHeight="1">
      <c r="A306" s="132"/>
      <c r="B306" s="132"/>
      <c r="C306" s="160" t="s">
        <v>160</v>
      </c>
      <c r="D306" s="551" t="str">
        <f t="shared" si="47"/>
        <v/>
      </c>
      <c r="E306" s="551"/>
      <c r="F306" s="551"/>
      <c r="G306" s="551"/>
      <c r="H306" s="551"/>
      <c r="I306" s="551"/>
      <c r="J306" s="551"/>
      <c r="K306" s="551"/>
      <c r="L306" s="551"/>
      <c r="M306" s="551"/>
      <c r="N306" s="551"/>
      <c r="O306" s="551"/>
      <c r="P306" s="551"/>
      <c r="Q306" s="551"/>
      <c r="R306" s="551"/>
      <c r="S306" s="551"/>
      <c r="T306" s="551"/>
      <c r="U306" s="551"/>
      <c r="V306" s="551"/>
      <c r="W306" s="551"/>
      <c r="X306" s="551"/>
      <c r="Y306" s="409"/>
      <c r="Z306" s="409"/>
      <c r="AA306" s="409"/>
      <c r="AB306" s="409"/>
      <c r="AC306" s="409"/>
      <c r="AD306" s="409"/>
      <c r="AE306" s="132"/>
      <c r="AG306" s="111">
        <f t="shared" si="48"/>
        <v>0</v>
      </c>
      <c r="AH306" s="111">
        <f t="shared" si="49"/>
        <v>0</v>
      </c>
    </row>
    <row r="307" spans="1:34" ht="15.05" customHeight="1">
      <c r="A307" s="132"/>
      <c r="B307" s="132"/>
      <c r="C307" s="160" t="s">
        <v>161</v>
      </c>
      <c r="D307" s="551" t="str">
        <f t="shared" si="47"/>
        <v/>
      </c>
      <c r="E307" s="551"/>
      <c r="F307" s="551"/>
      <c r="G307" s="551"/>
      <c r="H307" s="551"/>
      <c r="I307" s="551"/>
      <c r="J307" s="551"/>
      <c r="K307" s="551"/>
      <c r="L307" s="551"/>
      <c r="M307" s="551"/>
      <c r="N307" s="551"/>
      <c r="O307" s="551"/>
      <c r="P307" s="551"/>
      <c r="Q307" s="551"/>
      <c r="R307" s="551"/>
      <c r="S307" s="551"/>
      <c r="T307" s="551"/>
      <c r="U307" s="551"/>
      <c r="V307" s="551"/>
      <c r="W307" s="551"/>
      <c r="X307" s="551"/>
      <c r="Y307" s="409"/>
      <c r="Z307" s="409"/>
      <c r="AA307" s="409"/>
      <c r="AB307" s="409"/>
      <c r="AC307" s="409"/>
      <c r="AD307" s="409"/>
      <c r="AE307" s="132"/>
      <c r="AG307" s="111">
        <f t="shared" si="48"/>
        <v>0</v>
      </c>
      <c r="AH307" s="111">
        <f t="shared" si="49"/>
        <v>0</v>
      </c>
    </row>
    <row r="308" spans="1:34" ht="15.05" customHeight="1">
      <c r="A308" s="132"/>
      <c r="B308" s="132"/>
      <c r="C308" s="160" t="s">
        <v>162</v>
      </c>
      <c r="D308" s="551" t="str">
        <f t="shared" si="47"/>
        <v/>
      </c>
      <c r="E308" s="551"/>
      <c r="F308" s="551"/>
      <c r="G308" s="551"/>
      <c r="H308" s="551"/>
      <c r="I308" s="551"/>
      <c r="J308" s="551"/>
      <c r="K308" s="551"/>
      <c r="L308" s="551"/>
      <c r="M308" s="551"/>
      <c r="N308" s="551"/>
      <c r="O308" s="551"/>
      <c r="P308" s="551"/>
      <c r="Q308" s="551"/>
      <c r="R308" s="551"/>
      <c r="S308" s="551"/>
      <c r="T308" s="551"/>
      <c r="U308" s="551"/>
      <c r="V308" s="551"/>
      <c r="W308" s="551"/>
      <c r="X308" s="551"/>
      <c r="Y308" s="409"/>
      <c r="Z308" s="409"/>
      <c r="AA308" s="409"/>
      <c r="AB308" s="409"/>
      <c r="AC308" s="409"/>
      <c r="AD308" s="409"/>
      <c r="AE308" s="132"/>
      <c r="AG308" s="111">
        <f t="shared" si="48"/>
        <v>0</v>
      </c>
      <c r="AH308" s="111">
        <f t="shared" si="49"/>
        <v>0</v>
      </c>
    </row>
    <row r="309" spans="1:34" ht="15.05" customHeight="1">
      <c r="A309" s="132"/>
      <c r="B309" s="132"/>
      <c r="C309" s="160" t="s">
        <v>163</v>
      </c>
      <c r="D309" s="551" t="str">
        <f t="shared" si="47"/>
        <v/>
      </c>
      <c r="E309" s="551"/>
      <c r="F309" s="551"/>
      <c r="G309" s="551"/>
      <c r="H309" s="551"/>
      <c r="I309" s="551"/>
      <c r="J309" s="551"/>
      <c r="K309" s="551"/>
      <c r="L309" s="551"/>
      <c r="M309" s="551"/>
      <c r="N309" s="551"/>
      <c r="O309" s="551"/>
      <c r="P309" s="551"/>
      <c r="Q309" s="551"/>
      <c r="R309" s="551"/>
      <c r="S309" s="551"/>
      <c r="T309" s="551"/>
      <c r="U309" s="551"/>
      <c r="V309" s="551"/>
      <c r="W309" s="551"/>
      <c r="X309" s="551"/>
      <c r="Y309" s="409"/>
      <c r="Z309" s="409"/>
      <c r="AA309" s="409"/>
      <c r="AB309" s="409"/>
      <c r="AC309" s="409"/>
      <c r="AD309" s="409"/>
      <c r="AE309" s="132"/>
      <c r="AG309" s="111">
        <f t="shared" si="48"/>
        <v>0</v>
      </c>
      <c r="AH309" s="111">
        <f t="shared" si="49"/>
        <v>0</v>
      </c>
    </row>
    <row r="310" spans="1:34" ht="15.05" customHeight="1">
      <c r="A310" s="132"/>
      <c r="B310" s="132"/>
      <c r="C310" s="160" t="s">
        <v>164</v>
      </c>
      <c r="D310" s="551" t="str">
        <f t="shared" si="47"/>
        <v/>
      </c>
      <c r="E310" s="551"/>
      <c r="F310" s="551"/>
      <c r="G310" s="551"/>
      <c r="H310" s="551"/>
      <c r="I310" s="551"/>
      <c r="J310" s="551"/>
      <c r="K310" s="551"/>
      <c r="L310" s="551"/>
      <c r="M310" s="551"/>
      <c r="N310" s="551"/>
      <c r="O310" s="551"/>
      <c r="P310" s="551"/>
      <c r="Q310" s="551"/>
      <c r="R310" s="551"/>
      <c r="S310" s="551"/>
      <c r="T310" s="551"/>
      <c r="U310" s="551"/>
      <c r="V310" s="551"/>
      <c r="W310" s="551"/>
      <c r="X310" s="551"/>
      <c r="Y310" s="409"/>
      <c r="Z310" s="409"/>
      <c r="AA310" s="409"/>
      <c r="AB310" s="409"/>
      <c r="AC310" s="409"/>
      <c r="AD310" s="409"/>
      <c r="AE310" s="132"/>
      <c r="AG310" s="111">
        <f t="shared" si="48"/>
        <v>0</v>
      </c>
      <c r="AH310" s="111">
        <f t="shared" si="49"/>
        <v>0</v>
      </c>
    </row>
    <row r="311" spans="1:34" ht="15.05" customHeight="1">
      <c r="A311" s="132"/>
      <c r="B311" s="132"/>
      <c r="C311" s="160" t="s">
        <v>165</v>
      </c>
      <c r="D311" s="551" t="str">
        <f t="shared" si="47"/>
        <v/>
      </c>
      <c r="E311" s="551"/>
      <c r="F311" s="551"/>
      <c r="G311" s="551"/>
      <c r="H311" s="551"/>
      <c r="I311" s="551"/>
      <c r="J311" s="551"/>
      <c r="K311" s="551"/>
      <c r="L311" s="551"/>
      <c r="M311" s="551"/>
      <c r="N311" s="551"/>
      <c r="O311" s="551"/>
      <c r="P311" s="551"/>
      <c r="Q311" s="551"/>
      <c r="R311" s="551"/>
      <c r="S311" s="551"/>
      <c r="T311" s="551"/>
      <c r="U311" s="551"/>
      <c r="V311" s="551"/>
      <c r="W311" s="551"/>
      <c r="X311" s="551"/>
      <c r="Y311" s="409"/>
      <c r="Z311" s="409"/>
      <c r="AA311" s="409"/>
      <c r="AB311" s="409"/>
      <c r="AC311" s="409"/>
      <c r="AD311" s="409"/>
      <c r="AE311" s="132"/>
      <c r="AG311" s="111">
        <f t="shared" si="48"/>
        <v>0</v>
      </c>
      <c r="AH311" s="111">
        <f t="shared" si="49"/>
        <v>0</v>
      </c>
    </row>
    <row r="312" spans="1:34" ht="15.05" customHeight="1">
      <c r="A312" s="132"/>
      <c r="B312" s="132"/>
      <c r="C312" s="160" t="s">
        <v>166</v>
      </c>
      <c r="D312" s="551" t="str">
        <f t="shared" si="47"/>
        <v/>
      </c>
      <c r="E312" s="551"/>
      <c r="F312" s="551"/>
      <c r="G312" s="551"/>
      <c r="H312" s="551"/>
      <c r="I312" s="551"/>
      <c r="J312" s="551"/>
      <c r="K312" s="551"/>
      <c r="L312" s="551"/>
      <c r="M312" s="551"/>
      <c r="N312" s="551"/>
      <c r="O312" s="551"/>
      <c r="P312" s="551"/>
      <c r="Q312" s="551"/>
      <c r="R312" s="551"/>
      <c r="S312" s="551"/>
      <c r="T312" s="551"/>
      <c r="U312" s="551"/>
      <c r="V312" s="551"/>
      <c r="W312" s="551"/>
      <c r="X312" s="551"/>
      <c r="Y312" s="409"/>
      <c r="Z312" s="409"/>
      <c r="AA312" s="409"/>
      <c r="AB312" s="409"/>
      <c r="AC312" s="409"/>
      <c r="AD312" s="409"/>
      <c r="AE312" s="132"/>
      <c r="AG312" s="111">
        <f t="shared" si="48"/>
        <v>0</v>
      </c>
      <c r="AH312" s="111">
        <f t="shared" si="49"/>
        <v>0</v>
      </c>
    </row>
    <row r="313" spans="1:34" ht="15.05" customHeight="1">
      <c r="A313" s="132"/>
      <c r="B313" s="132"/>
      <c r="C313" s="162" t="s">
        <v>167</v>
      </c>
      <c r="D313" s="551" t="str">
        <f t="shared" si="47"/>
        <v/>
      </c>
      <c r="E313" s="551"/>
      <c r="F313" s="551"/>
      <c r="G313" s="551"/>
      <c r="H313" s="551"/>
      <c r="I313" s="551"/>
      <c r="J313" s="551"/>
      <c r="K313" s="551"/>
      <c r="L313" s="551"/>
      <c r="M313" s="551"/>
      <c r="N313" s="551"/>
      <c r="O313" s="551"/>
      <c r="P313" s="551"/>
      <c r="Q313" s="551"/>
      <c r="R313" s="551"/>
      <c r="S313" s="551"/>
      <c r="T313" s="551"/>
      <c r="U313" s="551"/>
      <c r="V313" s="551"/>
      <c r="W313" s="551"/>
      <c r="X313" s="551"/>
      <c r="Y313" s="409"/>
      <c r="Z313" s="409"/>
      <c r="AA313" s="409"/>
      <c r="AB313" s="409"/>
      <c r="AC313" s="409"/>
      <c r="AD313" s="409"/>
      <c r="AE313" s="132"/>
      <c r="AG313" s="111">
        <f t="shared" si="48"/>
        <v>0</v>
      </c>
      <c r="AH313" s="111">
        <f t="shared" si="49"/>
        <v>0</v>
      </c>
    </row>
    <row r="314" spans="1:34" ht="15.05" customHeight="1">
      <c r="A314" s="132"/>
      <c r="B314" s="132"/>
      <c r="C314" s="162" t="s">
        <v>168</v>
      </c>
      <c r="D314" s="551" t="str">
        <f t="shared" si="47"/>
        <v/>
      </c>
      <c r="E314" s="551"/>
      <c r="F314" s="551"/>
      <c r="G314" s="551"/>
      <c r="H314" s="551"/>
      <c r="I314" s="551"/>
      <c r="J314" s="551"/>
      <c r="K314" s="551"/>
      <c r="L314" s="551"/>
      <c r="M314" s="551"/>
      <c r="N314" s="551"/>
      <c r="O314" s="551"/>
      <c r="P314" s="551"/>
      <c r="Q314" s="551"/>
      <c r="R314" s="551"/>
      <c r="S314" s="551"/>
      <c r="T314" s="551"/>
      <c r="U314" s="551"/>
      <c r="V314" s="551"/>
      <c r="W314" s="551"/>
      <c r="X314" s="551"/>
      <c r="Y314" s="409"/>
      <c r="Z314" s="409"/>
      <c r="AA314" s="409"/>
      <c r="AB314" s="409"/>
      <c r="AC314" s="409"/>
      <c r="AD314" s="409"/>
      <c r="AE314" s="132"/>
      <c r="AG314" s="111">
        <f t="shared" si="48"/>
        <v>0</v>
      </c>
      <c r="AH314" s="111">
        <f t="shared" si="49"/>
        <v>0</v>
      </c>
    </row>
    <row r="315" spans="1:34" ht="15.05" customHeight="1">
      <c r="A315" s="132"/>
      <c r="B315" s="132"/>
      <c r="C315" s="162" t="s">
        <v>169</v>
      </c>
      <c r="D315" s="551" t="str">
        <f t="shared" si="47"/>
        <v/>
      </c>
      <c r="E315" s="551"/>
      <c r="F315" s="551"/>
      <c r="G315" s="551"/>
      <c r="H315" s="551"/>
      <c r="I315" s="551"/>
      <c r="J315" s="551"/>
      <c r="K315" s="551"/>
      <c r="L315" s="551"/>
      <c r="M315" s="551"/>
      <c r="N315" s="551"/>
      <c r="O315" s="551"/>
      <c r="P315" s="551"/>
      <c r="Q315" s="551"/>
      <c r="R315" s="551"/>
      <c r="S315" s="551"/>
      <c r="T315" s="551"/>
      <c r="U315" s="551"/>
      <c r="V315" s="551"/>
      <c r="W315" s="551"/>
      <c r="X315" s="551"/>
      <c r="Y315" s="409"/>
      <c r="Z315" s="409"/>
      <c r="AA315" s="409"/>
      <c r="AB315" s="409"/>
      <c r="AC315" s="409"/>
      <c r="AD315" s="409"/>
      <c r="AE315" s="132"/>
      <c r="AG315" s="111">
        <f t="shared" si="48"/>
        <v>0</v>
      </c>
      <c r="AH315" s="111">
        <f t="shared" si="49"/>
        <v>0</v>
      </c>
    </row>
    <row r="316" spans="1:34" ht="15.05" customHeight="1">
      <c r="A316" s="132"/>
      <c r="B316" s="132"/>
      <c r="C316" s="162" t="s">
        <v>170</v>
      </c>
      <c r="D316" s="551" t="str">
        <f t="shared" si="47"/>
        <v/>
      </c>
      <c r="E316" s="551"/>
      <c r="F316" s="551"/>
      <c r="G316" s="551"/>
      <c r="H316" s="551"/>
      <c r="I316" s="551"/>
      <c r="J316" s="551"/>
      <c r="K316" s="551"/>
      <c r="L316" s="551"/>
      <c r="M316" s="551"/>
      <c r="N316" s="551"/>
      <c r="O316" s="551"/>
      <c r="P316" s="551"/>
      <c r="Q316" s="551"/>
      <c r="R316" s="551"/>
      <c r="S316" s="551"/>
      <c r="T316" s="551"/>
      <c r="U316" s="551"/>
      <c r="V316" s="551"/>
      <c r="W316" s="551"/>
      <c r="X316" s="551"/>
      <c r="Y316" s="409"/>
      <c r="Z316" s="409"/>
      <c r="AA316" s="409"/>
      <c r="AB316" s="409"/>
      <c r="AC316" s="409"/>
      <c r="AD316" s="409"/>
      <c r="AE316" s="132"/>
      <c r="AG316" s="111">
        <f t="shared" si="48"/>
        <v>0</v>
      </c>
      <c r="AH316" s="111">
        <f t="shared" si="49"/>
        <v>0</v>
      </c>
    </row>
    <row r="317" spans="1:34" ht="15.05" customHeight="1">
      <c r="A317" s="132"/>
      <c r="B317" s="132"/>
      <c r="C317" s="162" t="s">
        <v>171</v>
      </c>
      <c r="D317" s="551" t="str">
        <f t="shared" si="47"/>
        <v/>
      </c>
      <c r="E317" s="551"/>
      <c r="F317" s="551"/>
      <c r="G317" s="551"/>
      <c r="H317" s="551"/>
      <c r="I317" s="551"/>
      <c r="J317" s="551"/>
      <c r="K317" s="551"/>
      <c r="L317" s="551"/>
      <c r="M317" s="551"/>
      <c r="N317" s="551"/>
      <c r="O317" s="551"/>
      <c r="P317" s="551"/>
      <c r="Q317" s="551"/>
      <c r="R317" s="551"/>
      <c r="S317" s="551"/>
      <c r="T317" s="551"/>
      <c r="U317" s="551"/>
      <c r="V317" s="551"/>
      <c r="W317" s="551"/>
      <c r="X317" s="551"/>
      <c r="Y317" s="409"/>
      <c r="Z317" s="409"/>
      <c r="AA317" s="409"/>
      <c r="AB317" s="409"/>
      <c r="AC317" s="409"/>
      <c r="AD317" s="409"/>
      <c r="AE317" s="132"/>
      <c r="AG317" s="111">
        <f t="shared" si="48"/>
        <v>0</v>
      </c>
      <c r="AH317" s="111">
        <f t="shared" si="49"/>
        <v>0</v>
      </c>
    </row>
    <row r="318" spans="1:34" ht="15.05" customHeight="1">
      <c r="A318" s="132"/>
      <c r="B318" s="132"/>
      <c r="C318" s="162" t="s">
        <v>172</v>
      </c>
      <c r="D318" s="551" t="str">
        <f t="shared" si="47"/>
        <v/>
      </c>
      <c r="E318" s="551"/>
      <c r="F318" s="551"/>
      <c r="G318" s="551"/>
      <c r="H318" s="551"/>
      <c r="I318" s="551"/>
      <c r="J318" s="551"/>
      <c r="K318" s="551"/>
      <c r="L318" s="551"/>
      <c r="M318" s="551"/>
      <c r="N318" s="551"/>
      <c r="O318" s="551"/>
      <c r="P318" s="551"/>
      <c r="Q318" s="551"/>
      <c r="R318" s="551"/>
      <c r="S318" s="551"/>
      <c r="T318" s="551"/>
      <c r="U318" s="551"/>
      <c r="V318" s="551"/>
      <c r="W318" s="551"/>
      <c r="X318" s="551"/>
      <c r="Y318" s="409"/>
      <c r="Z318" s="409"/>
      <c r="AA318" s="409"/>
      <c r="AB318" s="409"/>
      <c r="AC318" s="409"/>
      <c r="AD318" s="409"/>
      <c r="AE318" s="132"/>
      <c r="AG318" s="111">
        <f t="shared" si="48"/>
        <v>0</v>
      </c>
      <c r="AH318" s="111">
        <f t="shared" si="49"/>
        <v>0</v>
      </c>
    </row>
    <row r="319" spans="1:34" ht="15.05" customHeight="1">
      <c r="A319" s="132"/>
      <c r="B319" s="132"/>
      <c r="C319" s="162" t="s">
        <v>173</v>
      </c>
      <c r="D319" s="551" t="str">
        <f t="shared" si="47"/>
        <v/>
      </c>
      <c r="E319" s="551"/>
      <c r="F319" s="551"/>
      <c r="G319" s="551"/>
      <c r="H319" s="551"/>
      <c r="I319" s="551"/>
      <c r="J319" s="551"/>
      <c r="K319" s="551"/>
      <c r="L319" s="551"/>
      <c r="M319" s="551"/>
      <c r="N319" s="551"/>
      <c r="O319" s="551"/>
      <c r="P319" s="551"/>
      <c r="Q319" s="551"/>
      <c r="R319" s="551"/>
      <c r="S319" s="551"/>
      <c r="T319" s="551"/>
      <c r="U319" s="551"/>
      <c r="V319" s="551"/>
      <c r="W319" s="551"/>
      <c r="X319" s="551"/>
      <c r="Y319" s="409"/>
      <c r="Z319" s="409"/>
      <c r="AA319" s="409"/>
      <c r="AB319" s="409"/>
      <c r="AC319" s="409"/>
      <c r="AD319" s="409"/>
      <c r="AE319" s="132"/>
      <c r="AG319" s="111">
        <f t="shared" si="48"/>
        <v>0</v>
      </c>
      <c r="AH319" s="111">
        <f t="shared" si="49"/>
        <v>0</v>
      </c>
    </row>
    <row r="320" spans="1:34" ht="15.05" customHeight="1">
      <c r="A320" s="132"/>
      <c r="B320" s="132"/>
      <c r="C320" s="162" t="s">
        <v>174</v>
      </c>
      <c r="D320" s="551" t="str">
        <f t="shared" si="47"/>
        <v/>
      </c>
      <c r="E320" s="551"/>
      <c r="F320" s="551"/>
      <c r="G320" s="551"/>
      <c r="H320" s="551"/>
      <c r="I320" s="551"/>
      <c r="J320" s="551"/>
      <c r="K320" s="551"/>
      <c r="L320" s="551"/>
      <c r="M320" s="551"/>
      <c r="N320" s="551"/>
      <c r="O320" s="551"/>
      <c r="P320" s="551"/>
      <c r="Q320" s="551"/>
      <c r="R320" s="551"/>
      <c r="S320" s="551"/>
      <c r="T320" s="551"/>
      <c r="U320" s="551"/>
      <c r="V320" s="551"/>
      <c r="W320" s="551"/>
      <c r="X320" s="551"/>
      <c r="Y320" s="409"/>
      <c r="Z320" s="409"/>
      <c r="AA320" s="409"/>
      <c r="AB320" s="409"/>
      <c r="AC320" s="409"/>
      <c r="AD320" s="409"/>
      <c r="AE320" s="132"/>
      <c r="AG320" s="111">
        <f t="shared" si="48"/>
        <v>0</v>
      </c>
      <c r="AH320" s="111">
        <f t="shared" si="49"/>
        <v>0</v>
      </c>
    </row>
    <row r="321" spans="1:34" ht="15.05" customHeight="1">
      <c r="A321" s="132"/>
      <c r="B321" s="132"/>
      <c r="C321" s="162" t="s">
        <v>175</v>
      </c>
      <c r="D321" s="551" t="str">
        <f t="shared" si="47"/>
        <v/>
      </c>
      <c r="E321" s="551"/>
      <c r="F321" s="551"/>
      <c r="G321" s="551"/>
      <c r="H321" s="551"/>
      <c r="I321" s="551"/>
      <c r="J321" s="551"/>
      <c r="K321" s="551"/>
      <c r="L321" s="551"/>
      <c r="M321" s="551"/>
      <c r="N321" s="551"/>
      <c r="O321" s="551"/>
      <c r="P321" s="551"/>
      <c r="Q321" s="551"/>
      <c r="R321" s="551"/>
      <c r="S321" s="551"/>
      <c r="T321" s="551"/>
      <c r="U321" s="551"/>
      <c r="V321" s="551"/>
      <c r="W321" s="551"/>
      <c r="X321" s="551"/>
      <c r="Y321" s="409"/>
      <c r="Z321" s="409"/>
      <c r="AA321" s="409"/>
      <c r="AB321" s="409"/>
      <c r="AC321" s="409"/>
      <c r="AD321" s="409"/>
      <c r="AE321" s="132"/>
      <c r="AG321" s="111">
        <f t="shared" si="48"/>
        <v>0</v>
      </c>
      <c r="AH321" s="111">
        <f t="shared" si="49"/>
        <v>0</v>
      </c>
    </row>
    <row r="322" spans="1:34" ht="15.05" customHeight="1">
      <c r="A322" s="132"/>
      <c r="B322" s="132"/>
      <c r="C322" s="162" t="s">
        <v>176</v>
      </c>
      <c r="D322" s="551" t="str">
        <f t="shared" si="47"/>
        <v/>
      </c>
      <c r="E322" s="551"/>
      <c r="F322" s="551"/>
      <c r="G322" s="551"/>
      <c r="H322" s="551"/>
      <c r="I322" s="551"/>
      <c r="J322" s="551"/>
      <c r="K322" s="551"/>
      <c r="L322" s="551"/>
      <c r="M322" s="551"/>
      <c r="N322" s="551"/>
      <c r="O322" s="551"/>
      <c r="P322" s="551"/>
      <c r="Q322" s="551"/>
      <c r="R322" s="551"/>
      <c r="S322" s="551"/>
      <c r="T322" s="551"/>
      <c r="U322" s="551"/>
      <c r="V322" s="551"/>
      <c r="W322" s="551"/>
      <c r="X322" s="551"/>
      <c r="Y322" s="409"/>
      <c r="Z322" s="409"/>
      <c r="AA322" s="409"/>
      <c r="AB322" s="409"/>
      <c r="AC322" s="409"/>
      <c r="AD322" s="409"/>
      <c r="AE322" s="132"/>
      <c r="AG322" s="111">
        <f t="shared" si="48"/>
        <v>0</v>
      </c>
      <c r="AH322" s="111">
        <f t="shared" si="49"/>
        <v>0</v>
      </c>
    </row>
    <row r="323" spans="1:34" ht="15.05" customHeight="1">
      <c r="A323" s="132"/>
      <c r="B323" s="132"/>
      <c r="C323" s="162" t="s">
        <v>177</v>
      </c>
      <c r="D323" s="551" t="str">
        <f t="shared" si="47"/>
        <v/>
      </c>
      <c r="E323" s="551"/>
      <c r="F323" s="551"/>
      <c r="G323" s="551"/>
      <c r="H323" s="551"/>
      <c r="I323" s="551"/>
      <c r="J323" s="551"/>
      <c r="K323" s="551"/>
      <c r="L323" s="551"/>
      <c r="M323" s="551"/>
      <c r="N323" s="551"/>
      <c r="O323" s="551"/>
      <c r="P323" s="551"/>
      <c r="Q323" s="551"/>
      <c r="R323" s="551"/>
      <c r="S323" s="551"/>
      <c r="T323" s="551"/>
      <c r="U323" s="551"/>
      <c r="V323" s="551"/>
      <c r="W323" s="551"/>
      <c r="X323" s="551"/>
      <c r="Y323" s="409"/>
      <c r="Z323" s="409"/>
      <c r="AA323" s="409"/>
      <c r="AB323" s="409"/>
      <c r="AC323" s="409"/>
      <c r="AD323" s="409"/>
      <c r="AE323" s="132"/>
      <c r="AG323" s="111">
        <f t="shared" si="48"/>
        <v>0</v>
      </c>
      <c r="AH323" s="111">
        <f t="shared" si="49"/>
        <v>0</v>
      </c>
    </row>
    <row r="324" spans="1:34" ht="15.05" customHeight="1">
      <c r="A324" s="132"/>
      <c r="B324" s="132"/>
      <c r="C324" s="162" t="s">
        <v>178</v>
      </c>
      <c r="D324" s="551" t="str">
        <f t="shared" si="47"/>
        <v/>
      </c>
      <c r="E324" s="551"/>
      <c r="F324" s="551"/>
      <c r="G324" s="551"/>
      <c r="H324" s="551"/>
      <c r="I324" s="551"/>
      <c r="J324" s="551"/>
      <c r="K324" s="551"/>
      <c r="L324" s="551"/>
      <c r="M324" s="551"/>
      <c r="N324" s="551"/>
      <c r="O324" s="551"/>
      <c r="P324" s="551"/>
      <c r="Q324" s="551"/>
      <c r="R324" s="551"/>
      <c r="S324" s="551"/>
      <c r="T324" s="551"/>
      <c r="U324" s="551"/>
      <c r="V324" s="551"/>
      <c r="W324" s="551"/>
      <c r="X324" s="551"/>
      <c r="Y324" s="409"/>
      <c r="Z324" s="409"/>
      <c r="AA324" s="409"/>
      <c r="AB324" s="409"/>
      <c r="AC324" s="409"/>
      <c r="AD324" s="409"/>
      <c r="AE324" s="132"/>
      <c r="AG324" s="111">
        <f t="shared" si="48"/>
        <v>0</v>
      </c>
      <c r="AH324" s="111">
        <f t="shared" si="49"/>
        <v>0</v>
      </c>
    </row>
    <row r="325" spans="1:34" ht="15.05" customHeight="1">
      <c r="A325" s="132"/>
      <c r="B325" s="132"/>
      <c r="C325" s="162" t="s">
        <v>179</v>
      </c>
      <c r="D325" s="551" t="str">
        <f t="shared" si="47"/>
        <v/>
      </c>
      <c r="E325" s="551"/>
      <c r="F325" s="551"/>
      <c r="G325" s="551"/>
      <c r="H325" s="551"/>
      <c r="I325" s="551"/>
      <c r="J325" s="551"/>
      <c r="K325" s="551"/>
      <c r="L325" s="551"/>
      <c r="M325" s="551"/>
      <c r="N325" s="551"/>
      <c r="O325" s="551"/>
      <c r="P325" s="551"/>
      <c r="Q325" s="551"/>
      <c r="R325" s="551"/>
      <c r="S325" s="551"/>
      <c r="T325" s="551"/>
      <c r="U325" s="551"/>
      <c r="V325" s="551"/>
      <c r="W325" s="551"/>
      <c r="X325" s="551"/>
      <c r="Y325" s="409"/>
      <c r="Z325" s="409"/>
      <c r="AA325" s="409"/>
      <c r="AB325" s="409"/>
      <c r="AC325" s="409"/>
      <c r="AD325" s="409"/>
      <c r="AE325" s="132"/>
      <c r="AG325" s="111">
        <f t="shared" si="48"/>
        <v>0</v>
      </c>
      <c r="AH325" s="111">
        <f t="shared" si="49"/>
        <v>0</v>
      </c>
    </row>
    <row r="326" spans="1:34" ht="15.05" customHeight="1">
      <c r="A326" s="132"/>
      <c r="B326" s="132"/>
      <c r="C326" s="162" t="s">
        <v>180</v>
      </c>
      <c r="D326" s="551" t="str">
        <f t="shared" si="47"/>
        <v/>
      </c>
      <c r="E326" s="551"/>
      <c r="F326" s="551"/>
      <c r="G326" s="551"/>
      <c r="H326" s="551"/>
      <c r="I326" s="551"/>
      <c r="J326" s="551"/>
      <c r="K326" s="551"/>
      <c r="L326" s="551"/>
      <c r="M326" s="551"/>
      <c r="N326" s="551"/>
      <c r="O326" s="551"/>
      <c r="P326" s="551"/>
      <c r="Q326" s="551"/>
      <c r="R326" s="551"/>
      <c r="S326" s="551"/>
      <c r="T326" s="551"/>
      <c r="U326" s="551"/>
      <c r="V326" s="551"/>
      <c r="W326" s="551"/>
      <c r="X326" s="551"/>
      <c r="Y326" s="409"/>
      <c r="Z326" s="409"/>
      <c r="AA326" s="409"/>
      <c r="AB326" s="409"/>
      <c r="AC326" s="409"/>
      <c r="AD326" s="409"/>
      <c r="AE326" s="132"/>
      <c r="AG326" s="111">
        <f t="shared" si="48"/>
        <v>0</v>
      </c>
      <c r="AH326" s="111">
        <f t="shared" si="49"/>
        <v>0</v>
      </c>
    </row>
    <row r="327" spans="1:34" ht="15.05" customHeight="1">
      <c r="A327" s="132"/>
      <c r="B327" s="132"/>
      <c r="C327" s="162" t="s">
        <v>181</v>
      </c>
      <c r="D327" s="551" t="str">
        <f t="shared" si="47"/>
        <v/>
      </c>
      <c r="E327" s="551"/>
      <c r="F327" s="551"/>
      <c r="G327" s="551"/>
      <c r="H327" s="551"/>
      <c r="I327" s="551"/>
      <c r="J327" s="551"/>
      <c r="K327" s="551"/>
      <c r="L327" s="551"/>
      <c r="M327" s="551"/>
      <c r="N327" s="551"/>
      <c r="O327" s="551"/>
      <c r="P327" s="551"/>
      <c r="Q327" s="551"/>
      <c r="R327" s="551"/>
      <c r="S327" s="551"/>
      <c r="T327" s="551"/>
      <c r="U327" s="551"/>
      <c r="V327" s="551"/>
      <c r="W327" s="551"/>
      <c r="X327" s="551"/>
      <c r="Y327" s="409"/>
      <c r="Z327" s="409"/>
      <c r="AA327" s="409"/>
      <c r="AB327" s="409"/>
      <c r="AC327" s="409"/>
      <c r="AD327" s="409"/>
      <c r="AE327" s="132"/>
      <c r="AG327" s="111">
        <f t="shared" si="48"/>
        <v>0</v>
      </c>
      <c r="AH327" s="111">
        <f t="shared" si="49"/>
        <v>0</v>
      </c>
    </row>
    <row r="328" spans="1:34" ht="15.05" customHeight="1">
      <c r="A328" s="132"/>
      <c r="B328" s="132"/>
      <c r="C328" s="162" t="s">
        <v>182</v>
      </c>
      <c r="D328" s="551" t="str">
        <f t="shared" si="47"/>
        <v/>
      </c>
      <c r="E328" s="551"/>
      <c r="F328" s="551"/>
      <c r="G328" s="551"/>
      <c r="H328" s="551"/>
      <c r="I328" s="551"/>
      <c r="J328" s="551"/>
      <c r="K328" s="551"/>
      <c r="L328" s="551"/>
      <c r="M328" s="551"/>
      <c r="N328" s="551"/>
      <c r="O328" s="551"/>
      <c r="P328" s="551"/>
      <c r="Q328" s="551"/>
      <c r="R328" s="551"/>
      <c r="S328" s="551"/>
      <c r="T328" s="551"/>
      <c r="U328" s="551"/>
      <c r="V328" s="551"/>
      <c r="W328" s="551"/>
      <c r="X328" s="551"/>
      <c r="Y328" s="409"/>
      <c r="Z328" s="409"/>
      <c r="AA328" s="409"/>
      <c r="AB328" s="409"/>
      <c r="AC328" s="409"/>
      <c r="AD328" s="409"/>
      <c r="AE328" s="132"/>
      <c r="AG328" s="111">
        <f t="shared" si="48"/>
        <v>0</v>
      </c>
      <c r="AH328" s="111">
        <f t="shared" si="49"/>
        <v>0</v>
      </c>
    </row>
    <row r="329" spans="1:34" ht="15.05" customHeight="1">
      <c r="A329" s="132"/>
      <c r="B329" s="132"/>
      <c r="C329" s="162" t="s">
        <v>183</v>
      </c>
      <c r="D329" s="551" t="str">
        <f t="shared" si="47"/>
        <v/>
      </c>
      <c r="E329" s="551"/>
      <c r="F329" s="551"/>
      <c r="G329" s="551"/>
      <c r="H329" s="551"/>
      <c r="I329" s="551"/>
      <c r="J329" s="551"/>
      <c r="K329" s="551"/>
      <c r="L329" s="551"/>
      <c r="M329" s="551"/>
      <c r="N329" s="551"/>
      <c r="O329" s="551"/>
      <c r="P329" s="551"/>
      <c r="Q329" s="551"/>
      <c r="R329" s="551"/>
      <c r="S329" s="551"/>
      <c r="T329" s="551"/>
      <c r="U329" s="551"/>
      <c r="V329" s="551"/>
      <c r="W329" s="551"/>
      <c r="X329" s="551"/>
      <c r="Y329" s="409"/>
      <c r="Z329" s="409"/>
      <c r="AA329" s="409"/>
      <c r="AB329" s="409"/>
      <c r="AC329" s="409"/>
      <c r="AD329" s="409"/>
      <c r="AE329" s="132"/>
      <c r="AG329" s="111">
        <f t="shared" si="48"/>
        <v>0</v>
      </c>
      <c r="AH329" s="111">
        <f t="shared" si="49"/>
        <v>0</v>
      </c>
    </row>
    <row r="330" spans="1:34" ht="15.05" customHeight="1">
      <c r="A330" s="132"/>
      <c r="B330" s="132"/>
      <c r="C330" s="162" t="s">
        <v>184</v>
      </c>
      <c r="D330" s="551" t="str">
        <f t="shared" si="47"/>
        <v/>
      </c>
      <c r="E330" s="551"/>
      <c r="F330" s="551"/>
      <c r="G330" s="551"/>
      <c r="H330" s="551"/>
      <c r="I330" s="551"/>
      <c r="J330" s="551"/>
      <c r="K330" s="551"/>
      <c r="L330" s="551"/>
      <c r="M330" s="551"/>
      <c r="N330" s="551"/>
      <c r="O330" s="551"/>
      <c r="P330" s="551"/>
      <c r="Q330" s="551"/>
      <c r="R330" s="551"/>
      <c r="S330" s="551"/>
      <c r="T330" s="551"/>
      <c r="U330" s="551"/>
      <c r="V330" s="551"/>
      <c r="W330" s="551"/>
      <c r="X330" s="551"/>
      <c r="Y330" s="409"/>
      <c r="Z330" s="409"/>
      <c r="AA330" s="409"/>
      <c r="AB330" s="409"/>
      <c r="AC330" s="409"/>
      <c r="AD330" s="409"/>
      <c r="AE330" s="132"/>
      <c r="AG330" s="111">
        <f t="shared" si="48"/>
        <v>0</v>
      </c>
      <c r="AH330" s="111">
        <f t="shared" si="49"/>
        <v>0</v>
      </c>
    </row>
    <row r="331" spans="1:34" ht="15.05" customHeight="1">
      <c r="A331" s="132"/>
      <c r="B331" s="132"/>
      <c r="C331" s="162" t="s">
        <v>185</v>
      </c>
      <c r="D331" s="551" t="str">
        <f t="shared" si="47"/>
        <v/>
      </c>
      <c r="E331" s="551"/>
      <c r="F331" s="551"/>
      <c r="G331" s="551"/>
      <c r="H331" s="551"/>
      <c r="I331" s="551"/>
      <c r="J331" s="551"/>
      <c r="K331" s="551"/>
      <c r="L331" s="551"/>
      <c r="M331" s="551"/>
      <c r="N331" s="551"/>
      <c r="O331" s="551"/>
      <c r="P331" s="551"/>
      <c r="Q331" s="551"/>
      <c r="R331" s="551"/>
      <c r="S331" s="551"/>
      <c r="T331" s="551"/>
      <c r="U331" s="551"/>
      <c r="V331" s="551"/>
      <c r="W331" s="551"/>
      <c r="X331" s="551"/>
      <c r="Y331" s="409"/>
      <c r="Z331" s="409"/>
      <c r="AA331" s="409"/>
      <c r="AB331" s="409"/>
      <c r="AC331" s="409"/>
      <c r="AD331" s="409"/>
      <c r="AE331" s="132"/>
      <c r="AG331" s="111">
        <f t="shared" si="48"/>
        <v>0</v>
      </c>
      <c r="AH331" s="111">
        <f t="shared" si="49"/>
        <v>0</v>
      </c>
    </row>
    <row r="332" spans="1:34" ht="15.05" customHeight="1">
      <c r="A332" s="132"/>
      <c r="B332" s="132"/>
      <c r="C332" s="162" t="s">
        <v>186</v>
      </c>
      <c r="D332" s="551" t="str">
        <f t="shared" si="47"/>
        <v/>
      </c>
      <c r="E332" s="551"/>
      <c r="F332" s="551"/>
      <c r="G332" s="551"/>
      <c r="H332" s="551"/>
      <c r="I332" s="551"/>
      <c r="J332" s="551"/>
      <c r="K332" s="551"/>
      <c r="L332" s="551"/>
      <c r="M332" s="551"/>
      <c r="N332" s="551"/>
      <c r="O332" s="551"/>
      <c r="P332" s="551"/>
      <c r="Q332" s="551"/>
      <c r="R332" s="551"/>
      <c r="S332" s="551"/>
      <c r="T332" s="551"/>
      <c r="U332" s="551"/>
      <c r="V332" s="551"/>
      <c r="W332" s="551"/>
      <c r="X332" s="551"/>
      <c r="Y332" s="409"/>
      <c r="Z332" s="409"/>
      <c r="AA332" s="409"/>
      <c r="AB332" s="409"/>
      <c r="AC332" s="409"/>
      <c r="AD332" s="409"/>
      <c r="AE332" s="132"/>
      <c r="AG332" s="111">
        <f t="shared" si="48"/>
        <v>0</v>
      </c>
      <c r="AH332" s="111">
        <f t="shared" si="49"/>
        <v>0</v>
      </c>
    </row>
    <row r="333" spans="1:34" ht="15.05" customHeight="1">
      <c r="A333" s="132"/>
      <c r="B333" s="132"/>
      <c r="C333" s="162" t="s">
        <v>187</v>
      </c>
      <c r="D333" s="551" t="str">
        <f t="shared" si="47"/>
        <v/>
      </c>
      <c r="E333" s="551"/>
      <c r="F333" s="551"/>
      <c r="G333" s="551"/>
      <c r="H333" s="551"/>
      <c r="I333" s="551"/>
      <c r="J333" s="551"/>
      <c r="K333" s="551"/>
      <c r="L333" s="551"/>
      <c r="M333" s="551"/>
      <c r="N333" s="551"/>
      <c r="O333" s="551"/>
      <c r="P333" s="551"/>
      <c r="Q333" s="551"/>
      <c r="R333" s="551"/>
      <c r="S333" s="551"/>
      <c r="T333" s="551"/>
      <c r="U333" s="551"/>
      <c r="V333" s="551"/>
      <c r="W333" s="551"/>
      <c r="X333" s="551"/>
      <c r="Y333" s="409"/>
      <c r="Z333" s="409"/>
      <c r="AA333" s="409"/>
      <c r="AB333" s="409"/>
      <c r="AC333" s="409"/>
      <c r="AD333" s="409"/>
      <c r="AE333" s="132"/>
      <c r="AG333" s="111">
        <v>0</v>
      </c>
      <c r="AH333" s="111">
        <f t="shared" si="49"/>
        <v>0</v>
      </c>
    </row>
    <row r="334" spans="1:34">
      <c r="A334" s="132"/>
      <c r="B334" s="132"/>
      <c r="C334" s="163"/>
      <c r="D334" s="163"/>
      <c r="E334" s="163"/>
      <c r="F334" s="163"/>
      <c r="G334" s="163"/>
      <c r="H334" s="163"/>
      <c r="I334" s="163"/>
      <c r="J334" s="163"/>
      <c r="K334" s="163"/>
      <c r="L334" s="163"/>
      <c r="M334" s="163"/>
      <c r="N334" s="163"/>
      <c r="O334" s="163"/>
      <c r="P334" s="163"/>
      <c r="Q334" s="163"/>
      <c r="R334" s="163"/>
      <c r="S334" s="163"/>
      <c r="T334" s="163"/>
      <c r="U334" s="163"/>
      <c r="V334" s="163"/>
      <c r="W334" s="163"/>
      <c r="X334" s="163"/>
      <c r="Y334" s="163"/>
      <c r="Z334" s="163"/>
      <c r="AA334" s="163"/>
      <c r="AB334" s="163"/>
      <c r="AC334" s="163"/>
      <c r="AD334" s="163"/>
      <c r="AE334" s="132"/>
      <c r="AG334" s="130">
        <f>SUM(AG214:AG333)</f>
        <v>0</v>
      </c>
      <c r="AH334" s="130">
        <f>SUM(AH214:AH333)</f>
        <v>0</v>
      </c>
    </row>
    <row r="335" spans="1:34" ht="24.05" customHeight="1">
      <c r="A335" s="132"/>
      <c r="B335" s="132"/>
      <c r="C335" s="654" t="s">
        <v>250</v>
      </c>
      <c r="D335" s="654"/>
      <c r="E335" s="654"/>
      <c r="F335" s="654"/>
      <c r="G335" s="654"/>
      <c r="H335" s="654"/>
      <c r="I335" s="654"/>
      <c r="J335" s="654"/>
      <c r="K335" s="654"/>
      <c r="L335" s="654"/>
      <c r="M335" s="654"/>
      <c r="N335" s="654"/>
      <c r="O335" s="654"/>
      <c r="P335" s="654"/>
      <c r="Q335" s="654"/>
      <c r="R335" s="654"/>
      <c r="S335" s="654"/>
      <c r="T335" s="654"/>
      <c r="U335" s="654"/>
      <c r="V335" s="654"/>
      <c r="W335" s="654"/>
      <c r="X335" s="654"/>
      <c r="Y335" s="654"/>
      <c r="Z335" s="654"/>
      <c r="AA335" s="654"/>
      <c r="AB335" s="654"/>
      <c r="AC335" s="654"/>
      <c r="AD335" s="654"/>
      <c r="AE335" s="132"/>
    </row>
    <row r="336" spans="1:34" ht="60.05" customHeight="1">
      <c r="A336" s="132"/>
      <c r="B336" s="132"/>
      <c r="C336" s="620"/>
      <c r="D336" s="620"/>
      <c r="E336" s="620"/>
      <c r="F336" s="620"/>
      <c r="G336" s="620"/>
      <c r="H336" s="620"/>
      <c r="I336" s="620"/>
      <c r="J336" s="620"/>
      <c r="K336" s="620"/>
      <c r="L336" s="620"/>
      <c r="M336" s="620"/>
      <c r="N336" s="620"/>
      <c r="O336" s="620"/>
      <c r="P336" s="620"/>
      <c r="Q336" s="620"/>
      <c r="R336" s="620"/>
      <c r="S336" s="620"/>
      <c r="T336" s="620"/>
      <c r="U336" s="620"/>
      <c r="V336" s="620"/>
      <c r="W336" s="620"/>
      <c r="X336" s="620"/>
      <c r="Y336" s="620"/>
      <c r="Z336" s="620"/>
      <c r="AA336" s="620"/>
      <c r="AB336" s="620"/>
      <c r="AC336" s="620"/>
      <c r="AD336" s="620"/>
      <c r="AE336" s="132"/>
    </row>
    <row r="337" spans="1:40" ht="15.05" customHeight="1">
      <c r="A337" s="132"/>
      <c r="B337" s="132"/>
      <c r="C337" s="163"/>
      <c r="D337" s="163"/>
      <c r="E337" s="163"/>
      <c r="F337" s="163"/>
      <c r="G337" s="163"/>
      <c r="H337" s="163"/>
      <c r="I337" s="163"/>
      <c r="J337" s="163"/>
      <c r="K337" s="163"/>
      <c r="L337" s="163"/>
      <c r="M337" s="163"/>
      <c r="N337" s="163"/>
      <c r="O337" s="163"/>
      <c r="P337" s="163"/>
      <c r="Q337" s="163"/>
      <c r="R337" s="163"/>
      <c r="S337" s="163"/>
      <c r="T337" s="163"/>
      <c r="U337" s="163"/>
      <c r="V337" s="163"/>
      <c r="W337" s="163"/>
      <c r="X337" s="163"/>
      <c r="Y337" s="163"/>
      <c r="Z337" s="163"/>
      <c r="AA337" s="163"/>
      <c r="AB337" s="163"/>
      <c r="AC337" s="163"/>
      <c r="AD337" s="163"/>
      <c r="AE337" s="132"/>
    </row>
    <row r="338" spans="1:40" ht="15.05" customHeight="1">
      <c r="A338" s="132"/>
      <c r="B338" s="406" t="str">
        <f>IF(AG334=0,"","Error: no debe dejar fila inicial o intermedias vacías.")</f>
        <v/>
      </c>
      <c r="C338" s="406"/>
      <c r="D338" s="406"/>
      <c r="E338" s="406"/>
      <c r="F338" s="406"/>
      <c r="G338" s="406"/>
      <c r="H338" s="406"/>
      <c r="I338" s="406"/>
      <c r="J338" s="406"/>
      <c r="K338" s="406"/>
      <c r="L338" s="406"/>
      <c r="M338" s="406"/>
      <c r="N338" s="406"/>
      <c r="O338" s="406"/>
      <c r="P338" s="406"/>
      <c r="Q338" s="406"/>
      <c r="R338" s="406"/>
      <c r="S338" s="406"/>
      <c r="T338" s="406"/>
      <c r="U338" s="406"/>
      <c r="V338" s="406"/>
      <c r="W338" s="406"/>
      <c r="X338" s="406"/>
      <c r="Y338" s="406"/>
      <c r="Z338" s="406"/>
      <c r="AA338" s="406"/>
      <c r="AB338" s="406"/>
      <c r="AC338" s="406"/>
      <c r="AD338" s="406"/>
      <c r="AE338" s="132"/>
    </row>
    <row r="339" spans="1:40" ht="15.05" customHeight="1">
      <c r="A339" s="132"/>
      <c r="B339" s="404" t="str">
        <f>IF(AH334=0,"","Error: debe completar toda la información requerida.")</f>
        <v/>
      </c>
      <c r="C339" s="404"/>
      <c r="D339" s="404"/>
      <c r="E339" s="404"/>
      <c r="F339" s="404"/>
      <c r="G339" s="404"/>
      <c r="H339" s="404"/>
      <c r="I339" s="404"/>
      <c r="J339" s="404"/>
      <c r="K339" s="404"/>
      <c r="L339" s="404"/>
      <c r="M339" s="404"/>
      <c r="N339" s="404"/>
      <c r="O339" s="404"/>
      <c r="P339" s="404"/>
      <c r="Q339" s="404"/>
      <c r="R339" s="404"/>
      <c r="S339" s="404"/>
      <c r="T339" s="404"/>
      <c r="U339" s="404"/>
      <c r="V339" s="404"/>
      <c r="W339" s="404"/>
      <c r="X339" s="404"/>
      <c r="Y339" s="404"/>
      <c r="Z339" s="404"/>
      <c r="AA339" s="404"/>
      <c r="AB339" s="404"/>
      <c r="AC339" s="404"/>
      <c r="AD339" s="404"/>
      <c r="AE339" s="132"/>
    </row>
    <row r="340" spans="1:40" ht="15.05" customHeight="1"/>
    <row r="341" spans="1:40" ht="15.05" customHeight="1"/>
    <row r="342" spans="1:40" ht="15.05" customHeight="1" thickBot="1"/>
    <row r="343" spans="1:40" ht="15.05" customHeight="1" thickBot="1">
      <c r="B343" s="553" t="s">
        <v>196</v>
      </c>
      <c r="C343" s="554"/>
      <c r="D343" s="554"/>
      <c r="E343" s="554"/>
      <c r="F343" s="554"/>
      <c r="G343" s="554"/>
      <c r="H343" s="554"/>
      <c r="I343" s="554"/>
      <c r="J343" s="554"/>
      <c r="K343" s="554"/>
      <c r="L343" s="554"/>
      <c r="M343" s="554"/>
      <c r="N343" s="554"/>
      <c r="O343" s="554"/>
      <c r="P343" s="554"/>
      <c r="Q343" s="554"/>
      <c r="R343" s="554"/>
      <c r="S343" s="554"/>
      <c r="T343" s="554"/>
      <c r="U343" s="554"/>
      <c r="V343" s="554"/>
      <c r="W343" s="554"/>
      <c r="X343" s="554"/>
      <c r="Y343" s="554"/>
      <c r="Z343" s="554"/>
      <c r="AA343" s="554"/>
      <c r="AB343" s="554"/>
      <c r="AC343" s="554"/>
      <c r="AD343" s="555"/>
    </row>
    <row r="344" spans="1:40" ht="15.05" customHeight="1" thickBot="1">
      <c r="B344" s="556" t="s">
        <v>197</v>
      </c>
      <c r="C344" s="557"/>
      <c r="D344" s="557"/>
      <c r="E344" s="557"/>
      <c r="F344" s="557"/>
      <c r="G344" s="557"/>
      <c r="H344" s="557"/>
      <c r="I344" s="557"/>
      <c r="J344" s="557"/>
      <c r="K344" s="557"/>
      <c r="L344" s="557"/>
      <c r="M344" s="557"/>
      <c r="N344" s="557"/>
      <c r="O344" s="557"/>
      <c r="P344" s="557"/>
      <c r="Q344" s="557"/>
      <c r="R344" s="557"/>
      <c r="S344" s="557"/>
      <c r="T344" s="557"/>
      <c r="U344" s="557"/>
      <c r="V344" s="557"/>
      <c r="W344" s="557"/>
      <c r="X344" s="557"/>
      <c r="Y344" s="557"/>
      <c r="Z344" s="557"/>
      <c r="AA344" s="557"/>
      <c r="AB344" s="557"/>
      <c r="AC344" s="557"/>
      <c r="AD344" s="558"/>
    </row>
    <row r="345" spans="1:40" ht="15.05" customHeight="1"/>
    <row r="346" spans="1:40" ht="24.05" customHeight="1">
      <c r="A346" s="159" t="s">
        <v>249</v>
      </c>
      <c r="B346" s="624" t="s">
        <v>200</v>
      </c>
      <c r="C346" s="624"/>
      <c r="D346" s="624"/>
      <c r="E346" s="624"/>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624"/>
      <c r="AC346" s="624"/>
      <c r="AD346" s="624"/>
    </row>
    <row r="347" spans="1:40" ht="15.05" customHeight="1">
      <c r="A347" s="132"/>
      <c r="B347" s="132"/>
      <c r="C347" s="422" t="s">
        <v>509</v>
      </c>
      <c r="D347" s="422"/>
      <c r="E347" s="422"/>
      <c r="F347" s="422"/>
      <c r="G347" s="422"/>
      <c r="H347" s="422"/>
      <c r="I347" s="422"/>
      <c r="J347" s="422"/>
      <c r="K347" s="422"/>
      <c r="L347" s="422"/>
      <c r="M347" s="422"/>
      <c r="N347" s="422"/>
      <c r="O347" s="422"/>
      <c r="P347" s="422"/>
      <c r="Q347" s="422"/>
      <c r="R347" s="422"/>
      <c r="S347" s="422"/>
      <c r="T347" s="422"/>
      <c r="U347" s="422"/>
      <c r="V347" s="422"/>
      <c r="W347" s="422"/>
      <c r="X347" s="422"/>
      <c r="Y347" s="422"/>
      <c r="Z347" s="422"/>
      <c r="AA347" s="422"/>
      <c r="AB347" s="422"/>
      <c r="AC347" s="422"/>
      <c r="AD347" s="422"/>
      <c r="AG347" s="111">
        <v>1</v>
      </c>
      <c r="AH347" s="111">
        <v>1</v>
      </c>
      <c r="AI347" s="111">
        <v>1</v>
      </c>
      <c r="AJ347" s="111">
        <v>1</v>
      </c>
      <c r="AK347" s="111">
        <v>1</v>
      </c>
      <c r="AL347" s="111">
        <v>1</v>
      </c>
      <c r="AM347" s="111">
        <v>1</v>
      </c>
      <c r="AN347" s="111">
        <v>1</v>
      </c>
    </row>
    <row r="348" spans="1:40">
      <c r="A348" s="132"/>
      <c r="B348" s="132"/>
      <c r="C348" s="422" t="s">
        <v>199</v>
      </c>
      <c r="D348" s="422"/>
      <c r="E348" s="422"/>
      <c r="F348" s="422"/>
      <c r="G348" s="422"/>
      <c r="H348" s="422"/>
      <c r="I348" s="422"/>
      <c r="J348" s="422"/>
      <c r="K348" s="422"/>
      <c r="L348" s="422"/>
      <c r="M348" s="422"/>
      <c r="N348" s="422"/>
      <c r="O348" s="422"/>
      <c r="P348" s="422"/>
      <c r="Q348" s="422"/>
      <c r="R348" s="422"/>
      <c r="S348" s="422"/>
      <c r="T348" s="422"/>
      <c r="U348" s="422"/>
      <c r="V348" s="422"/>
      <c r="W348" s="422"/>
      <c r="X348" s="422"/>
      <c r="Y348" s="422"/>
      <c r="Z348" s="422"/>
      <c r="AA348" s="422"/>
      <c r="AB348" s="422"/>
      <c r="AC348" s="422"/>
      <c r="AD348" s="422"/>
      <c r="AG348" s="111">
        <v>2</v>
      </c>
      <c r="AH348" s="111">
        <v>2</v>
      </c>
      <c r="AI348" s="111">
        <v>2</v>
      </c>
      <c r="AJ348" s="111">
        <v>2</v>
      </c>
      <c r="AK348" s="111">
        <v>2</v>
      </c>
      <c r="AL348" s="111">
        <v>2</v>
      </c>
      <c r="AM348" s="111">
        <v>2</v>
      </c>
      <c r="AN348" s="111">
        <v>2</v>
      </c>
    </row>
    <row r="349" spans="1:40" ht="24.05" customHeight="1">
      <c r="A349" s="132"/>
      <c r="B349" s="132"/>
      <c r="C349" s="412" t="s">
        <v>409</v>
      </c>
      <c r="D349" s="412"/>
      <c r="E349" s="412"/>
      <c r="F349" s="412"/>
      <c r="G349" s="412"/>
      <c r="H349" s="412"/>
      <c r="I349" s="412"/>
      <c r="J349" s="412"/>
      <c r="K349" s="412"/>
      <c r="L349" s="412"/>
      <c r="M349" s="412"/>
      <c r="N349" s="412"/>
      <c r="O349" s="412"/>
      <c r="P349" s="412"/>
      <c r="Q349" s="412"/>
      <c r="R349" s="412"/>
      <c r="S349" s="412"/>
      <c r="T349" s="412"/>
      <c r="U349" s="412"/>
      <c r="V349" s="412"/>
      <c r="W349" s="412"/>
      <c r="X349" s="412"/>
      <c r="Y349" s="412"/>
      <c r="Z349" s="412"/>
      <c r="AA349" s="412"/>
      <c r="AB349" s="412"/>
      <c r="AC349" s="412"/>
      <c r="AD349" s="412"/>
      <c r="AG349" s="111">
        <v>8</v>
      </c>
      <c r="AH349" s="111">
        <v>3</v>
      </c>
      <c r="AI349" s="111">
        <v>3</v>
      </c>
      <c r="AJ349" s="111">
        <v>3</v>
      </c>
      <c r="AK349" s="111">
        <v>3</v>
      </c>
      <c r="AL349" s="111">
        <v>3</v>
      </c>
      <c r="AM349" s="111">
        <v>3</v>
      </c>
      <c r="AN349" s="111">
        <v>3</v>
      </c>
    </row>
    <row r="350" spans="1:40">
      <c r="A350" s="132"/>
      <c r="B350" s="132"/>
      <c r="C350" s="452" t="s">
        <v>201</v>
      </c>
      <c r="D350" s="452"/>
      <c r="E350" s="452"/>
      <c r="F350" s="452"/>
      <c r="G350" s="452"/>
      <c r="H350" s="452"/>
      <c r="I350" s="452"/>
      <c r="J350" s="452"/>
      <c r="K350" s="452"/>
      <c r="L350" s="452"/>
      <c r="M350" s="452"/>
      <c r="N350" s="452"/>
      <c r="O350" s="452"/>
      <c r="P350" s="452"/>
      <c r="Q350" s="452"/>
      <c r="R350" s="452"/>
      <c r="S350" s="452"/>
      <c r="T350" s="452"/>
      <c r="U350" s="452"/>
      <c r="V350" s="452"/>
      <c r="W350" s="452"/>
      <c r="X350" s="452"/>
      <c r="Y350" s="452"/>
      <c r="Z350" s="452"/>
      <c r="AA350" s="452"/>
      <c r="AB350" s="452"/>
      <c r="AC350" s="452"/>
      <c r="AD350" s="452"/>
      <c r="AG350" s="111">
        <v>9</v>
      </c>
      <c r="AH350" s="111">
        <v>4</v>
      </c>
      <c r="AI350" s="111">
        <v>4</v>
      </c>
      <c r="AJ350" s="111">
        <v>4</v>
      </c>
      <c r="AK350" s="111">
        <v>4</v>
      </c>
      <c r="AL350" s="111">
        <v>4</v>
      </c>
      <c r="AM350" s="111">
        <v>4</v>
      </c>
      <c r="AN350" s="111">
        <v>4</v>
      </c>
    </row>
    <row r="351" spans="1:40" ht="36" customHeight="1">
      <c r="A351" s="132"/>
      <c r="B351" s="132"/>
      <c r="C351" s="422" t="s">
        <v>910</v>
      </c>
      <c r="D351" s="422"/>
      <c r="E351" s="422"/>
      <c r="F351" s="422"/>
      <c r="G351" s="422"/>
      <c r="H351" s="422"/>
      <c r="I351" s="422"/>
      <c r="J351" s="422"/>
      <c r="K351" s="422"/>
      <c r="L351" s="422"/>
      <c r="M351" s="422"/>
      <c r="N351" s="422"/>
      <c r="O351" s="422"/>
      <c r="P351" s="422"/>
      <c r="Q351" s="422"/>
      <c r="R351" s="422"/>
      <c r="S351" s="422"/>
      <c r="T351" s="422"/>
      <c r="U351" s="422"/>
      <c r="V351" s="422"/>
      <c r="W351" s="422"/>
      <c r="X351" s="422"/>
      <c r="Y351" s="422"/>
      <c r="Z351" s="422"/>
      <c r="AA351" s="422"/>
      <c r="AB351" s="422"/>
      <c r="AC351" s="422"/>
      <c r="AD351" s="422"/>
      <c r="AH351" s="111">
        <v>5</v>
      </c>
      <c r="AI351" s="111">
        <v>8</v>
      </c>
      <c r="AJ351" s="111">
        <v>5</v>
      </c>
      <c r="AK351" s="111">
        <v>5</v>
      </c>
      <c r="AL351" s="111">
        <v>5</v>
      </c>
      <c r="AM351" s="111">
        <v>5</v>
      </c>
      <c r="AN351" s="111">
        <v>5</v>
      </c>
    </row>
    <row r="352" spans="1:40" ht="36" customHeight="1">
      <c r="A352" s="132"/>
      <c r="B352" s="132"/>
      <c r="C352" s="452" t="s">
        <v>510</v>
      </c>
      <c r="D352" s="452"/>
      <c r="E352" s="452"/>
      <c r="F352" s="452"/>
      <c r="G352" s="452"/>
      <c r="H352" s="452"/>
      <c r="I352" s="452"/>
      <c r="J352" s="452"/>
      <c r="K352" s="452"/>
      <c r="L352" s="452"/>
      <c r="M352" s="452"/>
      <c r="N352" s="452"/>
      <c r="O352" s="452"/>
      <c r="P352" s="452"/>
      <c r="Q352" s="452"/>
      <c r="R352" s="452"/>
      <c r="S352" s="452"/>
      <c r="T352" s="452"/>
      <c r="U352" s="452"/>
      <c r="V352" s="452"/>
      <c r="W352" s="452"/>
      <c r="X352" s="452"/>
      <c r="Y352" s="452"/>
      <c r="Z352" s="452"/>
      <c r="AA352" s="452"/>
      <c r="AB352" s="452"/>
      <c r="AC352" s="452"/>
      <c r="AD352" s="452"/>
      <c r="AH352" s="111">
        <v>6</v>
      </c>
      <c r="AI352" s="111">
        <v>9</v>
      </c>
      <c r="AJ352" s="111">
        <v>6</v>
      </c>
      <c r="AK352" s="111">
        <v>6</v>
      </c>
      <c r="AL352" s="111">
        <v>6</v>
      </c>
      <c r="AM352" s="111">
        <v>6</v>
      </c>
      <c r="AN352" s="111">
        <v>6</v>
      </c>
    </row>
    <row r="353" spans="1:73" ht="24.05" customHeight="1">
      <c r="A353" s="132"/>
      <c r="B353" s="132"/>
      <c r="C353" s="452" t="s">
        <v>676</v>
      </c>
      <c r="D353" s="452"/>
      <c r="E353" s="452"/>
      <c r="F353" s="452"/>
      <c r="G353" s="452"/>
      <c r="H353" s="452"/>
      <c r="I353" s="452"/>
      <c r="J353" s="452"/>
      <c r="K353" s="452"/>
      <c r="L353" s="452"/>
      <c r="M353" s="452"/>
      <c r="N353" s="452"/>
      <c r="O353" s="452"/>
      <c r="P353" s="452"/>
      <c r="Q353" s="452"/>
      <c r="R353" s="452"/>
      <c r="S353" s="452"/>
      <c r="T353" s="452"/>
      <c r="U353" s="452"/>
      <c r="V353" s="452"/>
      <c r="W353" s="452"/>
      <c r="X353" s="452"/>
      <c r="Y353" s="452"/>
      <c r="Z353" s="452"/>
      <c r="AA353" s="452"/>
      <c r="AB353" s="452"/>
      <c r="AC353" s="452"/>
      <c r="AD353" s="452"/>
      <c r="AH353" s="111">
        <v>7</v>
      </c>
      <c r="AJ353" s="111">
        <v>7</v>
      </c>
      <c r="AK353" s="111">
        <v>7</v>
      </c>
      <c r="AL353" s="111">
        <v>7</v>
      </c>
      <c r="AM353" s="111">
        <v>9</v>
      </c>
      <c r="AN353" s="111">
        <v>7</v>
      </c>
    </row>
    <row r="354" spans="1:73" ht="24.05" customHeight="1">
      <c r="A354" s="132"/>
      <c r="B354" s="132"/>
      <c r="C354" s="452" t="s">
        <v>408</v>
      </c>
      <c r="D354" s="452"/>
      <c r="E354" s="452"/>
      <c r="F354" s="452"/>
      <c r="G354" s="452"/>
      <c r="H354" s="452"/>
      <c r="I354" s="452"/>
      <c r="J354" s="452"/>
      <c r="K354" s="452"/>
      <c r="L354" s="452"/>
      <c r="M354" s="452"/>
      <c r="N354" s="452"/>
      <c r="O354" s="452"/>
      <c r="P354" s="452"/>
      <c r="Q354" s="452"/>
      <c r="R354" s="452"/>
      <c r="S354" s="452"/>
      <c r="T354" s="452"/>
      <c r="U354" s="452"/>
      <c r="V354" s="452"/>
      <c r="W354" s="452"/>
      <c r="X354" s="452"/>
      <c r="Y354" s="452"/>
      <c r="Z354" s="452"/>
      <c r="AA354" s="452"/>
      <c r="AB354" s="452"/>
      <c r="AC354" s="452"/>
      <c r="AD354" s="452"/>
      <c r="AH354" s="111">
        <v>8</v>
      </c>
      <c r="AJ354" s="111">
        <v>8</v>
      </c>
      <c r="AK354" s="111">
        <v>8</v>
      </c>
      <c r="AL354" s="111">
        <v>8</v>
      </c>
      <c r="AN354" s="111">
        <v>8</v>
      </c>
    </row>
    <row r="355" spans="1:73" ht="36" customHeight="1">
      <c r="A355" s="132"/>
      <c r="B355" s="132"/>
      <c r="C355" s="452" t="s">
        <v>202</v>
      </c>
      <c r="D355" s="452"/>
      <c r="E355" s="452"/>
      <c r="F355" s="452"/>
      <c r="G355" s="452"/>
      <c r="H355" s="452"/>
      <c r="I355" s="452"/>
      <c r="J355" s="452"/>
      <c r="K355" s="452"/>
      <c r="L355" s="452"/>
      <c r="M355" s="452"/>
      <c r="N355" s="452"/>
      <c r="O355" s="452"/>
      <c r="P355" s="452"/>
      <c r="Q355" s="452"/>
      <c r="R355" s="452"/>
      <c r="S355" s="452"/>
      <c r="T355" s="452"/>
      <c r="U355" s="452"/>
      <c r="V355" s="452"/>
      <c r="W355" s="452"/>
      <c r="X355" s="452"/>
      <c r="Y355" s="452"/>
      <c r="Z355" s="452"/>
      <c r="AA355" s="452"/>
      <c r="AB355" s="452"/>
      <c r="AC355" s="452"/>
      <c r="AD355" s="452"/>
      <c r="AH355" s="111">
        <v>9</v>
      </c>
      <c r="AJ355" s="111">
        <v>9</v>
      </c>
      <c r="AK355" s="111">
        <v>9</v>
      </c>
      <c r="AL355" s="111">
        <v>9</v>
      </c>
      <c r="AN355" s="111">
        <v>9</v>
      </c>
    </row>
    <row r="356" spans="1:73" ht="15.05" customHeight="1">
      <c r="A356" s="132"/>
      <c r="B356" s="132"/>
      <c r="C356" s="452" t="s">
        <v>683</v>
      </c>
      <c r="D356" s="452"/>
      <c r="E356" s="452"/>
      <c r="F356" s="452"/>
      <c r="G356" s="452"/>
      <c r="H356" s="452"/>
      <c r="I356" s="452"/>
      <c r="J356" s="452"/>
      <c r="K356" s="452"/>
      <c r="L356" s="452"/>
      <c r="M356" s="452"/>
      <c r="N356" s="452"/>
      <c r="O356" s="452"/>
      <c r="P356" s="452"/>
      <c r="Q356" s="452"/>
      <c r="R356" s="452"/>
      <c r="S356" s="452"/>
      <c r="T356" s="452"/>
      <c r="U356" s="452"/>
      <c r="V356" s="452"/>
      <c r="W356" s="452"/>
      <c r="X356" s="452"/>
      <c r="Y356" s="452"/>
      <c r="Z356" s="452"/>
      <c r="AA356" s="452"/>
      <c r="AB356" s="452"/>
      <c r="AC356" s="452"/>
      <c r="AD356" s="452"/>
      <c r="AJ356" s="111">
        <v>10</v>
      </c>
      <c r="AK356" s="111">
        <v>10</v>
      </c>
      <c r="AL356" s="111">
        <v>10</v>
      </c>
      <c r="AN356" s="111">
        <v>10</v>
      </c>
    </row>
    <row r="357" spans="1:73" ht="15.05" customHeight="1">
      <c r="A357" s="132"/>
      <c r="B357" s="132"/>
      <c r="C357" s="412" t="s">
        <v>769</v>
      </c>
      <c r="D357" s="412"/>
      <c r="E357" s="412"/>
      <c r="F357" s="412"/>
      <c r="G357" s="412"/>
      <c r="H357" s="412"/>
      <c r="I357" s="412"/>
      <c r="J357" s="412"/>
      <c r="K357" s="412"/>
      <c r="L357" s="412"/>
      <c r="M357" s="412"/>
      <c r="N357" s="412"/>
      <c r="O357" s="412"/>
      <c r="P357" s="412"/>
      <c r="Q357" s="412"/>
      <c r="R357" s="412"/>
      <c r="S357" s="412"/>
      <c r="T357" s="412"/>
      <c r="U357" s="412"/>
      <c r="V357" s="412"/>
      <c r="W357" s="412"/>
      <c r="X357" s="412"/>
      <c r="Y357" s="412"/>
      <c r="Z357" s="412"/>
      <c r="AA357" s="412"/>
      <c r="AB357" s="412"/>
      <c r="AC357" s="412"/>
      <c r="AD357" s="412"/>
      <c r="AJ357" s="111">
        <v>11</v>
      </c>
      <c r="AK357" s="111">
        <v>11</v>
      </c>
      <c r="AL357" s="111">
        <v>99</v>
      </c>
      <c r="AN357" s="111">
        <v>11</v>
      </c>
    </row>
    <row r="358" spans="1:73" ht="24.05" customHeight="1">
      <c r="A358" s="132"/>
      <c r="B358" s="132"/>
      <c r="C358" s="412" t="s">
        <v>770</v>
      </c>
      <c r="D358" s="412"/>
      <c r="E358" s="412"/>
      <c r="F358" s="412"/>
      <c r="G358" s="412"/>
      <c r="H358" s="412"/>
      <c r="I358" s="412"/>
      <c r="J358" s="412"/>
      <c r="K358" s="412"/>
      <c r="L358" s="412"/>
      <c r="M358" s="412"/>
      <c r="N358" s="412"/>
      <c r="O358" s="412"/>
      <c r="P358" s="412"/>
      <c r="Q358" s="412"/>
      <c r="R358" s="412"/>
      <c r="S358" s="412"/>
      <c r="T358" s="412"/>
      <c r="U358" s="412"/>
      <c r="V358" s="412"/>
      <c r="W358" s="412"/>
      <c r="X358" s="412"/>
      <c r="Y358" s="412"/>
      <c r="Z358" s="412"/>
      <c r="AA358" s="412"/>
      <c r="AB358" s="412"/>
      <c r="AC358" s="412"/>
      <c r="AD358" s="412"/>
      <c r="AJ358" s="111">
        <v>12</v>
      </c>
      <c r="AK358" s="111">
        <v>12</v>
      </c>
      <c r="AN358" s="111">
        <v>99</v>
      </c>
    </row>
    <row r="359" spans="1:73" ht="24.05" customHeight="1">
      <c r="A359" s="132"/>
      <c r="B359" s="132"/>
      <c r="C359" s="412" t="s">
        <v>772</v>
      </c>
      <c r="D359" s="412"/>
      <c r="E359" s="412"/>
      <c r="F359" s="412"/>
      <c r="G359" s="412"/>
      <c r="H359" s="412"/>
      <c r="I359" s="412"/>
      <c r="J359" s="412"/>
      <c r="K359" s="412"/>
      <c r="L359" s="412"/>
      <c r="M359" s="412"/>
      <c r="N359" s="412"/>
      <c r="O359" s="412"/>
      <c r="P359" s="412"/>
      <c r="Q359" s="412"/>
      <c r="R359" s="412"/>
      <c r="S359" s="412"/>
      <c r="T359" s="412"/>
      <c r="U359" s="412"/>
      <c r="V359" s="412"/>
      <c r="W359" s="412"/>
      <c r="X359" s="412"/>
      <c r="Y359" s="412"/>
      <c r="Z359" s="412"/>
      <c r="AA359" s="412"/>
      <c r="AB359" s="412"/>
      <c r="AC359" s="412"/>
      <c r="AD359" s="412"/>
      <c r="AJ359" s="111">
        <v>99</v>
      </c>
      <c r="AK359" s="111">
        <v>13</v>
      </c>
    </row>
    <row r="360" spans="1:73" ht="15.05" customHeight="1">
      <c r="A360" s="132"/>
      <c r="B360" s="132"/>
      <c r="C360" s="412" t="s">
        <v>911</v>
      </c>
      <c r="D360" s="412"/>
      <c r="E360" s="412"/>
      <c r="F360" s="412"/>
      <c r="G360" s="412"/>
      <c r="H360" s="412"/>
      <c r="I360" s="412"/>
      <c r="J360" s="412"/>
      <c r="K360" s="412"/>
      <c r="L360" s="412"/>
      <c r="M360" s="412"/>
      <c r="N360" s="412"/>
      <c r="O360" s="412"/>
      <c r="P360" s="412"/>
      <c r="Q360" s="412"/>
      <c r="R360" s="412"/>
      <c r="S360" s="412"/>
      <c r="T360" s="412"/>
      <c r="U360" s="412"/>
      <c r="V360" s="412"/>
      <c r="W360" s="412"/>
      <c r="X360" s="412"/>
      <c r="Y360" s="412"/>
      <c r="Z360" s="412"/>
      <c r="AA360" s="412"/>
      <c r="AB360" s="412"/>
      <c r="AC360" s="412"/>
      <c r="AD360" s="412"/>
      <c r="AK360" s="111">
        <v>14</v>
      </c>
    </row>
    <row r="361" spans="1:73" ht="24.05" customHeight="1">
      <c r="A361" s="132"/>
      <c r="B361" s="132"/>
      <c r="C361" s="412" t="s">
        <v>912</v>
      </c>
      <c r="D361" s="412"/>
      <c r="E361" s="412"/>
      <c r="F361" s="412"/>
      <c r="G361" s="412"/>
      <c r="H361" s="412"/>
      <c r="I361" s="412"/>
      <c r="J361" s="412"/>
      <c r="K361" s="412"/>
      <c r="L361" s="412"/>
      <c r="M361" s="412"/>
      <c r="N361" s="412"/>
      <c r="O361" s="412"/>
      <c r="P361" s="412"/>
      <c r="Q361" s="412"/>
      <c r="R361" s="412"/>
      <c r="S361" s="412"/>
      <c r="T361" s="412"/>
      <c r="U361" s="412"/>
      <c r="V361" s="412"/>
      <c r="W361" s="412"/>
      <c r="X361" s="412"/>
      <c r="Y361" s="412"/>
      <c r="Z361" s="412"/>
      <c r="AA361" s="412"/>
      <c r="AB361" s="412"/>
      <c r="AC361" s="412"/>
      <c r="AD361" s="412"/>
      <c r="AK361" s="111">
        <v>15</v>
      </c>
    </row>
    <row r="362" spans="1:73" ht="36" customHeight="1">
      <c r="A362" s="164"/>
      <c r="B362" s="165"/>
      <c r="C362" s="412" t="s">
        <v>915</v>
      </c>
      <c r="D362" s="412"/>
      <c r="E362" s="412"/>
      <c r="F362" s="412"/>
      <c r="G362" s="412"/>
      <c r="H362" s="412"/>
      <c r="I362" s="412"/>
      <c r="J362" s="412"/>
      <c r="K362" s="412"/>
      <c r="L362" s="412"/>
      <c r="M362" s="412"/>
      <c r="N362" s="412"/>
      <c r="O362" s="412"/>
      <c r="P362" s="412"/>
      <c r="Q362" s="412"/>
      <c r="R362" s="412"/>
      <c r="S362" s="412"/>
      <c r="T362" s="412"/>
      <c r="U362" s="412"/>
      <c r="V362" s="412"/>
      <c r="W362" s="412"/>
      <c r="X362" s="412"/>
      <c r="Y362" s="412"/>
      <c r="Z362" s="412"/>
      <c r="AA362" s="412"/>
      <c r="AB362" s="412"/>
      <c r="AC362" s="412"/>
      <c r="AD362" s="412"/>
      <c r="AK362" s="111">
        <v>16</v>
      </c>
    </row>
    <row r="363" spans="1:73" ht="15.0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K363" s="111">
        <v>17</v>
      </c>
    </row>
    <row r="364" spans="1:73" ht="15.05" customHeight="1">
      <c r="A364" s="132"/>
      <c r="B364" s="132"/>
      <c r="C364" s="508" t="s">
        <v>64</v>
      </c>
      <c r="D364" s="508"/>
      <c r="E364" s="508"/>
      <c r="F364" s="508"/>
      <c r="G364" s="508"/>
      <c r="H364" s="508" t="s">
        <v>682</v>
      </c>
      <c r="I364" s="508"/>
      <c r="J364" s="508"/>
      <c r="K364" s="508"/>
      <c r="L364" s="508"/>
      <c r="M364" s="508"/>
      <c r="N364" s="508"/>
      <c r="O364" s="508"/>
      <c r="P364" s="508"/>
      <c r="Q364" s="508"/>
      <c r="R364" s="508"/>
      <c r="S364" s="508"/>
      <c r="T364" s="508"/>
      <c r="U364" s="508"/>
      <c r="V364" s="508"/>
      <c r="W364" s="508"/>
      <c r="X364" s="508"/>
      <c r="Y364" s="508"/>
      <c r="Z364" s="508"/>
      <c r="AA364" s="508"/>
      <c r="AB364" s="508"/>
      <c r="AC364" s="508"/>
      <c r="AD364" s="530" t="s">
        <v>203</v>
      </c>
      <c r="AK364" s="111">
        <v>18</v>
      </c>
    </row>
    <row r="365" spans="1:73" ht="60.05" customHeight="1">
      <c r="A365" s="132"/>
      <c r="B365" s="132"/>
      <c r="C365" s="508"/>
      <c r="D365" s="508"/>
      <c r="E365" s="508"/>
      <c r="F365" s="508"/>
      <c r="G365" s="508"/>
      <c r="H365" s="533" t="s">
        <v>204</v>
      </c>
      <c r="I365" s="534"/>
      <c r="J365" s="533" t="s">
        <v>205</v>
      </c>
      <c r="K365" s="537"/>
      <c r="L365" s="539" t="s">
        <v>750</v>
      </c>
      <c r="M365" s="534"/>
      <c r="N365" s="542" t="s">
        <v>206</v>
      </c>
      <c r="O365" s="543"/>
      <c r="P365" s="544" t="s">
        <v>207</v>
      </c>
      <c r="Q365" s="544"/>
      <c r="R365" s="533" t="s">
        <v>545</v>
      </c>
      <c r="S365" s="534"/>
      <c r="T365" s="533" t="s">
        <v>546</v>
      </c>
      <c r="U365" s="534"/>
      <c r="V365" s="533" t="s">
        <v>547</v>
      </c>
      <c r="W365" s="534"/>
      <c r="X365" s="533" t="s">
        <v>647</v>
      </c>
      <c r="Y365" s="534"/>
      <c r="Z365" s="533" t="s">
        <v>208</v>
      </c>
      <c r="AA365" s="534"/>
      <c r="AB365" s="533" t="s">
        <v>880</v>
      </c>
      <c r="AC365" s="534"/>
      <c r="AD365" s="531"/>
      <c r="AK365" s="111">
        <v>19</v>
      </c>
    </row>
    <row r="366" spans="1:73" ht="144" customHeight="1">
      <c r="A366" s="132"/>
      <c r="B366" s="132"/>
      <c r="C366" s="508"/>
      <c r="D366" s="508"/>
      <c r="E366" s="508"/>
      <c r="F366" s="508"/>
      <c r="G366" s="508"/>
      <c r="H366" s="535"/>
      <c r="I366" s="536"/>
      <c r="J366" s="535"/>
      <c r="K366" s="538"/>
      <c r="L366" s="540"/>
      <c r="M366" s="541"/>
      <c r="N366" s="166" t="s">
        <v>543</v>
      </c>
      <c r="O366" s="166" t="s">
        <v>544</v>
      </c>
      <c r="P366" s="544"/>
      <c r="Q366" s="544"/>
      <c r="R366" s="545"/>
      <c r="S366" s="546"/>
      <c r="T366" s="545"/>
      <c r="U366" s="546"/>
      <c r="V366" s="547"/>
      <c r="W366" s="541"/>
      <c r="X366" s="535"/>
      <c r="Y366" s="536"/>
      <c r="Z366" s="535"/>
      <c r="AA366" s="536"/>
      <c r="AB366" s="535"/>
      <c r="AC366" s="536"/>
      <c r="AD366" s="532"/>
      <c r="AG366" s="167" t="s">
        <v>922</v>
      </c>
      <c r="AH366" s="167" t="s">
        <v>923</v>
      </c>
      <c r="AI366" s="167" t="s">
        <v>924</v>
      </c>
      <c r="AJ366" s="167" t="s">
        <v>925</v>
      </c>
      <c r="AK366" s="167">
        <v>20</v>
      </c>
      <c r="AL366" s="167"/>
      <c r="AM366" s="167"/>
      <c r="AN366" s="167"/>
    </row>
    <row r="367" spans="1:73" ht="36" customHeight="1">
      <c r="A367" s="132"/>
      <c r="B367" s="132"/>
      <c r="C367" s="168" t="s">
        <v>209</v>
      </c>
      <c r="D367" s="510" t="s">
        <v>210</v>
      </c>
      <c r="E367" s="511"/>
      <c r="F367" s="511"/>
      <c r="G367" s="512"/>
      <c r="H367" s="522"/>
      <c r="I367" s="523"/>
      <c r="J367" s="522"/>
      <c r="K367" s="523"/>
      <c r="L367" s="522"/>
      <c r="M367" s="523"/>
      <c r="N367" s="317"/>
      <c r="O367" s="317"/>
      <c r="P367" s="522"/>
      <c r="Q367" s="523"/>
      <c r="R367" s="548"/>
      <c r="S367" s="549"/>
      <c r="T367" s="548"/>
      <c r="U367" s="549"/>
      <c r="V367" s="522"/>
      <c r="W367" s="523"/>
      <c r="X367" s="526"/>
      <c r="Y367" s="527"/>
      <c r="Z367" s="522"/>
      <c r="AA367" s="523"/>
      <c r="AB367" s="522"/>
      <c r="AC367" s="523"/>
      <c r="AD367" s="314"/>
      <c r="AG367" s="111">
        <f>IF(AND(N367="",O367=""),0,IF(OR(AND(N367&gt;1,O367=8),AND(OR(N367=2,N367=3,N367=4),O367=4),AND(N367=1,O367&lt;&gt;8)),1,0))</f>
        <v>0</v>
      </c>
      <c r="AH367" s="111">
        <f>IF(COUNTA(H367:AD367)=0,0,IF(OR(AND(H367=8,COUNTA(H367:AD367)&lt;&gt;0),AND(H367&lt;&gt;8,COUNTA(H367:AC367)&lt;&gt;12)),1,0))</f>
        <v>0</v>
      </c>
      <c r="AI367" s="111">
        <f>IF(OR(J367="NS",R367="NS",R367="NA",J367="",R367=""),0,IF((J367-R367)&lt;18,1,0))</f>
        <v>0</v>
      </c>
      <c r="AJ367" s="111">
        <f>IF(J367="",0,IF(J367&lt;18,1,0))</f>
        <v>0</v>
      </c>
      <c r="AK367" s="111">
        <v>21</v>
      </c>
      <c r="AL367" s="132"/>
      <c r="AP367" s="111">
        <f>J367-R367</f>
        <v>0</v>
      </c>
      <c r="AT367"/>
      <c r="AU367"/>
      <c r="AV367"/>
      <c r="AW367"/>
      <c r="AX367"/>
      <c r="AY367"/>
      <c r="AZ367"/>
      <c r="BA367"/>
      <c r="BB367"/>
      <c r="BC367"/>
      <c r="BD367"/>
      <c r="BE367"/>
      <c r="BF367"/>
      <c r="BG367"/>
      <c r="BH367"/>
      <c r="BI367"/>
      <c r="BJ367"/>
      <c r="BK367"/>
      <c r="BL367"/>
      <c r="BM367"/>
      <c r="BN367"/>
      <c r="BO367"/>
      <c r="BP367"/>
      <c r="BU367" s="111" t="s">
        <v>942</v>
      </c>
    </row>
    <row r="368" spans="1:73" ht="15.05" customHeight="1">
      <c r="A368" s="132"/>
      <c r="B368" s="315">
        <v>1</v>
      </c>
      <c r="C368" s="160" t="s">
        <v>68</v>
      </c>
      <c r="D368" s="510" t="str">
        <f>IF(D38="","",D38)</f>
        <v/>
      </c>
      <c r="E368" s="511"/>
      <c r="F368" s="511"/>
      <c r="G368" s="512"/>
      <c r="H368" s="522"/>
      <c r="I368" s="523"/>
      <c r="J368" s="522"/>
      <c r="K368" s="523"/>
      <c r="L368" s="522"/>
      <c r="M368" s="523"/>
      <c r="N368" s="317"/>
      <c r="O368" s="317"/>
      <c r="P368" s="522"/>
      <c r="Q368" s="523"/>
      <c r="R368" s="524"/>
      <c r="S368" s="525"/>
      <c r="T368" s="524"/>
      <c r="U368" s="525"/>
      <c r="V368" s="522"/>
      <c r="W368" s="523"/>
      <c r="X368" s="526"/>
      <c r="Y368" s="527"/>
      <c r="Z368" s="522"/>
      <c r="AA368" s="523"/>
      <c r="AB368" s="522"/>
      <c r="AC368" s="523"/>
      <c r="AD368" s="318"/>
      <c r="AG368" s="111">
        <f t="shared" ref="AG368:AG431" si="50">IF(AND(N368="",O368=""),0,IF(OR(AND(N368&gt;1,O368=8),AND(OR(N368=2,N368=3,N368=4),O368=4),AND(N368=1,O368&lt;&gt;8)),1,0))</f>
        <v>0</v>
      </c>
      <c r="AH368" s="111">
        <f t="shared" ref="AH368:AH431" si="51">IF(COUNTA(H368:AD368)=0,0,IF(OR(AND(H368=8,COUNTA(H368:AD368)&lt;&gt;0),AND(H368&lt;&gt;8,COUNTA(H368:AC368)&lt;&gt;12)),1,0))</f>
        <v>0</v>
      </c>
      <c r="AI368" s="111">
        <f t="shared" ref="AI368:AI431" si="52">IF(OR(J368="NS",R368="NS",R368="NA",J368="",R368=""),0,IF((J368-R368)&lt;18,1,0))</f>
        <v>0</v>
      </c>
      <c r="AJ368" s="111">
        <f t="shared" ref="AJ368:AJ431" si="53">IF(J368="",0,IF(J368&lt;18,1,0))</f>
        <v>0</v>
      </c>
      <c r="AK368" s="111">
        <v>22</v>
      </c>
      <c r="AP368" s="111">
        <f>COUNTA(J367:AD367)</f>
        <v>0</v>
      </c>
      <c r="AQ368"/>
      <c r="AR368" s="111">
        <f>IF(AND(AD368&lt;&gt;"NS",AD368&lt;&gt;"NA",AD368&gt;0),MATCH(AD368,$B$368:$B$487,0),0)</f>
        <v>0</v>
      </c>
      <c r="AT368" s="111" t="e">
        <f>VLOOKUP(AR368,$B$368:$B$487,1,TRUE)</f>
        <v>#N/A</v>
      </c>
      <c r="AU368" s="111" t="e">
        <f>VLOOKUP(AR368,$B$368:$B$487,1,FALSE)</f>
        <v>#N/A</v>
      </c>
    </row>
    <row r="369" spans="2:47" ht="15.05" customHeight="1">
      <c r="B369" s="316">
        <v>2</v>
      </c>
      <c r="C369" s="169" t="s">
        <v>69</v>
      </c>
      <c r="D369" s="510" t="str">
        <f t="shared" ref="D369:D432" si="54">IF(D39="","",D39)</f>
        <v/>
      </c>
      <c r="E369" s="511"/>
      <c r="F369" s="511"/>
      <c r="G369" s="512"/>
      <c r="H369" s="522"/>
      <c r="I369" s="523"/>
      <c r="J369" s="522"/>
      <c r="K369" s="523"/>
      <c r="L369" s="522"/>
      <c r="M369" s="523"/>
      <c r="N369" s="317"/>
      <c r="O369" s="317"/>
      <c r="P369" s="522"/>
      <c r="Q369" s="523"/>
      <c r="R369" s="524"/>
      <c r="S369" s="525"/>
      <c r="T369" s="524"/>
      <c r="U369" s="525"/>
      <c r="V369" s="522"/>
      <c r="W369" s="523"/>
      <c r="X369" s="526"/>
      <c r="Y369" s="527"/>
      <c r="Z369" s="522"/>
      <c r="AA369" s="523"/>
      <c r="AB369" s="522"/>
      <c r="AC369" s="523"/>
      <c r="AD369" s="318"/>
      <c r="AG369" s="111">
        <f t="shared" si="50"/>
        <v>0</v>
      </c>
      <c r="AH369" s="111">
        <f t="shared" si="51"/>
        <v>0</v>
      </c>
      <c r="AI369" s="111">
        <f t="shared" si="52"/>
        <v>0</v>
      </c>
      <c r="AJ369" s="111">
        <f t="shared" si="53"/>
        <v>0</v>
      </c>
      <c r="AK369" s="111">
        <v>23</v>
      </c>
      <c r="AP369" s="111">
        <f>COUNTA(H368:AD368)</f>
        <v>0</v>
      </c>
      <c r="AQ369"/>
      <c r="AR369" s="111">
        <f t="shared" ref="AR369:AR432" si="55">IF(AND(AD369&lt;&gt;"NS",AD369&lt;&gt;"NA",AD369&gt;0),MATCH(AD369,$B$368:$B$487,0),0)</f>
        <v>0</v>
      </c>
      <c r="AT369" s="111">
        <f t="shared" ref="AT369:AT432" si="56">AD369</f>
        <v>0</v>
      </c>
      <c r="AU369" s="111" t="e">
        <f t="shared" ref="AU369:AU432" si="57">VLOOKUP(AR369,$B$368:$B$487,1,FALSE)</f>
        <v>#N/A</v>
      </c>
    </row>
    <row r="370" spans="2:47" ht="15.05" customHeight="1">
      <c r="B370" s="315">
        <v>3</v>
      </c>
      <c r="C370" s="169" t="s">
        <v>70</v>
      </c>
      <c r="D370" s="510" t="str">
        <f t="shared" si="54"/>
        <v/>
      </c>
      <c r="E370" s="511"/>
      <c r="F370" s="511"/>
      <c r="G370" s="512"/>
      <c r="H370" s="522"/>
      <c r="I370" s="523"/>
      <c r="J370" s="522"/>
      <c r="K370" s="523"/>
      <c r="L370" s="522"/>
      <c r="M370" s="523"/>
      <c r="N370" s="317"/>
      <c r="O370" s="317"/>
      <c r="P370" s="522"/>
      <c r="Q370" s="523"/>
      <c r="R370" s="524"/>
      <c r="S370" s="525"/>
      <c r="T370" s="524"/>
      <c r="U370" s="525"/>
      <c r="V370" s="522"/>
      <c r="W370" s="523"/>
      <c r="X370" s="526"/>
      <c r="Y370" s="527"/>
      <c r="Z370" s="522"/>
      <c r="AA370" s="523"/>
      <c r="AB370" s="522"/>
      <c r="AC370" s="523"/>
      <c r="AD370" s="318"/>
      <c r="AG370" s="111">
        <f t="shared" si="50"/>
        <v>0</v>
      </c>
      <c r="AH370" s="111">
        <f t="shared" si="51"/>
        <v>0</v>
      </c>
      <c r="AI370" s="111">
        <f t="shared" si="52"/>
        <v>0</v>
      </c>
      <c r="AJ370" s="111">
        <f t="shared" si="53"/>
        <v>0</v>
      </c>
      <c r="AK370" s="111">
        <v>24</v>
      </c>
      <c r="AQ370"/>
      <c r="AR370" s="111">
        <f t="shared" si="55"/>
        <v>0</v>
      </c>
      <c r="AT370" s="111">
        <f t="shared" si="56"/>
        <v>0</v>
      </c>
      <c r="AU370" s="111" t="e">
        <f t="shared" si="57"/>
        <v>#N/A</v>
      </c>
    </row>
    <row r="371" spans="2:47" ht="15.05" customHeight="1">
      <c r="B371" s="316">
        <v>4</v>
      </c>
      <c r="C371" s="169" t="s">
        <v>71</v>
      </c>
      <c r="D371" s="510" t="str">
        <f t="shared" si="54"/>
        <v/>
      </c>
      <c r="E371" s="511"/>
      <c r="F371" s="511"/>
      <c r="G371" s="512"/>
      <c r="H371" s="522"/>
      <c r="I371" s="523"/>
      <c r="J371" s="522"/>
      <c r="K371" s="523"/>
      <c r="L371" s="522"/>
      <c r="M371" s="523"/>
      <c r="N371" s="317"/>
      <c r="O371" s="317"/>
      <c r="P371" s="522"/>
      <c r="Q371" s="523"/>
      <c r="R371" s="524"/>
      <c r="S371" s="525"/>
      <c r="T371" s="524"/>
      <c r="U371" s="525"/>
      <c r="V371" s="522"/>
      <c r="W371" s="523"/>
      <c r="X371" s="526"/>
      <c r="Y371" s="527"/>
      <c r="Z371" s="522"/>
      <c r="AA371" s="523"/>
      <c r="AB371" s="522"/>
      <c r="AC371" s="523"/>
      <c r="AD371" s="318"/>
      <c r="AG371" s="111">
        <f t="shared" si="50"/>
        <v>0</v>
      </c>
      <c r="AH371" s="111">
        <f t="shared" si="51"/>
        <v>0</v>
      </c>
      <c r="AI371" s="111">
        <f t="shared" si="52"/>
        <v>0</v>
      </c>
      <c r="AJ371" s="111">
        <f t="shared" si="53"/>
        <v>0</v>
      </c>
      <c r="AK371" s="111">
        <v>25</v>
      </c>
      <c r="AQ371"/>
      <c r="AR371" s="111">
        <f t="shared" si="55"/>
        <v>0</v>
      </c>
      <c r="AT371" s="111">
        <f t="shared" si="56"/>
        <v>0</v>
      </c>
      <c r="AU371" s="111" t="e">
        <f t="shared" si="57"/>
        <v>#N/A</v>
      </c>
    </row>
    <row r="372" spans="2:47" ht="15.05" customHeight="1">
      <c r="B372" s="315">
        <v>5</v>
      </c>
      <c r="C372" s="169" t="s">
        <v>72</v>
      </c>
      <c r="D372" s="510" t="str">
        <f t="shared" si="54"/>
        <v/>
      </c>
      <c r="E372" s="511"/>
      <c r="F372" s="511"/>
      <c r="G372" s="512"/>
      <c r="H372" s="522"/>
      <c r="I372" s="523"/>
      <c r="J372" s="522"/>
      <c r="K372" s="523"/>
      <c r="L372" s="522"/>
      <c r="M372" s="523"/>
      <c r="N372" s="317"/>
      <c r="O372" s="317"/>
      <c r="P372" s="522"/>
      <c r="Q372" s="523"/>
      <c r="R372" s="524"/>
      <c r="S372" s="525"/>
      <c r="T372" s="524"/>
      <c r="U372" s="525"/>
      <c r="V372" s="522"/>
      <c r="W372" s="523"/>
      <c r="X372" s="526"/>
      <c r="Y372" s="527"/>
      <c r="Z372" s="522"/>
      <c r="AA372" s="523"/>
      <c r="AB372" s="522"/>
      <c r="AC372" s="523"/>
      <c r="AD372" s="318"/>
      <c r="AG372" s="111">
        <f t="shared" si="50"/>
        <v>0</v>
      </c>
      <c r="AH372" s="111">
        <f t="shared" si="51"/>
        <v>0</v>
      </c>
      <c r="AI372" s="111">
        <f t="shared" si="52"/>
        <v>0</v>
      </c>
      <c r="AJ372" s="111">
        <f t="shared" si="53"/>
        <v>0</v>
      </c>
      <c r="AK372" s="111">
        <v>99</v>
      </c>
      <c r="AQ372"/>
      <c r="AR372" s="111">
        <f t="shared" si="55"/>
        <v>0</v>
      </c>
      <c r="AT372" s="111">
        <f t="shared" si="56"/>
        <v>0</v>
      </c>
      <c r="AU372" s="111" t="e">
        <f t="shared" si="57"/>
        <v>#N/A</v>
      </c>
    </row>
    <row r="373" spans="2:47" ht="15.05" customHeight="1">
      <c r="B373" s="316">
        <v>6</v>
      </c>
      <c r="C373" s="169" t="s">
        <v>73</v>
      </c>
      <c r="D373" s="510" t="str">
        <f t="shared" si="54"/>
        <v/>
      </c>
      <c r="E373" s="511"/>
      <c r="F373" s="511"/>
      <c r="G373" s="512"/>
      <c r="H373" s="522"/>
      <c r="I373" s="523"/>
      <c r="J373" s="522"/>
      <c r="K373" s="523"/>
      <c r="L373" s="522"/>
      <c r="M373" s="523"/>
      <c r="N373" s="317"/>
      <c r="O373" s="317"/>
      <c r="P373" s="522"/>
      <c r="Q373" s="523"/>
      <c r="R373" s="524"/>
      <c r="S373" s="525"/>
      <c r="T373" s="524"/>
      <c r="U373" s="525"/>
      <c r="V373" s="522"/>
      <c r="W373" s="523"/>
      <c r="X373" s="526"/>
      <c r="Y373" s="527"/>
      <c r="Z373" s="522"/>
      <c r="AA373" s="523"/>
      <c r="AB373" s="522"/>
      <c r="AC373" s="523"/>
      <c r="AD373" s="318"/>
      <c r="AG373" s="111">
        <f t="shared" si="50"/>
        <v>0</v>
      </c>
      <c r="AH373" s="111">
        <f t="shared" si="51"/>
        <v>0</v>
      </c>
      <c r="AI373" s="111">
        <f t="shared" si="52"/>
        <v>0</v>
      </c>
      <c r="AJ373" s="111">
        <f t="shared" si="53"/>
        <v>0</v>
      </c>
      <c r="AQ373"/>
      <c r="AR373" s="111">
        <f t="shared" si="55"/>
        <v>0</v>
      </c>
      <c r="AT373" s="111">
        <f t="shared" si="56"/>
        <v>0</v>
      </c>
      <c r="AU373" s="111" t="e">
        <f t="shared" si="57"/>
        <v>#N/A</v>
      </c>
    </row>
    <row r="374" spans="2:47" ht="15.05" customHeight="1">
      <c r="B374" s="315">
        <v>7</v>
      </c>
      <c r="C374" s="169" t="s">
        <v>74</v>
      </c>
      <c r="D374" s="510" t="str">
        <f t="shared" si="54"/>
        <v/>
      </c>
      <c r="E374" s="511"/>
      <c r="F374" s="511"/>
      <c r="G374" s="512"/>
      <c r="H374" s="522"/>
      <c r="I374" s="523"/>
      <c r="J374" s="522"/>
      <c r="K374" s="523"/>
      <c r="L374" s="522"/>
      <c r="M374" s="523"/>
      <c r="N374" s="317"/>
      <c r="O374" s="317"/>
      <c r="P374" s="522"/>
      <c r="Q374" s="523"/>
      <c r="R374" s="524"/>
      <c r="S374" s="525"/>
      <c r="T374" s="524"/>
      <c r="U374" s="525"/>
      <c r="V374" s="522"/>
      <c r="W374" s="523"/>
      <c r="X374" s="526"/>
      <c r="Y374" s="527"/>
      <c r="Z374" s="522"/>
      <c r="AA374" s="523"/>
      <c r="AB374" s="522"/>
      <c r="AC374" s="523"/>
      <c r="AD374" s="318"/>
      <c r="AG374" s="111">
        <f t="shared" si="50"/>
        <v>0</v>
      </c>
      <c r="AH374" s="111">
        <f t="shared" si="51"/>
        <v>0</v>
      </c>
      <c r="AI374" s="111">
        <f t="shared" si="52"/>
        <v>0</v>
      </c>
      <c r="AJ374" s="111">
        <f t="shared" si="53"/>
        <v>0</v>
      </c>
      <c r="AQ374"/>
      <c r="AR374" s="111">
        <f t="shared" si="55"/>
        <v>0</v>
      </c>
      <c r="AT374" s="111">
        <f t="shared" si="56"/>
        <v>0</v>
      </c>
      <c r="AU374" s="111" t="e">
        <f t="shared" si="57"/>
        <v>#N/A</v>
      </c>
    </row>
    <row r="375" spans="2:47" ht="15.05" customHeight="1">
      <c r="B375" s="316">
        <v>8</v>
      </c>
      <c r="C375" s="169" t="s">
        <v>75</v>
      </c>
      <c r="D375" s="510" t="str">
        <f t="shared" si="54"/>
        <v/>
      </c>
      <c r="E375" s="511"/>
      <c r="F375" s="511"/>
      <c r="G375" s="512"/>
      <c r="H375" s="522"/>
      <c r="I375" s="523"/>
      <c r="J375" s="522"/>
      <c r="K375" s="523"/>
      <c r="L375" s="522"/>
      <c r="M375" s="523"/>
      <c r="N375" s="317"/>
      <c r="O375" s="317"/>
      <c r="P375" s="522"/>
      <c r="Q375" s="523"/>
      <c r="R375" s="524"/>
      <c r="S375" s="525"/>
      <c r="T375" s="524"/>
      <c r="U375" s="525"/>
      <c r="V375" s="522"/>
      <c r="W375" s="523"/>
      <c r="X375" s="526"/>
      <c r="Y375" s="527"/>
      <c r="Z375" s="522"/>
      <c r="AA375" s="523"/>
      <c r="AB375" s="522"/>
      <c r="AC375" s="523"/>
      <c r="AD375" s="318"/>
      <c r="AG375" s="111">
        <f t="shared" si="50"/>
        <v>0</v>
      </c>
      <c r="AH375" s="111">
        <f t="shared" si="51"/>
        <v>0</v>
      </c>
      <c r="AI375" s="111">
        <f t="shared" si="52"/>
        <v>0</v>
      </c>
      <c r="AJ375" s="111">
        <f t="shared" si="53"/>
        <v>0</v>
      </c>
      <c r="AQ375"/>
      <c r="AR375" s="111">
        <f t="shared" si="55"/>
        <v>0</v>
      </c>
      <c r="AT375" s="111">
        <f t="shared" si="56"/>
        <v>0</v>
      </c>
      <c r="AU375" s="111" t="e">
        <f t="shared" si="57"/>
        <v>#N/A</v>
      </c>
    </row>
    <row r="376" spans="2:47" ht="15.05" customHeight="1">
      <c r="B376" s="315">
        <v>9</v>
      </c>
      <c r="C376" s="169" t="s">
        <v>76</v>
      </c>
      <c r="D376" s="510" t="str">
        <f t="shared" si="54"/>
        <v/>
      </c>
      <c r="E376" s="511"/>
      <c r="F376" s="511"/>
      <c r="G376" s="512"/>
      <c r="H376" s="522"/>
      <c r="I376" s="523"/>
      <c r="J376" s="522"/>
      <c r="K376" s="523"/>
      <c r="L376" s="522"/>
      <c r="M376" s="523"/>
      <c r="N376" s="317"/>
      <c r="O376" s="317"/>
      <c r="P376" s="522"/>
      <c r="Q376" s="523"/>
      <c r="R376" s="524"/>
      <c r="S376" s="525"/>
      <c r="T376" s="524"/>
      <c r="U376" s="525"/>
      <c r="V376" s="522"/>
      <c r="W376" s="523"/>
      <c r="X376" s="526"/>
      <c r="Y376" s="527"/>
      <c r="Z376" s="522"/>
      <c r="AA376" s="523"/>
      <c r="AB376" s="522"/>
      <c r="AC376" s="523"/>
      <c r="AD376" s="318"/>
      <c r="AG376" s="111">
        <f t="shared" si="50"/>
        <v>0</v>
      </c>
      <c r="AH376" s="111">
        <f t="shared" si="51"/>
        <v>0</v>
      </c>
      <c r="AI376" s="111">
        <f t="shared" si="52"/>
        <v>0</v>
      </c>
      <c r="AJ376" s="111">
        <f t="shared" si="53"/>
        <v>0</v>
      </c>
      <c r="AQ376"/>
      <c r="AR376" s="111">
        <f t="shared" si="55"/>
        <v>0</v>
      </c>
      <c r="AT376" s="111">
        <f t="shared" si="56"/>
        <v>0</v>
      </c>
      <c r="AU376" s="111" t="e">
        <f t="shared" si="57"/>
        <v>#N/A</v>
      </c>
    </row>
    <row r="377" spans="2:47" ht="15.05" customHeight="1">
      <c r="B377" s="316">
        <v>10</v>
      </c>
      <c r="C377" s="169" t="s">
        <v>77</v>
      </c>
      <c r="D377" s="510" t="str">
        <f t="shared" si="54"/>
        <v/>
      </c>
      <c r="E377" s="511"/>
      <c r="F377" s="511"/>
      <c r="G377" s="512"/>
      <c r="H377" s="522"/>
      <c r="I377" s="523"/>
      <c r="J377" s="522"/>
      <c r="K377" s="523"/>
      <c r="L377" s="522"/>
      <c r="M377" s="523"/>
      <c r="N377" s="317"/>
      <c r="O377" s="317"/>
      <c r="P377" s="522"/>
      <c r="Q377" s="523"/>
      <c r="R377" s="524"/>
      <c r="S377" s="525"/>
      <c r="T377" s="524"/>
      <c r="U377" s="525"/>
      <c r="V377" s="522"/>
      <c r="W377" s="523"/>
      <c r="X377" s="526"/>
      <c r="Y377" s="527"/>
      <c r="Z377" s="522"/>
      <c r="AA377" s="523"/>
      <c r="AB377" s="522"/>
      <c r="AC377" s="523"/>
      <c r="AD377" s="318"/>
      <c r="AG377" s="111">
        <f t="shared" si="50"/>
        <v>0</v>
      </c>
      <c r="AH377" s="111">
        <f t="shared" si="51"/>
        <v>0</v>
      </c>
      <c r="AI377" s="111">
        <f t="shared" si="52"/>
        <v>0</v>
      </c>
      <c r="AJ377" s="111">
        <f t="shared" si="53"/>
        <v>0</v>
      </c>
      <c r="AQ377"/>
      <c r="AR377" s="111">
        <f t="shared" si="55"/>
        <v>0</v>
      </c>
      <c r="AT377" s="111">
        <f t="shared" si="56"/>
        <v>0</v>
      </c>
      <c r="AU377" s="111" t="e">
        <f t="shared" si="57"/>
        <v>#N/A</v>
      </c>
    </row>
    <row r="378" spans="2:47" ht="15.05" customHeight="1">
      <c r="B378" s="315">
        <v>11</v>
      </c>
      <c r="C378" s="169" t="s">
        <v>78</v>
      </c>
      <c r="D378" s="510" t="str">
        <f t="shared" si="54"/>
        <v/>
      </c>
      <c r="E378" s="511"/>
      <c r="F378" s="511"/>
      <c r="G378" s="512"/>
      <c r="H378" s="522"/>
      <c r="I378" s="523"/>
      <c r="J378" s="522"/>
      <c r="K378" s="523"/>
      <c r="L378" s="522"/>
      <c r="M378" s="523"/>
      <c r="N378" s="317"/>
      <c r="O378" s="317"/>
      <c r="P378" s="522"/>
      <c r="Q378" s="523"/>
      <c r="R378" s="524"/>
      <c r="S378" s="525"/>
      <c r="T378" s="524"/>
      <c r="U378" s="525"/>
      <c r="V378" s="522"/>
      <c r="W378" s="523"/>
      <c r="X378" s="526"/>
      <c r="Y378" s="527"/>
      <c r="Z378" s="522"/>
      <c r="AA378" s="523"/>
      <c r="AB378" s="522"/>
      <c r="AC378" s="523"/>
      <c r="AD378" s="318"/>
      <c r="AG378" s="111">
        <f t="shared" si="50"/>
        <v>0</v>
      </c>
      <c r="AH378" s="111">
        <f t="shared" si="51"/>
        <v>0</v>
      </c>
      <c r="AI378" s="111">
        <f t="shared" si="52"/>
        <v>0</v>
      </c>
      <c r="AJ378" s="111">
        <f t="shared" si="53"/>
        <v>0</v>
      </c>
      <c r="AQ378"/>
      <c r="AR378" s="111">
        <f t="shared" si="55"/>
        <v>0</v>
      </c>
      <c r="AT378" s="111">
        <f t="shared" si="56"/>
        <v>0</v>
      </c>
      <c r="AU378" s="111" t="e">
        <f t="shared" si="57"/>
        <v>#N/A</v>
      </c>
    </row>
    <row r="379" spans="2:47" ht="15.05" customHeight="1">
      <c r="B379" s="316">
        <v>12</v>
      </c>
      <c r="C379" s="169" t="s">
        <v>79</v>
      </c>
      <c r="D379" s="510" t="str">
        <f t="shared" si="54"/>
        <v/>
      </c>
      <c r="E379" s="511"/>
      <c r="F379" s="511"/>
      <c r="G379" s="512"/>
      <c r="H379" s="522"/>
      <c r="I379" s="523"/>
      <c r="J379" s="522"/>
      <c r="K379" s="523"/>
      <c r="L379" s="522"/>
      <c r="M379" s="523"/>
      <c r="N379" s="317"/>
      <c r="O379" s="317"/>
      <c r="P379" s="522"/>
      <c r="Q379" s="523"/>
      <c r="R379" s="524"/>
      <c r="S379" s="525"/>
      <c r="T379" s="524"/>
      <c r="U379" s="525"/>
      <c r="V379" s="522"/>
      <c r="W379" s="523"/>
      <c r="X379" s="526"/>
      <c r="Y379" s="527"/>
      <c r="Z379" s="522"/>
      <c r="AA379" s="523"/>
      <c r="AB379" s="522"/>
      <c r="AC379" s="523"/>
      <c r="AD379" s="318"/>
      <c r="AG379" s="111">
        <f t="shared" si="50"/>
        <v>0</v>
      </c>
      <c r="AH379" s="111">
        <f t="shared" si="51"/>
        <v>0</v>
      </c>
      <c r="AI379" s="111">
        <f t="shared" si="52"/>
        <v>0</v>
      </c>
      <c r="AJ379" s="111">
        <f t="shared" si="53"/>
        <v>0</v>
      </c>
      <c r="AQ379"/>
      <c r="AR379" s="111">
        <f t="shared" si="55"/>
        <v>0</v>
      </c>
      <c r="AT379" s="111">
        <f t="shared" si="56"/>
        <v>0</v>
      </c>
      <c r="AU379" s="111" t="e">
        <f t="shared" si="57"/>
        <v>#N/A</v>
      </c>
    </row>
    <row r="380" spans="2:47" ht="15.05" customHeight="1">
      <c r="B380" s="315">
        <v>13</v>
      </c>
      <c r="C380" s="169" t="s">
        <v>80</v>
      </c>
      <c r="D380" s="510" t="str">
        <f t="shared" si="54"/>
        <v/>
      </c>
      <c r="E380" s="511"/>
      <c r="F380" s="511"/>
      <c r="G380" s="512"/>
      <c r="H380" s="522"/>
      <c r="I380" s="523"/>
      <c r="J380" s="522"/>
      <c r="K380" s="523"/>
      <c r="L380" s="522"/>
      <c r="M380" s="523"/>
      <c r="N380" s="317"/>
      <c r="O380" s="317"/>
      <c r="P380" s="522"/>
      <c r="Q380" s="523"/>
      <c r="R380" s="524"/>
      <c r="S380" s="525"/>
      <c r="T380" s="524"/>
      <c r="U380" s="525"/>
      <c r="V380" s="522"/>
      <c r="W380" s="523"/>
      <c r="X380" s="526"/>
      <c r="Y380" s="527"/>
      <c r="Z380" s="522"/>
      <c r="AA380" s="523"/>
      <c r="AB380" s="522"/>
      <c r="AC380" s="523"/>
      <c r="AD380" s="318"/>
      <c r="AG380" s="111">
        <f t="shared" si="50"/>
        <v>0</v>
      </c>
      <c r="AH380" s="111">
        <f t="shared" si="51"/>
        <v>0</v>
      </c>
      <c r="AI380" s="111">
        <f t="shared" si="52"/>
        <v>0</v>
      </c>
      <c r="AJ380" s="111">
        <f t="shared" si="53"/>
        <v>0</v>
      </c>
      <c r="AQ380"/>
      <c r="AR380" s="111">
        <f t="shared" si="55"/>
        <v>0</v>
      </c>
      <c r="AT380" s="111">
        <f t="shared" si="56"/>
        <v>0</v>
      </c>
      <c r="AU380" s="111" t="e">
        <f t="shared" si="57"/>
        <v>#N/A</v>
      </c>
    </row>
    <row r="381" spans="2:47" ht="15.05" customHeight="1">
      <c r="B381" s="316">
        <v>14</v>
      </c>
      <c r="C381" s="169" t="s">
        <v>81</v>
      </c>
      <c r="D381" s="510" t="str">
        <f t="shared" si="54"/>
        <v/>
      </c>
      <c r="E381" s="511"/>
      <c r="F381" s="511"/>
      <c r="G381" s="512"/>
      <c r="H381" s="522"/>
      <c r="I381" s="523"/>
      <c r="J381" s="522"/>
      <c r="K381" s="523"/>
      <c r="L381" s="522"/>
      <c r="M381" s="523"/>
      <c r="N381" s="317"/>
      <c r="O381" s="317"/>
      <c r="P381" s="522"/>
      <c r="Q381" s="523"/>
      <c r="R381" s="524"/>
      <c r="S381" s="525"/>
      <c r="T381" s="524"/>
      <c r="U381" s="525"/>
      <c r="V381" s="522"/>
      <c r="W381" s="523"/>
      <c r="X381" s="526"/>
      <c r="Y381" s="527"/>
      <c r="Z381" s="522"/>
      <c r="AA381" s="523"/>
      <c r="AB381" s="522"/>
      <c r="AC381" s="523"/>
      <c r="AD381" s="318"/>
      <c r="AG381" s="111">
        <f t="shared" si="50"/>
        <v>0</v>
      </c>
      <c r="AH381" s="111">
        <f t="shared" si="51"/>
        <v>0</v>
      </c>
      <c r="AI381" s="111">
        <f t="shared" si="52"/>
        <v>0</v>
      </c>
      <c r="AJ381" s="111">
        <f t="shared" si="53"/>
        <v>0</v>
      </c>
      <c r="AQ381"/>
      <c r="AR381" s="111">
        <f t="shared" si="55"/>
        <v>0</v>
      </c>
      <c r="AT381" s="111">
        <f t="shared" si="56"/>
        <v>0</v>
      </c>
      <c r="AU381" s="111" t="e">
        <f t="shared" si="57"/>
        <v>#N/A</v>
      </c>
    </row>
    <row r="382" spans="2:47" ht="15.05" customHeight="1">
      <c r="B382" s="315">
        <v>15</v>
      </c>
      <c r="C382" s="169" t="s">
        <v>82</v>
      </c>
      <c r="D382" s="510" t="str">
        <f t="shared" si="54"/>
        <v/>
      </c>
      <c r="E382" s="511"/>
      <c r="F382" s="511"/>
      <c r="G382" s="512"/>
      <c r="H382" s="522"/>
      <c r="I382" s="523"/>
      <c r="J382" s="522"/>
      <c r="K382" s="523"/>
      <c r="L382" s="522"/>
      <c r="M382" s="523"/>
      <c r="N382" s="317"/>
      <c r="O382" s="317"/>
      <c r="P382" s="522"/>
      <c r="Q382" s="523"/>
      <c r="R382" s="524"/>
      <c r="S382" s="525"/>
      <c r="T382" s="524"/>
      <c r="U382" s="525"/>
      <c r="V382" s="522"/>
      <c r="W382" s="523"/>
      <c r="X382" s="526"/>
      <c r="Y382" s="527"/>
      <c r="Z382" s="522"/>
      <c r="AA382" s="523"/>
      <c r="AB382" s="522"/>
      <c r="AC382" s="523"/>
      <c r="AD382" s="318"/>
      <c r="AG382" s="111">
        <f t="shared" si="50"/>
        <v>0</v>
      </c>
      <c r="AH382" s="111">
        <f t="shared" si="51"/>
        <v>0</v>
      </c>
      <c r="AI382" s="111">
        <f t="shared" si="52"/>
        <v>0</v>
      </c>
      <c r="AJ382" s="111">
        <f t="shared" si="53"/>
        <v>0</v>
      </c>
      <c r="AQ382"/>
      <c r="AR382" s="111">
        <f t="shared" si="55"/>
        <v>0</v>
      </c>
      <c r="AT382" s="111">
        <f t="shared" si="56"/>
        <v>0</v>
      </c>
      <c r="AU382" s="111" t="e">
        <f t="shared" si="57"/>
        <v>#N/A</v>
      </c>
    </row>
    <row r="383" spans="2:47" ht="15.05" customHeight="1">
      <c r="B383" s="316">
        <v>16</v>
      </c>
      <c r="C383" s="169" t="s">
        <v>83</v>
      </c>
      <c r="D383" s="510" t="str">
        <f t="shared" si="54"/>
        <v/>
      </c>
      <c r="E383" s="511"/>
      <c r="F383" s="511"/>
      <c r="G383" s="512"/>
      <c r="H383" s="522"/>
      <c r="I383" s="523"/>
      <c r="J383" s="522"/>
      <c r="K383" s="523"/>
      <c r="L383" s="522"/>
      <c r="M383" s="523"/>
      <c r="N383" s="317"/>
      <c r="O383" s="317"/>
      <c r="P383" s="522"/>
      <c r="Q383" s="523"/>
      <c r="R383" s="524"/>
      <c r="S383" s="525"/>
      <c r="T383" s="524"/>
      <c r="U383" s="525"/>
      <c r="V383" s="522"/>
      <c r="W383" s="523"/>
      <c r="X383" s="526"/>
      <c r="Y383" s="527"/>
      <c r="Z383" s="522"/>
      <c r="AA383" s="523"/>
      <c r="AB383" s="522"/>
      <c r="AC383" s="523"/>
      <c r="AD383" s="318"/>
      <c r="AG383" s="111">
        <f t="shared" si="50"/>
        <v>0</v>
      </c>
      <c r="AH383" s="111">
        <f t="shared" si="51"/>
        <v>0</v>
      </c>
      <c r="AI383" s="111">
        <f t="shared" si="52"/>
        <v>0</v>
      </c>
      <c r="AJ383" s="111">
        <f t="shared" si="53"/>
        <v>0</v>
      </c>
      <c r="AQ383"/>
      <c r="AR383" s="111">
        <f t="shared" si="55"/>
        <v>0</v>
      </c>
      <c r="AT383" s="111">
        <f t="shared" si="56"/>
        <v>0</v>
      </c>
      <c r="AU383" s="111" t="e">
        <f t="shared" si="57"/>
        <v>#N/A</v>
      </c>
    </row>
    <row r="384" spans="2:47" ht="15.05" customHeight="1">
      <c r="B384" s="315">
        <v>17</v>
      </c>
      <c r="C384" s="169" t="s">
        <v>84</v>
      </c>
      <c r="D384" s="510" t="str">
        <f t="shared" si="54"/>
        <v/>
      </c>
      <c r="E384" s="511"/>
      <c r="F384" s="511"/>
      <c r="G384" s="512"/>
      <c r="H384" s="522"/>
      <c r="I384" s="523"/>
      <c r="J384" s="522"/>
      <c r="K384" s="523"/>
      <c r="L384" s="522"/>
      <c r="M384" s="523"/>
      <c r="N384" s="317"/>
      <c r="O384" s="317"/>
      <c r="P384" s="522"/>
      <c r="Q384" s="523"/>
      <c r="R384" s="524"/>
      <c r="S384" s="525"/>
      <c r="T384" s="524"/>
      <c r="U384" s="525"/>
      <c r="V384" s="522"/>
      <c r="W384" s="523"/>
      <c r="X384" s="526"/>
      <c r="Y384" s="527"/>
      <c r="Z384" s="522"/>
      <c r="AA384" s="523"/>
      <c r="AB384" s="522"/>
      <c r="AC384" s="523"/>
      <c r="AD384" s="318"/>
      <c r="AG384" s="111">
        <f t="shared" si="50"/>
        <v>0</v>
      </c>
      <c r="AH384" s="111">
        <f t="shared" si="51"/>
        <v>0</v>
      </c>
      <c r="AI384" s="111">
        <f t="shared" si="52"/>
        <v>0</v>
      </c>
      <c r="AJ384" s="111">
        <f t="shared" si="53"/>
        <v>0</v>
      </c>
      <c r="AQ384"/>
      <c r="AR384" s="111">
        <f t="shared" si="55"/>
        <v>0</v>
      </c>
      <c r="AT384" s="111">
        <f t="shared" si="56"/>
        <v>0</v>
      </c>
      <c r="AU384" s="111" t="e">
        <f t="shared" si="57"/>
        <v>#N/A</v>
      </c>
    </row>
    <row r="385" spans="2:47" ht="15.05" customHeight="1">
      <c r="B385" s="316">
        <v>18</v>
      </c>
      <c r="C385" s="169" t="s">
        <v>85</v>
      </c>
      <c r="D385" s="510" t="str">
        <f t="shared" si="54"/>
        <v/>
      </c>
      <c r="E385" s="511"/>
      <c r="F385" s="511"/>
      <c r="G385" s="512"/>
      <c r="H385" s="522"/>
      <c r="I385" s="523"/>
      <c r="J385" s="522"/>
      <c r="K385" s="523"/>
      <c r="L385" s="522"/>
      <c r="M385" s="523"/>
      <c r="N385" s="317"/>
      <c r="O385" s="317"/>
      <c r="P385" s="522"/>
      <c r="Q385" s="523"/>
      <c r="R385" s="524"/>
      <c r="S385" s="525"/>
      <c r="T385" s="524"/>
      <c r="U385" s="525"/>
      <c r="V385" s="522"/>
      <c r="W385" s="523"/>
      <c r="X385" s="526"/>
      <c r="Y385" s="527"/>
      <c r="Z385" s="522"/>
      <c r="AA385" s="523"/>
      <c r="AB385" s="522"/>
      <c r="AC385" s="523"/>
      <c r="AD385" s="318"/>
      <c r="AG385" s="111">
        <f t="shared" si="50"/>
        <v>0</v>
      </c>
      <c r="AH385" s="111">
        <f t="shared" si="51"/>
        <v>0</v>
      </c>
      <c r="AI385" s="111">
        <f t="shared" si="52"/>
        <v>0</v>
      </c>
      <c r="AJ385" s="111">
        <f t="shared" si="53"/>
        <v>0</v>
      </c>
      <c r="AQ385"/>
      <c r="AR385" s="111">
        <f t="shared" si="55"/>
        <v>0</v>
      </c>
      <c r="AT385" s="111">
        <f t="shared" si="56"/>
        <v>0</v>
      </c>
      <c r="AU385" s="111" t="e">
        <f t="shared" si="57"/>
        <v>#N/A</v>
      </c>
    </row>
    <row r="386" spans="2:47" ht="15.05" customHeight="1">
      <c r="B386" s="315">
        <v>19</v>
      </c>
      <c r="C386" s="169" t="s">
        <v>86</v>
      </c>
      <c r="D386" s="510" t="str">
        <f t="shared" si="54"/>
        <v/>
      </c>
      <c r="E386" s="511"/>
      <c r="F386" s="511"/>
      <c r="G386" s="512"/>
      <c r="H386" s="522"/>
      <c r="I386" s="523"/>
      <c r="J386" s="522"/>
      <c r="K386" s="523"/>
      <c r="L386" s="522"/>
      <c r="M386" s="523"/>
      <c r="N386" s="317"/>
      <c r="O386" s="317"/>
      <c r="P386" s="522"/>
      <c r="Q386" s="523"/>
      <c r="R386" s="524"/>
      <c r="S386" s="525"/>
      <c r="T386" s="524"/>
      <c r="U386" s="525"/>
      <c r="V386" s="522"/>
      <c r="W386" s="523"/>
      <c r="X386" s="526"/>
      <c r="Y386" s="527"/>
      <c r="Z386" s="522"/>
      <c r="AA386" s="523"/>
      <c r="AB386" s="522"/>
      <c r="AC386" s="523"/>
      <c r="AD386" s="318"/>
      <c r="AG386" s="111">
        <f t="shared" si="50"/>
        <v>0</v>
      </c>
      <c r="AH386" s="111">
        <f t="shared" si="51"/>
        <v>0</v>
      </c>
      <c r="AI386" s="111">
        <f t="shared" si="52"/>
        <v>0</v>
      </c>
      <c r="AJ386" s="111">
        <f t="shared" si="53"/>
        <v>0</v>
      </c>
      <c r="AQ386"/>
      <c r="AR386" s="111">
        <f t="shared" si="55"/>
        <v>0</v>
      </c>
      <c r="AT386" s="111">
        <f t="shared" si="56"/>
        <v>0</v>
      </c>
      <c r="AU386" s="111" t="e">
        <f t="shared" si="57"/>
        <v>#N/A</v>
      </c>
    </row>
    <row r="387" spans="2:47" ht="15.05" customHeight="1">
      <c r="B387" s="316">
        <v>20</v>
      </c>
      <c r="C387" s="169" t="s">
        <v>87</v>
      </c>
      <c r="D387" s="510" t="str">
        <f t="shared" si="54"/>
        <v/>
      </c>
      <c r="E387" s="511"/>
      <c r="F387" s="511"/>
      <c r="G387" s="512"/>
      <c r="H387" s="522"/>
      <c r="I387" s="523"/>
      <c r="J387" s="522"/>
      <c r="K387" s="523"/>
      <c r="L387" s="522"/>
      <c r="M387" s="523"/>
      <c r="N387" s="317"/>
      <c r="O387" s="317"/>
      <c r="P387" s="522"/>
      <c r="Q387" s="523"/>
      <c r="R387" s="524"/>
      <c r="S387" s="525"/>
      <c r="T387" s="524"/>
      <c r="U387" s="525"/>
      <c r="V387" s="522"/>
      <c r="W387" s="523"/>
      <c r="X387" s="526"/>
      <c r="Y387" s="527"/>
      <c r="Z387" s="522"/>
      <c r="AA387" s="523"/>
      <c r="AB387" s="522"/>
      <c r="AC387" s="523"/>
      <c r="AD387" s="318"/>
      <c r="AG387" s="111">
        <f t="shared" si="50"/>
        <v>0</v>
      </c>
      <c r="AH387" s="111">
        <f t="shared" si="51"/>
        <v>0</v>
      </c>
      <c r="AI387" s="111">
        <f t="shared" si="52"/>
        <v>0</v>
      </c>
      <c r="AJ387" s="111">
        <f t="shared" si="53"/>
        <v>0</v>
      </c>
      <c r="AQ387"/>
      <c r="AR387" s="111">
        <f t="shared" si="55"/>
        <v>0</v>
      </c>
      <c r="AT387" s="111">
        <f t="shared" si="56"/>
        <v>0</v>
      </c>
      <c r="AU387" s="111" t="e">
        <f t="shared" si="57"/>
        <v>#N/A</v>
      </c>
    </row>
    <row r="388" spans="2:47" ht="15.05" customHeight="1">
      <c r="B388" s="315">
        <v>21</v>
      </c>
      <c r="C388" s="169" t="s">
        <v>88</v>
      </c>
      <c r="D388" s="510" t="str">
        <f t="shared" si="54"/>
        <v/>
      </c>
      <c r="E388" s="511"/>
      <c r="F388" s="511"/>
      <c r="G388" s="512"/>
      <c r="H388" s="522"/>
      <c r="I388" s="523"/>
      <c r="J388" s="522"/>
      <c r="K388" s="523"/>
      <c r="L388" s="522"/>
      <c r="M388" s="523"/>
      <c r="N388" s="317"/>
      <c r="O388" s="317"/>
      <c r="P388" s="522"/>
      <c r="Q388" s="523"/>
      <c r="R388" s="524"/>
      <c r="S388" s="525"/>
      <c r="T388" s="524"/>
      <c r="U388" s="525"/>
      <c r="V388" s="522"/>
      <c r="W388" s="523"/>
      <c r="X388" s="526"/>
      <c r="Y388" s="527"/>
      <c r="Z388" s="522"/>
      <c r="AA388" s="523"/>
      <c r="AB388" s="522"/>
      <c r="AC388" s="523"/>
      <c r="AD388" s="318"/>
      <c r="AG388" s="111">
        <f t="shared" si="50"/>
        <v>0</v>
      </c>
      <c r="AH388" s="111">
        <f t="shared" si="51"/>
        <v>0</v>
      </c>
      <c r="AI388" s="111">
        <f t="shared" si="52"/>
        <v>0</v>
      </c>
      <c r="AJ388" s="111">
        <f t="shared" si="53"/>
        <v>0</v>
      </c>
      <c r="AQ388"/>
      <c r="AR388" s="111">
        <f t="shared" si="55"/>
        <v>0</v>
      </c>
      <c r="AT388" s="111">
        <f t="shared" si="56"/>
        <v>0</v>
      </c>
      <c r="AU388" s="111" t="e">
        <f t="shared" si="57"/>
        <v>#N/A</v>
      </c>
    </row>
    <row r="389" spans="2:47" ht="15.05" customHeight="1">
      <c r="B389" s="316">
        <v>22</v>
      </c>
      <c r="C389" s="169" t="s">
        <v>89</v>
      </c>
      <c r="D389" s="510" t="str">
        <f t="shared" si="54"/>
        <v/>
      </c>
      <c r="E389" s="511"/>
      <c r="F389" s="511"/>
      <c r="G389" s="512"/>
      <c r="H389" s="522"/>
      <c r="I389" s="523"/>
      <c r="J389" s="522"/>
      <c r="K389" s="523"/>
      <c r="L389" s="522"/>
      <c r="M389" s="523"/>
      <c r="N389" s="317"/>
      <c r="O389" s="317"/>
      <c r="P389" s="522"/>
      <c r="Q389" s="523"/>
      <c r="R389" s="524"/>
      <c r="S389" s="525"/>
      <c r="T389" s="524"/>
      <c r="U389" s="525"/>
      <c r="V389" s="522"/>
      <c r="W389" s="523"/>
      <c r="X389" s="526"/>
      <c r="Y389" s="527"/>
      <c r="Z389" s="522"/>
      <c r="AA389" s="523"/>
      <c r="AB389" s="522"/>
      <c r="AC389" s="523"/>
      <c r="AD389" s="318"/>
      <c r="AG389" s="111">
        <f t="shared" si="50"/>
        <v>0</v>
      </c>
      <c r="AH389" s="111">
        <f t="shared" si="51"/>
        <v>0</v>
      </c>
      <c r="AI389" s="111">
        <f t="shared" si="52"/>
        <v>0</v>
      </c>
      <c r="AJ389" s="111">
        <f t="shared" si="53"/>
        <v>0</v>
      </c>
      <c r="AQ389"/>
      <c r="AR389" s="111">
        <f t="shared" si="55"/>
        <v>0</v>
      </c>
      <c r="AT389" s="111">
        <f t="shared" si="56"/>
        <v>0</v>
      </c>
      <c r="AU389" s="111" t="e">
        <f t="shared" si="57"/>
        <v>#N/A</v>
      </c>
    </row>
    <row r="390" spans="2:47" ht="15.05" customHeight="1">
      <c r="B390" s="315">
        <v>23</v>
      </c>
      <c r="C390" s="169" t="s">
        <v>90</v>
      </c>
      <c r="D390" s="510" t="str">
        <f t="shared" si="54"/>
        <v/>
      </c>
      <c r="E390" s="511"/>
      <c r="F390" s="511"/>
      <c r="G390" s="512"/>
      <c r="H390" s="522"/>
      <c r="I390" s="523"/>
      <c r="J390" s="522"/>
      <c r="K390" s="523"/>
      <c r="L390" s="522"/>
      <c r="M390" s="523"/>
      <c r="N390" s="317"/>
      <c r="O390" s="317"/>
      <c r="P390" s="522"/>
      <c r="Q390" s="523"/>
      <c r="R390" s="524"/>
      <c r="S390" s="525"/>
      <c r="T390" s="524"/>
      <c r="U390" s="525"/>
      <c r="V390" s="522"/>
      <c r="W390" s="523"/>
      <c r="X390" s="526"/>
      <c r="Y390" s="527"/>
      <c r="Z390" s="522"/>
      <c r="AA390" s="523"/>
      <c r="AB390" s="522"/>
      <c r="AC390" s="523"/>
      <c r="AD390" s="318"/>
      <c r="AG390" s="111">
        <f t="shared" si="50"/>
        <v>0</v>
      </c>
      <c r="AH390" s="111">
        <f t="shared" si="51"/>
        <v>0</v>
      </c>
      <c r="AI390" s="111">
        <f t="shared" si="52"/>
        <v>0</v>
      </c>
      <c r="AJ390" s="111">
        <f t="shared" si="53"/>
        <v>0</v>
      </c>
      <c r="AQ390"/>
      <c r="AR390" s="111">
        <f t="shared" si="55"/>
        <v>0</v>
      </c>
      <c r="AT390" s="111">
        <f t="shared" si="56"/>
        <v>0</v>
      </c>
      <c r="AU390" s="111" t="e">
        <f t="shared" si="57"/>
        <v>#N/A</v>
      </c>
    </row>
    <row r="391" spans="2:47" ht="15.05" customHeight="1">
      <c r="B391" s="316">
        <v>24</v>
      </c>
      <c r="C391" s="169" t="s">
        <v>91</v>
      </c>
      <c r="D391" s="510" t="str">
        <f t="shared" si="54"/>
        <v/>
      </c>
      <c r="E391" s="511"/>
      <c r="F391" s="511"/>
      <c r="G391" s="512"/>
      <c r="H391" s="522"/>
      <c r="I391" s="523"/>
      <c r="J391" s="522"/>
      <c r="K391" s="523"/>
      <c r="L391" s="522"/>
      <c r="M391" s="523"/>
      <c r="N391" s="317"/>
      <c r="O391" s="317"/>
      <c r="P391" s="522"/>
      <c r="Q391" s="523"/>
      <c r="R391" s="524"/>
      <c r="S391" s="525"/>
      <c r="T391" s="524"/>
      <c r="U391" s="525"/>
      <c r="V391" s="522"/>
      <c r="W391" s="523"/>
      <c r="X391" s="526"/>
      <c r="Y391" s="527"/>
      <c r="Z391" s="522"/>
      <c r="AA391" s="523"/>
      <c r="AB391" s="522"/>
      <c r="AC391" s="523"/>
      <c r="AD391" s="318"/>
      <c r="AG391" s="111">
        <f t="shared" si="50"/>
        <v>0</v>
      </c>
      <c r="AH391" s="111">
        <f t="shared" si="51"/>
        <v>0</v>
      </c>
      <c r="AI391" s="111">
        <f t="shared" si="52"/>
        <v>0</v>
      </c>
      <c r="AJ391" s="111">
        <f t="shared" si="53"/>
        <v>0</v>
      </c>
      <c r="AQ391"/>
      <c r="AR391" s="111">
        <f t="shared" si="55"/>
        <v>0</v>
      </c>
      <c r="AT391" s="111">
        <f t="shared" si="56"/>
        <v>0</v>
      </c>
      <c r="AU391" s="111" t="e">
        <f t="shared" si="57"/>
        <v>#N/A</v>
      </c>
    </row>
    <row r="392" spans="2:47" ht="15.05" customHeight="1">
      <c r="B392" s="315">
        <v>25</v>
      </c>
      <c r="C392" s="169" t="s">
        <v>92</v>
      </c>
      <c r="D392" s="510" t="str">
        <f t="shared" si="54"/>
        <v/>
      </c>
      <c r="E392" s="511"/>
      <c r="F392" s="511"/>
      <c r="G392" s="512"/>
      <c r="H392" s="522"/>
      <c r="I392" s="523"/>
      <c r="J392" s="522"/>
      <c r="K392" s="523"/>
      <c r="L392" s="522"/>
      <c r="M392" s="523"/>
      <c r="N392" s="317"/>
      <c r="O392" s="317"/>
      <c r="P392" s="522"/>
      <c r="Q392" s="523"/>
      <c r="R392" s="524"/>
      <c r="S392" s="525"/>
      <c r="T392" s="524"/>
      <c r="U392" s="525"/>
      <c r="V392" s="522"/>
      <c r="W392" s="523"/>
      <c r="X392" s="526"/>
      <c r="Y392" s="527"/>
      <c r="Z392" s="522"/>
      <c r="AA392" s="523"/>
      <c r="AB392" s="522"/>
      <c r="AC392" s="523"/>
      <c r="AD392" s="318"/>
      <c r="AG392" s="111">
        <f t="shared" si="50"/>
        <v>0</v>
      </c>
      <c r="AH392" s="111">
        <f t="shared" si="51"/>
        <v>0</v>
      </c>
      <c r="AI392" s="111">
        <f t="shared" si="52"/>
        <v>0</v>
      </c>
      <c r="AJ392" s="111">
        <f t="shared" si="53"/>
        <v>0</v>
      </c>
      <c r="AQ392"/>
      <c r="AR392" s="111">
        <f t="shared" si="55"/>
        <v>0</v>
      </c>
      <c r="AT392" s="111">
        <f t="shared" si="56"/>
        <v>0</v>
      </c>
      <c r="AU392" s="111" t="e">
        <f t="shared" si="57"/>
        <v>#N/A</v>
      </c>
    </row>
    <row r="393" spans="2:47" ht="15.05" customHeight="1">
      <c r="B393" s="316">
        <v>26</v>
      </c>
      <c r="C393" s="169" t="s">
        <v>93</v>
      </c>
      <c r="D393" s="510" t="str">
        <f t="shared" si="54"/>
        <v/>
      </c>
      <c r="E393" s="511"/>
      <c r="F393" s="511"/>
      <c r="G393" s="512"/>
      <c r="H393" s="522"/>
      <c r="I393" s="523"/>
      <c r="J393" s="522"/>
      <c r="K393" s="523"/>
      <c r="L393" s="522"/>
      <c r="M393" s="523"/>
      <c r="N393" s="317"/>
      <c r="O393" s="317"/>
      <c r="P393" s="522"/>
      <c r="Q393" s="523"/>
      <c r="R393" s="524"/>
      <c r="S393" s="525"/>
      <c r="T393" s="524"/>
      <c r="U393" s="525"/>
      <c r="V393" s="522"/>
      <c r="W393" s="523"/>
      <c r="X393" s="526"/>
      <c r="Y393" s="527"/>
      <c r="Z393" s="522"/>
      <c r="AA393" s="523"/>
      <c r="AB393" s="522"/>
      <c r="AC393" s="523"/>
      <c r="AD393" s="318"/>
      <c r="AG393" s="111">
        <f t="shared" si="50"/>
        <v>0</v>
      </c>
      <c r="AH393" s="111">
        <f t="shared" si="51"/>
        <v>0</v>
      </c>
      <c r="AI393" s="111">
        <f t="shared" si="52"/>
        <v>0</v>
      </c>
      <c r="AJ393" s="111">
        <f t="shared" si="53"/>
        <v>0</v>
      </c>
      <c r="AQ393"/>
      <c r="AR393" s="111">
        <f t="shared" si="55"/>
        <v>0</v>
      </c>
      <c r="AT393" s="111">
        <f t="shared" si="56"/>
        <v>0</v>
      </c>
      <c r="AU393" s="111" t="e">
        <f t="shared" si="57"/>
        <v>#N/A</v>
      </c>
    </row>
    <row r="394" spans="2:47" ht="15.05" customHeight="1">
      <c r="B394" s="315">
        <v>27</v>
      </c>
      <c r="C394" s="169" t="s">
        <v>94</v>
      </c>
      <c r="D394" s="510" t="str">
        <f t="shared" si="54"/>
        <v/>
      </c>
      <c r="E394" s="511"/>
      <c r="F394" s="511"/>
      <c r="G394" s="512"/>
      <c r="H394" s="522"/>
      <c r="I394" s="523"/>
      <c r="J394" s="522"/>
      <c r="K394" s="523"/>
      <c r="L394" s="522"/>
      <c r="M394" s="523"/>
      <c r="N394" s="317"/>
      <c r="O394" s="317"/>
      <c r="P394" s="522"/>
      <c r="Q394" s="523"/>
      <c r="R394" s="524"/>
      <c r="S394" s="525"/>
      <c r="T394" s="524"/>
      <c r="U394" s="525"/>
      <c r="V394" s="522"/>
      <c r="W394" s="523"/>
      <c r="X394" s="526"/>
      <c r="Y394" s="527"/>
      <c r="Z394" s="522"/>
      <c r="AA394" s="523"/>
      <c r="AB394" s="522"/>
      <c r="AC394" s="523"/>
      <c r="AD394" s="318"/>
      <c r="AG394" s="111">
        <f t="shared" si="50"/>
        <v>0</v>
      </c>
      <c r="AH394" s="111">
        <f t="shared" si="51"/>
        <v>0</v>
      </c>
      <c r="AI394" s="111">
        <f t="shared" si="52"/>
        <v>0</v>
      </c>
      <c r="AJ394" s="111">
        <f t="shared" si="53"/>
        <v>0</v>
      </c>
      <c r="AQ394"/>
      <c r="AR394" s="111">
        <f t="shared" si="55"/>
        <v>0</v>
      </c>
      <c r="AT394" s="111">
        <f t="shared" si="56"/>
        <v>0</v>
      </c>
      <c r="AU394" s="111" t="e">
        <f t="shared" si="57"/>
        <v>#N/A</v>
      </c>
    </row>
    <row r="395" spans="2:47" ht="15.05" customHeight="1">
      <c r="B395" s="316">
        <v>28</v>
      </c>
      <c r="C395" s="169" t="s">
        <v>95</v>
      </c>
      <c r="D395" s="510" t="str">
        <f t="shared" si="54"/>
        <v/>
      </c>
      <c r="E395" s="511"/>
      <c r="F395" s="511"/>
      <c r="G395" s="512"/>
      <c r="H395" s="522"/>
      <c r="I395" s="523"/>
      <c r="J395" s="522"/>
      <c r="K395" s="523"/>
      <c r="L395" s="522"/>
      <c r="M395" s="523"/>
      <c r="N395" s="317"/>
      <c r="O395" s="317"/>
      <c r="P395" s="522"/>
      <c r="Q395" s="523"/>
      <c r="R395" s="524"/>
      <c r="S395" s="525"/>
      <c r="T395" s="524"/>
      <c r="U395" s="525"/>
      <c r="V395" s="522"/>
      <c r="W395" s="523"/>
      <c r="X395" s="526"/>
      <c r="Y395" s="527"/>
      <c r="Z395" s="522"/>
      <c r="AA395" s="523"/>
      <c r="AB395" s="522"/>
      <c r="AC395" s="523"/>
      <c r="AD395" s="318"/>
      <c r="AG395" s="111">
        <f t="shared" si="50"/>
        <v>0</v>
      </c>
      <c r="AH395" s="111">
        <f t="shared" si="51"/>
        <v>0</v>
      </c>
      <c r="AI395" s="111">
        <f t="shared" si="52"/>
        <v>0</v>
      </c>
      <c r="AJ395" s="111">
        <f t="shared" si="53"/>
        <v>0</v>
      </c>
      <c r="AQ395"/>
      <c r="AR395" s="111">
        <f t="shared" si="55"/>
        <v>0</v>
      </c>
      <c r="AT395" s="111">
        <f t="shared" si="56"/>
        <v>0</v>
      </c>
      <c r="AU395" s="111" t="e">
        <f t="shared" si="57"/>
        <v>#N/A</v>
      </c>
    </row>
    <row r="396" spans="2:47" ht="15.05" customHeight="1">
      <c r="B396" s="315">
        <v>29</v>
      </c>
      <c r="C396" s="169" t="s">
        <v>96</v>
      </c>
      <c r="D396" s="510" t="str">
        <f t="shared" si="54"/>
        <v/>
      </c>
      <c r="E396" s="511"/>
      <c r="F396" s="511"/>
      <c r="G396" s="512"/>
      <c r="H396" s="522"/>
      <c r="I396" s="523"/>
      <c r="J396" s="522"/>
      <c r="K396" s="523"/>
      <c r="L396" s="522"/>
      <c r="M396" s="523"/>
      <c r="N396" s="317"/>
      <c r="O396" s="317"/>
      <c r="P396" s="522"/>
      <c r="Q396" s="523"/>
      <c r="R396" s="524"/>
      <c r="S396" s="525"/>
      <c r="T396" s="524"/>
      <c r="U396" s="525"/>
      <c r="V396" s="522"/>
      <c r="W396" s="523"/>
      <c r="X396" s="526"/>
      <c r="Y396" s="527"/>
      <c r="Z396" s="522"/>
      <c r="AA396" s="523"/>
      <c r="AB396" s="522"/>
      <c r="AC396" s="523"/>
      <c r="AD396" s="318"/>
      <c r="AG396" s="111">
        <f t="shared" si="50"/>
        <v>0</v>
      </c>
      <c r="AH396" s="111">
        <f t="shared" si="51"/>
        <v>0</v>
      </c>
      <c r="AI396" s="111">
        <f t="shared" si="52"/>
        <v>0</v>
      </c>
      <c r="AJ396" s="111">
        <f t="shared" si="53"/>
        <v>0</v>
      </c>
      <c r="AQ396"/>
      <c r="AR396" s="111">
        <f t="shared" si="55"/>
        <v>0</v>
      </c>
      <c r="AT396" s="111">
        <f t="shared" si="56"/>
        <v>0</v>
      </c>
      <c r="AU396" s="111" t="e">
        <f t="shared" si="57"/>
        <v>#N/A</v>
      </c>
    </row>
    <row r="397" spans="2:47" ht="15.05" customHeight="1">
      <c r="B397" s="316">
        <v>30</v>
      </c>
      <c r="C397" s="169" t="s">
        <v>97</v>
      </c>
      <c r="D397" s="510" t="str">
        <f t="shared" si="54"/>
        <v/>
      </c>
      <c r="E397" s="511"/>
      <c r="F397" s="511"/>
      <c r="G397" s="512"/>
      <c r="H397" s="522"/>
      <c r="I397" s="523"/>
      <c r="J397" s="522"/>
      <c r="K397" s="523"/>
      <c r="L397" s="522"/>
      <c r="M397" s="523"/>
      <c r="N397" s="317"/>
      <c r="O397" s="317"/>
      <c r="P397" s="522"/>
      <c r="Q397" s="523"/>
      <c r="R397" s="524"/>
      <c r="S397" s="525"/>
      <c r="T397" s="524"/>
      <c r="U397" s="525"/>
      <c r="V397" s="522"/>
      <c r="W397" s="523"/>
      <c r="X397" s="526"/>
      <c r="Y397" s="527"/>
      <c r="Z397" s="522"/>
      <c r="AA397" s="523"/>
      <c r="AB397" s="522"/>
      <c r="AC397" s="523"/>
      <c r="AD397" s="318"/>
      <c r="AG397" s="111">
        <f t="shared" si="50"/>
        <v>0</v>
      </c>
      <c r="AH397" s="111">
        <f t="shared" si="51"/>
        <v>0</v>
      </c>
      <c r="AI397" s="111">
        <f t="shared" si="52"/>
        <v>0</v>
      </c>
      <c r="AJ397" s="111">
        <f t="shared" si="53"/>
        <v>0</v>
      </c>
      <c r="AQ397"/>
      <c r="AR397" s="111">
        <f t="shared" si="55"/>
        <v>0</v>
      </c>
      <c r="AT397" s="111">
        <f t="shared" si="56"/>
        <v>0</v>
      </c>
      <c r="AU397" s="111" t="e">
        <f t="shared" si="57"/>
        <v>#N/A</v>
      </c>
    </row>
    <row r="398" spans="2:47" ht="15.05" customHeight="1">
      <c r="B398" s="315">
        <v>31</v>
      </c>
      <c r="C398" s="169" t="s">
        <v>98</v>
      </c>
      <c r="D398" s="510" t="str">
        <f t="shared" si="54"/>
        <v/>
      </c>
      <c r="E398" s="511"/>
      <c r="F398" s="511"/>
      <c r="G398" s="512"/>
      <c r="H398" s="522"/>
      <c r="I398" s="523"/>
      <c r="J398" s="522"/>
      <c r="K398" s="523"/>
      <c r="L398" s="522"/>
      <c r="M398" s="523"/>
      <c r="N398" s="317"/>
      <c r="O398" s="317"/>
      <c r="P398" s="522"/>
      <c r="Q398" s="523"/>
      <c r="R398" s="524"/>
      <c r="S398" s="525"/>
      <c r="T398" s="524"/>
      <c r="U398" s="525"/>
      <c r="V398" s="522"/>
      <c r="W398" s="523"/>
      <c r="X398" s="526"/>
      <c r="Y398" s="527"/>
      <c r="Z398" s="522"/>
      <c r="AA398" s="523"/>
      <c r="AB398" s="522"/>
      <c r="AC398" s="523"/>
      <c r="AD398" s="318"/>
      <c r="AG398" s="111">
        <f t="shared" si="50"/>
        <v>0</v>
      </c>
      <c r="AH398" s="111">
        <f t="shared" si="51"/>
        <v>0</v>
      </c>
      <c r="AI398" s="111">
        <f t="shared" si="52"/>
        <v>0</v>
      </c>
      <c r="AJ398" s="111">
        <f t="shared" si="53"/>
        <v>0</v>
      </c>
      <c r="AQ398"/>
      <c r="AR398" s="111">
        <f t="shared" si="55"/>
        <v>0</v>
      </c>
      <c r="AT398" s="111">
        <f t="shared" si="56"/>
        <v>0</v>
      </c>
      <c r="AU398" s="111" t="e">
        <f t="shared" si="57"/>
        <v>#N/A</v>
      </c>
    </row>
    <row r="399" spans="2:47" ht="15.05" customHeight="1">
      <c r="B399" s="316">
        <v>32</v>
      </c>
      <c r="C399" s="169" t="s">
        <v>99</v>
      </c>
      <c r="D399" s="510" t="str">
        <f t="shared" si="54"/>
        <v/>
      </c>
      <c r="E399" s="511"/>
      <c r="F399" s="511"/>
      <c r="G399" s="512"/>
      <c r="H399" s="522"/>
      <c r="I399" s="523"/>
      <c r="J399" s="522"/>
      <c r="K399" s="523"/>
      <c r="L399" s="522"/>
      <c r="M399" s="523"/>
      <c r="N399" s="317"/>
      <c r="O399" s="317"/>
      <c r="P399" s="522"/>
      <c r="Q399" s="523"/>
      <c r="R399" s="524"/>
      <c r="S399" s="525"/>
      <c r="T399" s="524"/>
      <c r="U399" s="525"/>
      <c r="V399" s="522"/>
      <c r="W399" s="523"/>
      <c r="X399" s="526"/>
      <c r="Y399" s="527"/>
      <c r="Z399" s="522"/>
      <c r="AA399" s="523"/>
      <c r="AB399" s="522"/>
      <c r="AC399" s="523"/>
      <c r="AD399" s="318"/>
      <c r="AG399" s="111">
        <f t="shared" si="50"/>
        <v>0</v>
      </c>
      <c r="AH399" s="111">
        <f t="shared" si="51"/>
        <v>0</v>
      </c>
      <c r="AI399" s="111">
        <f t="shared" si="52"/>
        <v>0</v>
      </c>
      <c r="AJ399" s="111">
        <f t="shared" si="53"/>
        <v>0</v>
      </c>
      <c r="AQ399"/>
      <c r="AR399" s="111">
        <f t="shared" si="55"/>
        <v>0</v>
      </c>
      <c r="AT399" s="111">
        <f t="shared" si="56"/>
        <v>0</v>
      </c>
      <c r="AU399" s="111" t="e">
        <f t="shared" si="57"/>
        <v>#N/A</v>
      </c>
    </row>
    <row r="400" spans="2:47" ht="15.05" customHeight="1">
      <c r="B400" s="315">
        <v>33</v>
      </c>
      <c r="C400" s="169" t="s">
        <v>100</v>
      </c>
      <c r="D400" s="510" t="str">
        <f t="shared" si="54"/>
        <v/>
      </c>
      <c r="E400" s="511"/>
      <c r="F400" s="511"/>
      <c r="G400" s="512"/>
      <c r="H400" s="522"/>
      <c r="I400" s="523"/>
      <c r="J400" s="522"/>
      <c r="K400" s="523"/>
      <c r="L400" s="522"/>
      <c r="M400" s="523"/>
      <c r="N400" s="317"/>
      <c r="O400" s="317"/>
      <c r="P400" s="522"/>
      <c r="Q400" s="523"/>
      <c r="R400" s="524"/>
      <c r="S400" s="525"/>
      <c r="T400" s="524"/>
      <c r="U400" s="525"/>
      <c r="V400" s="522"/>
      <c r="W400" s="523"/>
      <c r="X400" s="526"/>
      <c r="Y400" s="527"/>
      <c r="Z400" s="522"/>
      <c r="AA400" s="523"/>
      <c r="AB400" s="522"/>
      <c r="AC400" s="523"/>
      <c r="AD400" s="318"/>
      <c r="AG400" s="111">
        <f t="shared" si="50"/>
        <v>0</v>
      </c>
      <c r="AH400" s="111">
        <f t="shared" si="51"/>
        <v>0</v>
      </c>
      <c r="AI400" s="111">
        <f t="shared" si="52"/>
        <v>0</v>
      </c>
      <c r="AJ400" s="111">
        <f t="shared" si="53"/>
        <v>0</v>
      </c>
      <c r="AQ400"/>
      <c r="AR400" s="111">
        <f t="shared" si="55"/>
        <v>0</v>
      </c>
      <c r="AT400" s="111">
        <f t="shared" si="56"/>
        <v>0</v>
      </c>
      <c r="AU400" s="111" t="e">
        <f t="shared" si="57"/>
        <v>#N/A</v>
      </c>
    </row>
    <row r="401" spans="2:47" ht="15.05" customHeight="1">
      <c r="B401" s="316">
        <v>34</v>
      </c>
      <c r="C401" s="169" t="s">
        <v>101</v>
      </c>
      <c r="D401" s="510" t="str">
        <f t="shared" si="54"/>
        <v/>
      </c>
      <c r="E401" s="511"/>
      <c r="F401" s="511"/>
      <c r="G401" s="512"/>
      <c r="H401" s="522"/>
      <c r="I401" s="523"/>
      <c r="J401" s="522"/>
      <c r="K401" s="523"/>
      <c r="L401" s="522"/>
      <c r="M401" s="523"/>
      <c r="N401" s="317"/>
      <c r="O401" s="317"/>
      <c r="P401" s="522"/>
      <c r="Q401" s="523"/>
      <c r="R401" s="524"/>
      <c r="S401" s="525"/>
      <c r="T401" s="524"/>
      <c r="U401" s="525"/>
      <c r="V401" s="522"/>
      <c r="W401" s="523"/>
      <c r="X401" s="526"/>
      <c r="Y401" s="527"/>
      <c r="Z401" s="522"/>
      <c r="AA401" s="523"/>
      <c r="AB401" s="522"/>
      <c r="AC401" s="523"/>
      <c r="AD401" s="318"/>
      <c r="AG401" s="111">
        <f t="shared" si="50"/>
        <v>0</v>
      </c>
      <c r="AH401" s="111">
        <f t="shared" si="51"/>
        <v>0</v>
      </c>
      <c r="AI401" s="111">
        <f t="shared" si="52"/>
        <v>0</v>
      </c>
      <c r="AJ401" s="111">
        <f t="shared" si="53"/>
        <v>0</v>
      </c>
      <c r="AQ401"/>
      <c r="AR401" s="111">
        <f t="shared" si="55"/>
        <v>0</v>
      </c>
      <c r="AT401" s="111">
        <f t="shared" si="56"/>
        <v>0</v>
      </c>
      <c r="AU401" s="111" t="e">
        <f t="shared" si="57"/>
        <v>#N/A</v>
      </c>
    </row>
    <row r="402" spans="2:47" ht="15.05" customHeight="1">
      <c r="B402" s="315">
        <v>35</v>
      </c>
      <c r="C402" s="169" t="s">
        <v>102</v>
      </c>
      <c r="D402" s="510" t="str">
        <f t="shared" si="54"/>
        <v/>
      </c>
      <c r="E402" s="511"/>
      <c r="F402" s="511"/>
      <c r="G402" s="512"/>
      <c r="H402" s="522"/>
      <c r="I402" s="523"/>
      <c r="J402" s="522"/>
      <c r="K402" s="523"/>
      <c r="L402" s="522"/>
      <c r="M402" s="523"/>
      <c r="N402" s="317"/>
      <c r="O402" s="317"/>
      <c r="P402" s="522"/>
      <c r="Q402" s="523"/>
      <c r="R402" s="524"/>
      <c r="S402" s="525"/>
      <c r="T402" s="524"/>
      <c r="U402" s="525"/>
      <c r="V402" s="522"/>
      <c r="W402" s="523"/>
      <c r="X402" s="526"/>
      <c r="Y402" s="527"/>
      <c r="Z402" s="522"/>
      <c r="AA402" s="523"/>
      <c r="AB402" s="522"/>
      <c r="AC402" s="523"/>
      <c r="AD402" s="318"/>
      <c r="AG402" s="111">
        <f t="shared" si="50"/>
        <v>0</v>
      </c>
      <c r="AH402" s="111">
        <f t="shared" si="51"/>
        <v>0</v>
      </c>
      <c r="AI402" s="111">
        <f t="shared" si="52"/>
        <v>0</v>
      </c>
      <c r="AJ402" s="111">
        <f t="shared" si="53"/>
        <v>0</v>
      </c>
      <c r="AQ402"/>
      <c r="AR402" s="111">
        <f t="shared" si="55"/>
        <v>0</v>
      </c>
      <c r="AT402" s="111">
        <f t="shared" si="56"/>
        <v>0</v>
      </c>
      <c r="AU402" s="111" t="e">
        <f t="shared" si="57"/>
        <v>#N/A</v>
      </c>
    </row>
    <row r="403" spans="2:47" ht="15.05" customHeight="1">
      <c r="B403" s="316">
        <v>36</v>
      </c>
      <c r="C403" s="169" t="s">
        <v>103</v>
      </c>
      <c r="D403" s="510" t="str">
        <f t="shared" si="54"/>
        <v/>
      </c>
      <c r="E403" s="511"/>
      <c r="F403" s="511"/>
      <c r="G403" s="512"/>
      <c r="H403" s="522"/>
      <c r="I403" s="523"/>
      <c r="J403" s="522"/>
      <c r="K403" s="523"/>
      <c r="L403" s="522"/>
      <c r="M403" s="523"/>
      <c r="N403" s="317"/>
      <c r="O403" s="317"/>
      <c r="P403" s="522"/>
      <c r="Q403" s="523"/>
      <c r="R403" s="524"/>
      <c r="S403" s="525"/>
      <c r="T403" s="524"/>
      <c r="U403" s="525"/>
      <c r="V403" s="522"/>
      <c r="W403" s="523"/>
      <c r="X403" s="526"/>
      <c r="Y403" s="527"/>
      <c r="Z403" s="522"/>
      <c r="AA403" s="523"/>
      <c r="AB403" s="522"/>
      <c r="AC403" s="523"/>
      <c r="AD403" s="318"/>
      <c r="AG403" s="111">
        <f t="shared" si="50"/>
        <v>0</v>
      </c>
      <c r="AH403" s="111">
        <f t="shared" si="51"/>
        <v>0</v>
      </c>
      <c r="AI403" s="111">
        <f t="shared" si="52"/>
        <v>0</v>
      </c>
      <c r="AJ403" s="111">
        <f t="shared" si="53"/>
        <v>0</v>
      </c>
      <c r="AQ403"/>
      <c r="AR403" s="111">
        <f t="shared" si="55"/>
        <v>0</v>
      </c>
      <c r="AT403" s="111">
        <f t="shared" si="56"/>
        <v>0</v>
      </c>
      <c r="AU403" s="111" t="e">
        <f t="shared" si="57"/>
        <v>#N/A</v>
      </c>
    </row>
    <row r="404" spans="2:47" ht="15.05" customHeight="1">
      <c r="B404" s="315">
        <v>37</v>
      </c>
      <c r="C404" s="169" t="s">
        <v>104</v>
      </c>
      <c r="D404" s="510" t="str">
        <f t="shared" si="54"/>
        <v/>
      </c>
      <c r="E404" s="511"/>
      <c r="F404" s="511"/>
      <c r="G404" s="512"/>
      <c r="H404" s="522"/>
      <c r="I404" s="523"/>
      <c r="J404" s="522"/>
      <c r="K404" s="523"/>
      <c r="L404" s="522"/>
      <c r="M404" s="523"/>
      <c r="N404" s="317"/>
      <c r="O404" s="317"/>
      <c r="P404" s="522"/>
      <c r="Q404" s="523"/>
      <c r="R404" s="524"/>
      <c r="S404" s="525"/>
      <c r="T404" s="524"/>
      <c r="U404" s="525"/>
      <c r="V404" s="522"/>
      <c r="W404" s="523"/>
      <c r="X404" s="526"/>
      <c r="Y404" s="527"/>
      <c r="Z404" s="522"/>
      <c r="AA404" s="523"/>
      <c r="AB404" s="522"/>
      <c r="AC404" s="523"/>
      <c r="AD404" s="318"/>
      <c r="AG404" s="111">
        <f t="shared" si="50"/>
        <v>0</v>
      </c>
      <c r="AH404" s="111">
        <f t="shared" si="51"/>
        <v>0</v>
      </c>
      <c r="AI404" s="111">
        <f t="shared" si="52"/>
        <v>0</v>
      </c>
      <c r="AJ404" s="111">
        <f t="shared" si="53"/>
        <v>0</v>
      </c>
      <c r="AQ404"/>
      <c r="AR404" s="111">
        <f t="shared" si="55"/>
        <v>0</v>
      </c>
      <c r="AT404" s="111">
        <f t="shared" si="56"/>
        <v>0</v>
      </c>
      <c r="AU404" s="111" t="e">
        <f t="shared" si="57"/>
        <v>#N/A</v>
      </c>
    </row>
    <row r="405" spans="2:47" ht="15.05" customHeight="1">
      <c r="B405" s="316">
        <v>38</v>
      </c>
      <c r="C405" s="169" t="s">
        <v>105</v>
      </c>
      <c r="D405" s="510" t="str">
        <f t="shared" si="54"/>
        <v/>
      </c>
      <c r="E405" s="511"/>
      <c r="F405" s="511"/>
      <c r="G405" s="512"/>
      <c r="H405" s="522"/>
      <c r="I405" s="523"/>
      <c r="J405" s="522"/>
      <c r="K405" s="523"/>
      <c r="L405" s="522"/>
      <c r="M405" s="523"/>
      <c r="N405" s="317"/>
      <c r="O405" s="317"/>
      <c r="P405" s="522"/>
      <c r="Q405" s="523"/>
      <c r="R405" s="524"/>
      <c r="S405" s="525"/>
      <c r="T405" s="524"/>
      <c r="U405" s="525"/>
      <c r="V405" s="522"/>
      <c r="W405" s="523"/>
      <c r="X405" s="526"/>
      <c r="Y405" s="527"/>
      <c r="Z405" s="522"/>
      <c r="AA405" s="523"/>
      <c r="AB405" s="522"/>
      <c r="AC405" s="523"/>
      <c r="AD405" s="318"/>
      <c r="AG405" s="111">
        <f t="shared" si="50"/>
        <v>0</v>
      </c>
      <c r="AH405" s="111">
        <f t="shared" si="51"/>
        <v>0</v>
      </c>
      <c r="AI405" s="111">
        <f t="shared" si="52"/>
        <v>0</v>
      </c>
      <c r="AJ405" s="111">
        <f t="shared" si="53"/>
        <v>0</v>
      </c>
      <c r="AQ405"/>
      <c r="AR405" s="111">
        <f t="shared" si="55"/>
        <v>0</v>
      </c>
      <c r="AT405" s="111">
        <f t="shared" si="56"/>
        <v>0</v>
      </c>
      <c r="AU405" s="111" t="e">
        <f t="shared" si="57"/>
        <v>#N/A</v>
      </c>
    </row>
    <row r="406" spans="2:47" ht="15.05" customHeight="1">
      <c r="B406" s="315">
        <v>39</v>
      </c>
      <c r="C406" s="169" t="s">
        <v>106</v>
      </c>
      <c r="D406" s="510" t="str">
        <f t="shared" si="54"/>
        <v/>
      </c>
      <c r="E406" s="511"/>
      <c r="F406" s="511"/>
      <c r="G406" s="512"/>
      <c r="H406" s="522"/>
      <c r="I406" s="523"/>
      <c r="J406" s="522"/>
      <c r="K406" s="523"/>
      <c r="L406" s="522"/>
      <c r="M406" s="523"/>
      <c r="N406" s="317"/>
      <c r="O406" s="317"/>
      <c r="P406" s="522"/>
      <c r="Q406" s="523"/>
      <c r="R406" s="524"/>
      <c r="S406" s="525"/>
      <c r="T406" s="524"/>
      <c r="U406" s="525"/>
      <c r="V406" s="522"/>
      <c r="W406" s="523"/>
      <c r="X406" s="526"/>
      <c r="Y406" s="527"/>
      <c r="Z406" s="522"/>
      <c r="AA406" s="523"/>
      <c r="AB406" s="522"/>
      <c r="AC406" s="523"/>
      <c r="AD406" s="318"/>
      <c r="AG406" s="111">
        <f t="shared" si="50"/>
        <v>0</v>
      </c>
      <c r="AH406" s="111">
        <f t="shared" si="51"/>
        <v>0</v>
      </c>
      <c r="AI406" s="111">
        <f t="shared" si="52"/>
        <v>0</v>
      </c>
      <c r="AJ406" s="111">
        <f t="shared" si="53"/>
        <v>0</v>
      </c>
      <c r="AQ406"/>
      <c r="AR406" s="111">
        <f t="shared" si="55"/>
        <v>0</v>
      </c>
      <c r="AT406" s="111">
        <f t="shared" si="56"/>
        <v>0</v>
      </c>
      <c r="AU406" s="111" t="e">
        <f t="shared" si="57"/>
        <v>#N/A</v>
      </c>
    </row>
    <row r="407" spans="2:47" ht="15.05" customHeight="1">
      <c r="B407" s="316">
        <v>40</v>
      </c>
      <c r="C407" s="169" t="s">
        <v>107</v>
      </c>
      <c r="D407" s="510" t="str">
        <f t="shared" si="54"/>
        <v/>
      </c>
      <c r="E407" s="511"/>
      <c r="F407" s="511"/>
      <c r="G407" s="512"/>
      <c r="H407" s="522"/>
      <c r="I407" s="523"/>
      <c r="J407" s="522"/>
      <c r="K407" s="523"/>
      <c r="L407" s="522"/>
      <c r="M407" s="523"/>
      <c r="N407" s="317"/>
      <c r="O407" s="317"/>
      <c r="P407" s="522"/>
      <c r="Q407" s="523"/>
      <c r="R407" s="524"/>
      <c r="S407" s="525"/>
      <c r="T407" s="524"/>
      <c r="U407" s="525"/>
      <c r="V407" s="522"/>
      <c r="W407" s="523"/>
      <c r="X407" s="526"/>
      <c r="Y407" s="527"/>
      <c r="Z407" s="522"/>
      <c r="AA407" s="523"/>
      <c r="AB407" s="522"/>
      <c r="AC407" s="523"/>
      <c r="AD407" s="318"/>
      <c r="AG407" s="111">
        <f t="shared" si="50"/>
        <v>0</v>
      </c>
      <c r="AH407" s="111">
        <f t="shared" si="51"/>
        <v>0</v>
      </c>
      <c r="AI407" s="111">
        <f t="shared" si="52"/>
        <v>0</v>
      </c>
      <c r="AJ407" s="111">
        <f t="shared" si="53"/>
        <v>0</v>
      </c>
      <c r="AQ407"/>
      <c r="AR407" s="111">
        <f t="shared" si="55"/>
        <v>0</v>
      </c>
      <c r="AT407" s="111">
        <f t="shared" si="56"/>
        <v>0</v>
      </c>
      <c r="AU407" s="111" t="e">
        <f t="shared" si="57"/>
        <v>#N/A</v>
      </c>
    </row>
    <row r="408" spans="2:47" ht="15.05" customHeight="1">
      <c r="B408" s="315">
        <v>41</v>
      </c>
      <c r="C408" s="169" t="s">
        <v>108</v>
      </c>
      <c r="D408" s="510" t="str">
        <f t="shared" si="54"/>
        <v/>
      </c>
      <c r="E408" s="511"/>
      <c r="F408" s="511"/>
      <c r="G408" s="512"/>
      <c r="H408" s="522"/>
      <c r="I408" s="523"/>
      <c r="J408" s="522"/>
      <c r="K408" s="523"/>
      <c r="L408" s="522"/>
      <c r="M408" s="523"/>
      <c r="N408" s="317"/>
      <c r="O408" s="317"/>
      <c r="P408" s="522"/>
      <c r="Q408" s="523"/>
      <c r="R408" s="524"/>
      <c r="S408" s="525"/>
      <c r="T408" s="524"/>
      <c r="U408" s="525"/>
      <c r="V408" s="522"/>
      <c r="W408" s="523"/>
      <c r="X408" s="526"/>
      <c r="Y408" s="527"/>
      <c r="Z408" s="522"/>
      <c r="AA408" s="523"/>
      <c r="AB408" s="522"/>
      <c r="AC408" s="523"/>
      <c r="AD408" s="318"/>
      <c r="AG408" s="111">
        <f t="shared" si="50"/>
        <v>0</v>
      </c>
      <c r="AH408" s="111">
        <f t="shared" si="51"/>
        <v>0</v>
      </c>
      <c r="AI408" s="111">
        <f t="shared" si="52"/>
        <v>0</v>
      </c>
      <c r="AJ408" s="111">
        <f t="shared" si="53"/>
        <v>0</v>
      </c>
      <c r="AQ408"/>
      <c r="AR408" s="111">
        <f t="shared" si="55"/>
        <v>0</v>
      </c>
      <c r="AT408" s="111">
        <f t="shared" si="56"/>
        <v>0</v>
      </c>
      <c r="AU408" s="111" t="e">
        <f t="shared" si="57"/>
        <v>#N/A</v>
      </c>
    </row>
    <row r="409" spans="2:47" ht="15.05" customHeight="1">
      <c r="B409" s="316">
        <v>42</v>
      </c>
      <c r="C409" s="169" t="s">
        <v>109</v>
      </c>
      <c r="D409" s="510" t="str">
        <f t="shared" si="54"/>
        <v/>
      </c>
      <c r="E409" s="511"/>
      <c r="F409" s="511"/>
      <c r="G409" s="512"/>
      <c r="H409" s="522"/>
      <c r="I409" s="523"/>
      <c r="J409" s="522"/>
      <c r="K409" s="523"/>
      <c r="L409" s="522"/>
      <c r="M409" s="523"/>
      <c r="N409" s="317"/>
      <c r="O409" s="317"/>
      <c r="P409" s="522"/>
      <c r="Q409" s="523"/>
      <c r="R409" s="524"/>
      <c r="S409" s="525"/>
      <c r="T409" s="524"/>
      <c r="U409" s="525"/>
      <c r="V409" s="522"/>
      <c r="W409" s="523"/>
      <c r="X409" s="526"/>
      <c r="Y409" s="527"/>
      <c r="Z409" s="522"/>
      <c r="AA409" s="523"/>
      <c r="AB409" s="522"/>
      <c r="AC409" s="523"/>
      <c r="AD409" s="318"/>
      <c r="AG409" s="111">
        <f t="shared" si="50"/>
        <v>0</v>
      </c>
      <c r="AH409" s="111">
        <f t="shared" si="51"/>
        <v>0</v>
      </c>
      <c r="AI409" s="111">
        <f t="shared" si="52"/>
        <v>0</v>
      </c>
      <c r="AJ409" s="111">
        <f t="shared" si="53"/>
        <v>0</v>
      </c>
      <c r="AQ409"/>
      <c r="AR409" s="111">
        <f t="shared" si="55"/>
        <v>0</v>
      </c>
      <c r="AT409" s="111">
        <f t="shared" si="56"/>
        <v>0</v>
      </c>
      <c r="AU409" s="111" t="e">
        <f t="shared" si="57"/>
        <v>#N/A</v>
      </c>
    </row>
    <row r="410" spans="2:47" ht="15.05" customHeight="1">
      <c r="B410" s="315">
        <v>43</v>
      </c>
      <c r="C410" s="169" t="s">
        <v>110</v>
      </c>
      <c r="D410" s="510" t="str">
        <f t="shared" si="54"/>
        <v/>
      </c>
      <c r="E410" s="511"/>
      <c r="F410" s="511"/>
      <c r="G410" s="512"/>
      <c r="H410" s="522"/>
      <c r="I410" s="523"/>
      <c r="J410" s="522"/>
      <c r="K410" s="523"/>
      <c r="L410" s="522"/>
      <c r="M410" s="523"/>
      <c r="N410" s="317"/>
      <c r="O410" s="317"/>
      <c r="P410" s="522"/>
      <c r="Q410" s="523"/>
      <c r="R410" s="524"/>
      <c r="S410" s="525"/>
      <c r="T410" s="524"/>
      <c r="U410" s="525"/>
      <c r="V410" s="522"/>
      <c r="W410" s="523"/>
      <c r="X410" s="526"/>
      <c r="Y410" s="527"/>
      <c r="Z410" s="522"/>
      <c r="AA410" s="523"/>
      <c r="AB410" s="522"/>
      <c r="AC410" s="523"/>
      <c r="AD410" s="318"/>
      <c r="AG410" s="111">
        <f t="shared" si="50"/>
        <v>0</v>
      </c>
      <c r="AH410" s="111">
        <f t="shared" si="51"/>
        <v>0</v>
      </c>
      <c r="AI410" s="111">
        <f t="shared" si="52"/>
        <v>0</v>
      </c>
      <c r="AJ410" s="111">
        <f t="shared" si="53"/>
        <v>0</v>
      </c>
      <c r="AQ410"/>
      <c r="AR410" s="111">
        <f t="shared" si="55"/>
        <v>0</v>
      </c>
      <c r="AT410" s="111">
        <f t="shared" si="56"/>
        <v>0</v>
      </c>
      <c r="AU410" s="111" t="e">
        <f t="shared" si="57"/>
        <v>#N/A</v>
      </c>
    </row>
    <row r="411" spans="2:47" ht="15.05" customHeight="1">
      <c r="B411" s="316">
        <v>44</v>
      </c>
      <c r="C411" s="169" t="s">
        <v>111</v>
      </c>
      <c r="D411" s="510" t="str">
        <f t="shared" si="54"/>
        <v/>
      </c>
      <c r="E411" s="511"/>
      <c r="F411" s="511"/>
      <c r="G411" s="512"/>
      <c r="H411" s="522"/>
      <c r="I411" s="523"/>
      <c r="J411" s="522"/>
      <c r="K411" s="523"/>
      <c r="L411" s="522"/>
      <c r="M411" s="523"/>
      <c r="N411" s="317"/>
      <c r="O411" s="317"/>
      <c r="P411" s="522"/>
      <c r="Q411" s="523"/>
      <c r="R411" s="524"/>
      <c r="S411" s="525"/>
      <c r="T411" s="524"/>
      <c r="U411" s="525"/>
      <c r="V411" s="522"/>
      <c r="W411" s="523"/>
      <c r="X411" s="526"/>
      <c r="Y411" s="527"/>
      <c r="Z411" s="522"/>
      <c r="AA411" s="523"/>
      <c r="AB411" s="522"/>
      <c r="AC411" s="523"/>
      <c r="AD411" s="318"/>
      <c r="AG411" s="111">
        <f t="shared" si="50"/>
        <v>0</v>
      </c>
      <c r="AH411" s="111">
        <f t="shared" si="51"/>
        <v>0</v>
      </c>
      <c r="AI411" s="111">
        <f t="shared" si="52"/>
        <v>0</v>
      </c>
      <c r="AJ411" s="111">
        <f t="shared" si="53"/>
        <v>0</v>
      </c>
      <c r="AQ411"/>
      <c r="AR411" s="111">
        <f t="shared" si="55"/>
        <v>0</v>
      </c>
      <c r="AT411" s="111">
        <f t="shared" si="56"/>
        <v>0</v>
      </c>
      <c r="AU411" s="111" t="e">
        <f t="shared" si="57"/>
        <v>#N/A</v>
      </c>
    </row>
    <row r="412" spans="2:47" ht="15.05" customHeight="1">
      <c r="B412" s="315">
        <v>45</v>
      </c>
      <c r="C412" s="169" t="s">
        <v>112</v>
      </c>
      <c r="D412" s="510" t="str">
        <f t="shared" si="54"/>
        <v/>
      </c>
      <c r="E412" s="511"/>
      <c r="F412" s="511"/>
      <c r="G412" s="512"/>
      <c r="H412" s="522"/>
      <c r="I412" s="523"/>
      <c r="J412" s="522"/>
      <c r="K412" s="523"/>
      <c r="L412" s="522"/>
      <c r="M412" s="523"/>
      <c r="N412" s="317"/>
      <c r="O412" s="317"/>
      <c r="P412" s="522"/>
      <c r="Q412" s="523"/>
      <c r="R412" s="524"/>
      <c r="S412" s="525"/>
      <c r="T412" s="524"/>
      <c r="U412" s="525"/>
      <c r="V412" s="522"/>
      <c r="W412" s="523"/>
      <c r="X412" s="526"/>
      <c r="Y412" s="527"/>
      <c r="Z412" s="522"/>
      <c r="AA412" s="523"/>
      <c r="AB412" s="522"/>
      <c r="AC412" s="523"/>
      <c r="AD412" s="318"/>
      <c r="AG412" s="111">
        <f t="shared" si="50"/>
        <v>0</v>
      </c>
      <c r="AH412" s="111">
        <f t="shared" si="51"/>
        <v>0</v>
      </c>
      <c r="AI412" s="111">
        <f t="shared" si="52"/>
        <v>0</v>
      </c>
      <c r="AJ412" s="111">
        <f t="shared" si="53"/>
        <v>0</v>
      </c>
      <c r="AQ412"/>
      <c r="AR412" s="111">
        <f t="shared" si="55"/>
        <v>0</v>
      </c>
      <c r="AT412" s="111">
        <f t="shared" si="56"/>
        <v>0</v>
      </c>
      <c r="AU412" s="111" t="e">
        <f t="shared" si="57"/>
        <v>#N/A</v>
      </c>
    </row>
    <row r="413" spans="2:47" ht="15.05" customHeight="1">
      <c r="B413" s="316">
        <v>46</v>
      </c>
      <c r="C413" s="169" t="s">
        <v>113</v>
      </c>
      <c r="D413" s="510" t="str">
        <f t="shared" si="54"/>
        <v/>
      </c>
      <c r="E413" s="511"/>
      <c r="F413" s="511"/>
      <c r="G413" s="512"/>
      <c r="H413" s="522"/>
      <c r="I413" s="523"/>
      <c r="J413" s="522"/>
      <c r="K413" s="523"/>
      <c r="L413" s="522"/>
      <c r="M413" s="523"/>
      <c r="N413" s="317"/>
      <c r="O413" s="317"/>
      <c r="P413" s="522"/>
      <c r="Q413" s="523"/>
      <c r="R413" s="524"/>
      <c r="S413" s="525"/>
      <c r="T413" s="524"/>
      <c r="U413" s="525"/>
      <c r="V413" s="522"/>
      <c r="W413" s="523"/>
      <c r="X413" s="526"/>
      <c r="Y413" s="527"/>
      <c r="Z413" s="522"/>
      <c r="AA413" s="523"/>
      <c r="AB413" s="522"/>
      <c r="AC413" s="523"/>
      <c r="AD413" s="318"/>
      <c r="AG413" s="111">
        <f t="shared" si="50"/>
        <v>0</v>
      </c>
      <c r="AH413" s="111">
        <f t="shared" si="51"/>
        <v>0</v>
      </c>
      <c r="AI413" s="111">
        <f t="shared" si="52"/>
        <v>0</v>
      </c>
      <c r="AJ413" s="111">
        <f t="shared" si="53"/>
        <v>0</v>
      </c>
      <c r="AQ413"/>
      <c r="AR413" s="111">
        <f t="shared" si="55"/>
        <v>0</v>
      </c>
      <c r="AT413" s="111">
        <f t="shared" si="56"/>
        <v>0</v>
      </c>
      <c r="AU413" s="111" t="e">
        <f t="shared" si="57"/>
        <v>#N/A</v>
      </c>
    </row>
    <row r="414" spans="2:47" ht="15.05" customHeight="1">
      <c r="B414" s="315">
        <v>47</v>
      </c>
      <c r="C414" s="169" t="s">
        <v>114</v>
      </c>
      <c r="D414" s="510" t="str">
        <f t="shared" si="54"/>
        <v/>
      </c>
      <c r="E414" s="511"/>
      <c r="F414" s="511"/>
      <c r="G414" s="512"/>
      <c r="H414" s="522"/>
      <c r="I414" s="523"/>
      <c r="J414" s="522"/>
      <c r="K414" s="523"/>
      <c r="L414" s="522"/>
      <c r="M414" s="523"/>
      <c r="N414" s="317"/>
      <c r="O414" s="317"/>
      <c r="P414" s="522"/>
      <c r="Q414" s="523"/>
      <c r="R414" s="524"/>
      <c r="S414" s="525"/>
      <c r="T414" s="524"/>
      <c r="U414" s="525"/>
      <c r="V414" s="522"/>
      <c r="W414" s="523"/>
      <c r="X414" s="526"/>
      <c r="Y414" s="527"/>
      <c r="Z414" s="522"/>
      <c r="AA414" s="523"/>
      <c r="AB414" s="522"/>
      <c r="AC414" s="523"/>
      <c r="AD414" s="318"/>
      <c r="AG414" s="111">
        <f t="shared" si="50"/>
        <v>0</v>
      </c>
      <c r="AH414" s="111">
        <f t="shared" si="51"/>
        <v>0</v>
      </c>
      <c r="AI414" s="111">
        <f t="shared" si="52"/>
        <v>0</v>
      </c>
      <c r="AJ414" s="111">
        <f t="shared" si="53"/>
        <v>0</v>
      </c>
      <c r="AQ414"/>
      <c r="AR414" s="111">
        <f t="shared" si="55"/>
        <v>0</v>
      </c>
      <c r="AT414" s="111">
        <f t="shared" si="56"/>
        <v>0</v>
      </c>
      <c r="AU414" s="111" t="e">
        <f t="shared" si="57"/>
        <v>#N/A</v>
      </c>
    </row>
    <row r="415" spans="2:47" ht="15.05" customHeight="1">
      <c r="B415" s="316">
        <v>48</v>
      </c>
      <c r="C415" s="169" t="s">
        <v>115</v>
      </c>
      <c r="D415" s="510" t="str">
        <f t="shared" si="54"/>
        <v/>
      </c>
      <c r="E415" s="511"/>
      <c r="F415" s="511"/>
      <c r="G415" s="512"/>
      <c r="H415" s="522"/>
      <c r="I415" s="523"/>
      <c r="J415" s="522"/>
      <c r="K415" s="523"/>
      <c r="L415" s="522"/>
      <c r="M415" s="523"/>
      <c r="N415" s="317"/>
      <c r="O415" s="317"/>
      <c r="P415" s="522"/>
      <c r="Q415" s="523"/>
      <c r="R415" s="524"/>
      <c r="S415" s="525"/>
      <c r="T415" s="524"/>
      <c r="U415" s="525"/>
      <c r="V415" s="522"/>
      <c r="W415" s="523"/>
      <c r="X415" s="526"/>
      <c r="Y415" s="527"/>
      <c r="Z415" s="522"/>
      <c r="AA415" s="523"/>
      <c r="AB415" s="522"/>
      <c r="AC415" s="523"/>
      <c r="AD415" s="318"/>
      <c r="AG415" s="111">
        <f t="shared" si="50"/>
        <v>0</v>
      </c>
      <c r="AH415" s="111">
        <f t="shared" si="51"/>
        <v>0</v>
      </c>
      <c r="AI415" s="111">
        <f t="shared" si="52"/>
        <v>0</v>
      </c>
      <c r="AJ415" s="111">
        <f t="shared" si="53"/>
        <v>0</v>
      </c>
      <c r="AQ415"/>
      <c r="AR415" s="111">
        <f t="shared" si="55"/>
        <v>0</v>
      </c>
      <c r="AT415" s="111">
        <f t="shared" si="56"/>
        <v>0</v>
      </c>
      <c r="AU415" s="111" t="e">
        <f t="shared" si="57"/>
        <v>#N/A</v>
      </c>
    </row>
    <row r="416" spans="2:47" ht="15.05" customHeight="1">
      <c r="B416" s="315">
        <v>49</v>
      </c>
      <c r="C416" s="169" t="s">
        <v>116</v>
      </c>
      <c r="D416" s="510" t="str">
        <f t="shared" si="54"/>
        <v/>
      </c>
      <c r="E416" s="511"/>
      <c r="F416" s="511"/>
      <c r="G416" s="512"/>
      <c r="H416" s="522"/>
      <c r="I416" s="523"/>
      <c r="J416" s="522"/>
      <c r="K416" s="523"/>
      <c r="L416" s="522"/>
      <c r="M416" s="523"/>
      <c r="N416" s="317"/>
      <c r="O416" s="317"/>
      <c r="P416" s="522"/>
      <c r="Q416" s="523"/>
      <c r="R416" s="524"/>
      <c r="S416" s="525"/>
      <c r="T416" s="524"/>
      <c r="U416" s="525"/>
      <c r="V416" s="522"/>
      <c r="W416" s="523"/>
      <c r="X416" s="526"/>
      <c r="Y416" s="527"/>
      <c r="Z416" s="522"/>
      <c r="AA416" s="523"/>
      <c r="AB416" s="522"/>
      <c r="AC416" s="523"/>
      <c r="AD416" s="318"/>
      <c r="AG416" s="111">
        <f t="shared" si="50"/>
        <v>0</v>
      </c>
      <c r="AH416" s="111">
        <f t="shared" si="51"/>
        <v>0</v>
      </c>
      <c r="AI416" s="111">
        <f t="shared" si="52"/>
        <v>0</v>
      </c>
      <c r="AJ416" s="111">
        <f t="shared" si="53"/>
        <v>0</v>
      </c>
      <c r="AQ416"/>
      <c r="AR416" s="111">
        <f t="shared" si="55"/>
        <v>0</v>
      </c>
      <c r="AT416" s="111">
        <f t="shared" si="56"/>
        <v>0</v>
      </c>
      <c r="AU416" s="111" t="e">
        <f t="shared" si="57"/>
        <v>#N/A</v>
      </c>
    </row>
    <row r="417" spans="2:47" ht="15.05" customHeight="1">
      <c r="B417" s="316">
        <v>50</v>
      </c>
      <c r="C417" s="169" t="s">
        <v>117</v>
      </c>
      <c r="D417" s="510" t="str">
        <f t="shared" si="54"/>
        <v/>
      </c>
      <c r="E417" s="511"/>
      <c r="F417" s="511"/>
      <c r="G417" s="512"/>
      <c r="H417" s="522"/>
      <c r="I417" s="523"/>
      <c r="J417" s="522"/>
      <c r="K417" s="523"/>
      <c r="L417" s="522"/>
      <c r="M417" s="523"/>
      <c r="N417" s="317"/>
      <c r="O417" s="317"/>
      <c r="P417" s="522"/>
      <c r="Q417" s="523"/>
      <c r="R417" s="524"/>
      <c r="S417" s="525"/>
      <c r="T417" s="524"/>
      <c r="U417" s="525"/>
      <c r="V417" s="522"/>
      <c r="W417" s="523"/>
      <c r="X417" s="526"/>
      <c r="Y417" s="527"/>
      <c r="Z417" s="522"/>
      <c r="AA417" s="523"/>
      <c r="AB417" s="522"/>
      <c r="AC417" s="523"/>
      <c r="AD417" s="318"/>
      <c r="AG417" s="111">
        <f t="shared" si="50"/>
        <v>0</v>
      </c>
      <c r="AH417" s="111">
        <f t="shared" si="51"/>
        <v>0</v>
      </c>
      <c r="AI417" s="111">
        <f t="shared" si="52"/>
        <v>0</v>
      </c>
      <c r="AJ417" s="111">
        <f t="shared" si="53"/>
        <v>0</v>
      </c>
      <c r="AQ417"/>
      <c r="AR417" s="111">
        <f t="shared" si="55"/>
        <v>0</v>
      </c>
      <c r="AT417" s="111">
        <f t="shared" si="56"/>
        <v>0</v>
      </c>
      <c r="AU417" s="111" t="e">
        <f t="shared" si="57"/>
        <v>#N/A</v>
      </c>
    </row>
    <row r="418" spans="2:47" ht="15.05" customHeight="1">
      <c r="B418" s="315">
        <v>51</v>
      </c>
      <c r="C418" s="169" t="s">
        <v>118</v>
      </c>
      <c r="D418" s="510" t="str">
        <f t="shared" si="54"/>
        <v/>
      </c>
      <c r="E418" s="511"/>
      <c r="F418" s="511"/>
      <c r="G418" s="512"/>
      <c r="H418" s="522"/>
      <c r="I418" s="523"/>
      <c r="J418" s="522"/>
      <c r="K418" s="523"/>
      <c r="L418" s="522"/>
      <c r="M418" s="523"/>
      <c r="N418" s="317"/>
      <c r="O418" s="317"/>
      <c r="P418" s="522"/>
      <c r="Q418" s="523"/>
      <c r="R418" s="524"/>
      <c r="S418" s="525"/>
      <c r="T418" s="524"/>
      <c r="U418" s="525"/>
      <c r="V418" s="522"/>
      <c r="W418" s="523"/>
      <c r="X418" s="526"/>
      <c r="Y418" s="527"/>
      <c r="Z418" s="522"/>
      <c r="AA418" s="523"/>
      <c r="AB418" s="522"/>
      <c r="AC418" s="523"/>
      <c r="AD418" s="318"/>
      <c r="AG418" s="111">
        <f t="shared" si="50"/>
        <v>0</v>
      </c>
      <c r="AH418" s="111">
        <f t="shared" si="51"/>
        <v>0</v>
      </c>
      <c r="AI418" s="111">
        <f t="shared" si="52"/>
        <v>0</v>
      </c>
      <c r="AJ418" s="111">
        <f t="shared" si="53"/>
        <v>0</v>
      </c>
      <c r="AQ418"/>
      <c r="AR418" s="111">
        <f t="shared" si="55"/>
        <v>0</v>
      </c>
      <c r="AT418" s="111">
        <f t="shared" si="56"/>
        <v>0</v>
      </c>
      <c r="AU418" s="111" t="e">
        <f t="shared" si="57"/>
        <v>#N/A</v>
      </c>
    </row>
    <row r="419" spans="2:47" ht="15.05" customHeight="1">
      <c r="B419" s="316">
        <v>52</v>
      </c>
      <c r="C419" s="169" t="s">
        <v>119</v>
      </c>
      <c r="D419" s="510" t="str">
        <f t="shared" si="54"/>
        <v/>
      </c>
      <c r="E419" s="511"/>
      <c r="F419" s="511"/>
      <c r="G419" s="512"/>
      <c r="H419" s="522"/>
      <c r="I419" s="523"/>
      <c r="J419" s="522"/>
      <c r="K419" s="523"/>
      <c r="L419" s="522"/>
      <c r="M419" s="523"/>
      <c r="N419" s="317"/>
      <c r="O419" s="317"/>
      <c r="P419" s="522"/>
      <c r="Q419" s="523"/>
      <c r="R419" s="524"/>
      <c r="S419" s="525"/>
      <c r="T419" s="524"/>
      <c r="U419" s="525"/>
      <c r="V419" s="522"/>
      <c r="W419" s="523"/>
      <c r="X419" s="526"/>
      <c r="Y419" s="527"/>
      <c r="Z419" s="522"/>
      <c r="AA419" s="523"/>
      <c r="AB419" s="522"/>
      <c r="AC419" s="523"/>
      <c r="AD419" s="318"/>
      <c r="AG419" s="111">
        <f t="shared" si="50"/>
        <v>0</v>
      </c>
      <c r="AH419" s="111">
        <f t="shared" si="51"/>
        <v>0</v>
      </c>
      <c r="AI419" s="111">
        <f t="shared" si="52"/>
        <v>0</v>
      </c>
      <c r="AJ419" s="111">
        <f t="shared" si="53"/>
        <v>0</v>
      </c>
      <c r="AQ419"/>
      <c r="AR419" s="111">
        <f t="shared" si="55"/>
        <v>0</v>
      </c>
      <c r="AT419" s="111">
        <f t="shared" si="56"/>
        <v>0</v>
      </c>
      <c r="AU419" s="111" t="e">
        <f t="shared" si="57"/>
        <v>#N/A</v>
      </c>
    </row>
    <row r="420" spans="2:47" ht="15.05" customHeight="1">
      <c r="B420" s="315">
        <v>53</v>
      </c>
      <c r="C420" s="169" t="s">
        <v>120</v>
      </c>
      <c r="D420" s="510" t="str">
        <f t="shared" si="54"/>
        <v/>
      </c>
      <c r="E420" s="511"/>
      <c r="F420" s="511"/>
      <c r="G420" s="512"/>
      <c r="H420" s="522"/>
      <c r="I420" s="523"/>
      <c r="J420" s="522"/>
      <c r="K420" s="523"/>
      <c r="L420" s="522"/>
      <c r="M420" s="523"/>
      <c r="N420" s="317"/>
      <c r="O420" s="317"/>
      <c r="P420" s="522"/>
      <c r="Q420" s="523"/>
      <c r="R420" s="524"/>
      <c r="S420" s="525"/>
      <c r="T420" s="524"/>
      <c r="U420" s="525"/>
      <c r="V420" s="522"/>
      <c r="W420" s="523"/>
      <c r="X420" s="526"/>
      <c r="Y420" s="527"/>
      <c r="Z420" s="522"/>
      <c r="AA420" s="523"/>
      <c r="AB420" s="522"/>
      <c r="AC420" s="523"/>
      <c r="AD420" s="318"/>
      <c r="AG420" s="111">
        <f t="shared" si="50"/>
        <v>0</v>
      </c>
      <c r="AH420" s="111">
        <f t="shared" si="51"/>
        <v>0</v>
      </c>
      <c r="AI420" s="111">
        <f t="shared" si="52"/>
        <v>0</v>
      </c>
      <c r="AJ420" s="111">
        <f t="shared" si="53"/>
        <v>0</v>
      </c>
      <c r="AQ420"/>
      <c r="AR420" s="111">
        <f t="shared" si="55"/>
        <v>0</v>
      </c>
      <c r="AT420" s="111">
        <f t="shared" si="56"/>
        <v>0</v>
      </c>
      <c r="AU420" s="111" t="e">
        <f t="shared" si="57"/>
        <v>#N/A</v>
      </c>
    </row>
    <row r="421" spans="2:47" ht="15.05" customHeight="1">
      <c r="B421" s="316">
        <v>54</v>
      </c>
      <c r="C421" s="169" t="s">
        <v>121</v>
      </c>
      <c r="D421" s="510" t="str">
        <f t="shared" si="54"/>
        <v/>
      </c>
      <c r="E421" s="511"/>
      <c r="F421" s="511"/>
      <c r="G421" s="512"/>
      <c r="H421" s="522"/>
      <c r="I421" s="523"/>
      <c r="J421" s="522"/>
      <c r="K421" s="523"/>
      <c r="L421" s="522"/>
      <c r="M421" s="523"/>
      <c r="N421" s="317"/>
      <c r="O421" s="317"/>
      <c r="P421" s="522"/>
      <c r="Q421" s="523"/>
      <c r="R421" s="524"/>
      <c r="S421" s="525"/>
      <c r="T421" s="524"/>
      <c r="U421" s="525"/>
      <c r="V421" s="522"/>
      <c r="W421" s="523"/>
      <c r="X421" s="526"/>
      <c r="Y421" s="527"/>
      <c r="Z421" s="522"/>
      <c r="AA421" s="523"/>
      <c r="AB421" s="522"/>
      <c r="AC421" s="523"/>
      <c r="AD421" s="318"/>
      <c r="AG421" s="111">
        <f t="shared" si="50"/>
        <v>0</v>
      </c>
      <c r="AH421" s="111">
        <f t="shared" si="51"/>
        <v>0</v>
      </c>
      <c r="AI421" s="111">
        <f t="shared" si="52"/>
        <v>0</v>
      </c>
      <c r="AJ421" s="111">
        <f t="shared" si="53"/>
        <v>0</v>
      </c>
      <c r="AQ421"/>
      <c r="AR421" s="111">
        <f t="shared" si="55"/>
        <v>0</v>
      </c>
      <c r="AT421" s="111">
        <f t="shared" si="56"/>
        <v>0</v>
      </c>
      <c r="AU421" s="111" t="e">
        <f t="shared" si="57"/>
        <v>#N/A</v>
      </c>
    </row>
    <row r="422" spans="2:47" ht="15.05" customHeight="1">
      <c r="B422" s="315">
        <v>55</v>
      </c>
      <c r="C422" s="169" t="s">
        <v>122</v>
      </c>
      <c r="D422" s="510" t="str">
        <f t="shared" si="54"/>
        <v/>
      </c>
      <c r="E422" s="511"/>
      <c r="F422" s="511"/>
      <c r="G422" s="512"/>
      <c r="H422" s="522"/>
      <c r="I422" s="523"/>
      <c r="J422" s="522"/>
      <c r="K422" s="523"/>
      <c r="L422" s="522"/>
      <c r="M422" s="523"/>
      <c r="N422" s="317"/>
      <c r="O422" s="317"/>
      <c r="P422" s="522"/>
      <c r="Q422" s="523"/>
      <c r="R422" s="524"/>
      <c r="S422" s="525"/>
      <c r="T422" s="524"/>
      <c r="U422" s="525"/>
      <c r="V422" s="522"/>
      <c r="W422" s="523"/>
      <c r="X422" s="526"/>
      <c r="Y422" s="527"/>
      <c r="Z422" s="522"/>
      <c r="AA422" s="523"/>
      <c r="AB422" s="522"/>
      <c r="AC422" s="523"/>
      <c r="AD422" s="318"/>
      <c r="AG422" s="111">
        <f t="shared" si="50"/>
        <v>0</v>
      </c>
      <c r="AH422" s="111">
        <f t="shared" si="51"/>
        <v>0</v>
      </c>
      <c r="AI422" s="111">
        <f t="shared" si="52"/>
        <v>0</v>
      </c>
      <c r="AJ422" s="111">
        <f t="shared" si="53"/>
        <v>0</v>
      </c>
      <c r="AQ422"/>
      <c r="AR422" s="111">
        <f t="shared" si="55"/>
        <v>0</v>
      </c>
      <c r="AT422" s="111">
        <f t="shared" si="56"/>
        <v>0</v>
      </c>
      <c r="AU422" s="111" t="e">
        <f t="shared" si="57"/>
        <v>#N/A</v>
      </c>
    </row>
    <row r="423" spans="2:47" ht="15.05" customHeight="1">
      <c r="B423" s="316">
        <v>56</v>
      </c>
      <c r="C423" s="169" t="s">
        <v>123</v>
      </c>
      <c r="D423" s="510" t="str">
        <f t="shared" si="54"/>
        <v/>
      </c>
      <c r="E423" s="511"/>
      <c r="F423" s="511"/>
      <c r="G423" s="512"/>
      <c r="H423" s="522"/>
      <c r="I423" s="523"/>
      <c r="J423" s="522"/>
      <c r="K423" s="523"/>
      <c r="L423" s="522"/>
      <c r="M423" s="523"/>
      <c r="N423" s="317"/>
      <c r="O423" s="317"/>
      <c r="P423" s="522"/>
      <c r="Q423" s="523"/>
      <c r="R423" s="524"/>
      <c r="S423" s="525"/>
      <c r="T423" s="524"/>
      <c r="U423" s="525"/>
      <c r="V423" s="522"/>
      <c r="W423" s="523"/>
      <c r="X423" s="526"/>
      <c r="Y423" s="527"/>
      <c r="Z423" s="522"/>
      <c r="AA423" s="523"/>
      <c r="AB423" s="522"/>
      <c r="AC423" s="523"/>
      <c r="AD423" s="318"/>
      <c r="AG423" s="111">
        <f t="shared" si="50"/>
        <v>0</v>
      </c>
      <c r="AH423" s="111">
        <f t="shared" si="51"/>
        <v>0</v>
      </c>
      <c r="AI423" s="111">
        <f t="shared" si="52"/>
        <v>0</v>
      </c>
      <c r="AJ423" s="111">
        <f t="shared" si="53"/>
        <v>0</v>
      </c>
      <c r="AQ423"/>
      <c r="AR423" s="111">
        <f t="shared" si="55"/>
        <v>0</v>
      </c>
      <c r="AT423" s="111">
        <f t="shared" si="56"/>
        <v>0</v>
      </c>
      <c r="AU423" s="111" t="e">
        <f t="shared" si="57"/>
        <v>#N/A</v>
      </c>
    </row>
    <row r="424" spans="2:47" ht="15.05" customHeight="1">
      <c r="B424" s="315">
        <v>57</v>
      </c>
      <c r="C424" s="169" t="s">
        <v>124</v>
      </c>
      <c r="D424" s="510" t="str">
        <f t="shared" si="54"/>
        <v/>
      </c>
      <c r="E424" s="511"/>
      <c r="F424" s="511"/>
      <c r="G424" s="512"/>
      <c r="H424" s="522"/>
      <c r="I424" s="523"/>
      <c r="J424" s="522"/>
      <c r="K424" s="523"/>
      <c r="L424" s="522"/>
      <c r="M424" s="523"/>
      <c r="N424" s="317"/>
      <c r="O424" s="317"/>
      <c r="P424" s="522"/>
      <c r="Q424" s="523"/>
      <c r="R424" s="524"/>
      <c r="S424" s="525"/>
      <c r="T424" s="524"/>
      <c r="U424" s="525"/>
      <c r="V424" s="522"/>
      <c r="W424" s="523"/>
      <c r="X424" s="526"/>
      <c r="Y424" s="527"/>
      <c r="Z424" s="522"/>
      <c r="AA424" s="523"/>
      <c r="AB424" s="522"/>
      <c r="AC424" s="523"/>
      <c r="AD424" s="318"/>
      <c r="AG424" s="111">
        <f t="shared" si="50"/>
        <v>0</v>
      </c>
      <c r="AH424" s="111">
        <f t="shared" si="51"/>
        <v>0</v>
      </c>
      <c r="AI424" s="111">
        <f t="shared" si="52"/>
        <v>0</v>
      </c>
      <c r="AJ424" s="111">
        <f t="shared" si="53"/>
        <v>0</v>
      </c>
      <c r="AQ424"/>
      <c r="AR424" s="111">
        <f t="shared" si="55"/>
        <v>0</v>
      </c>
      <c r="AT424" s="111">
        <f t="shared" si="56"/>
        <v>0</v>
      </c>
      <c r="AU424" s="111" t="e">
        <f t="shared" si="57"/>
        <v>#N/A</v>
      </c>
    </row>
    <row r="425" spans="2:47" ht="15.05" customHeight="1">
      <c r="B425" s="316">
        <v>58</v>
      </c>
      <c r="C425" s="169" t="s">
        <v>125</v>
      </c>
      <c r="D425" s="510" t="str">
        <f t="shared" si="54"/>
        <v/>
      </c>
      <c r="E425" s="511"/>
      <c r="F425" s="511"/>
      <c r="G425" s="512"/>
      <c r="H425" s="522"/>
      <c r="I425" s="523"/>
      <c r="J425" s="522"/>
      <c r="K425" s="523"/>
      <c r="L425" s="522"/>
      <c r="M425" s="523"/>
      <c r="N425" s="317"/>
      <c r="O425" s="317"/>
      <c r="P425" s="522"/>
      <c r="Q425" s="523"/>
      <c r="R425" s="524"/>
      <c r="S425" s="525"/>
      <c r="T425" s="524"/>
      <c r="U425" s="525"/>
      <c r="V425" s="522"/>
      <c r="W425" s="523"/>
      <c r="X425" s="526"/>
      <c r="Y425" s="527"/>
      <c r="Z425" s="522"/>
      <c r="AA425" s="523"/>
      <c r="AB425" s="522"/>
      <c r="AC425" s="523"/>
      <c r="AD425" s="318"/>
      <c r="AG425" s="111">
        <f t="shared" si="50"/>
        <v>0</v>
      </c>
      <c r="AH425" s="111">
        <f t="shared" si="51"/>
        <v>0</v>
      </c>
      <c r="AI425" s="111">
        <f t="shared" si="52"/>
        <v>0</v>
      </c>
      <c r="AJ425" s="111">
        <f t="shared" si="53"/>
        <v>0</v>
      </c>
      <c r="AQ425"/>
      <c r="AR425" s="111">
        <f t="shared" si="55"/>
        <v>0</v>
      </c>
      <c r="AT425" s="111">
        <f t="shared" si="56"/>
        <v>0</v>
      </c>
      <c r="AU425" s="111" t="e">
        <f t="shared" si="57"/>
        <v>#N/A</v>
      </c>
    </row>
    <row r="426" spans="2:47" ht="15.05" customHeight="1">
      <c r="B426" s="315">
        <v>59</v>
      </c>
      <c r="C426" s="169" t="s">
        <v>126</v>
      </c>
      <c r="D426" s="510" t="str">
        <f t="shared" si="54"/>
        <v/>
      </c>
      <c r="E426" s="511"/>
      <c r="F426" s="511"/>
      <c r="G426" s="512"/>
      <c r="H426" s="522"/>
      <c r="I426" s="523"/>
      <c r="J426" s="522"/>
      <c r="K426" s="523"/>
      <c r="L426" s="522"/>
      <c r="M426" s="523"/>
      <c r="N426" s="317"/>
      <c r="O426" s="317"/>
      <c r="P426" s="522"/>
      <c r="Q426" s="523"/>
      <c r="R426" s="524"/>
      <c r="S426" s="525"/>
      <c r="T426" s="524"/>
      <c r="U426" s="525"/>
      <c r="V426" s="522"/>
      <c r="W426" s="523"/>
      <c r="X426" s="526"/>
      <c r="Y426" s="527"/>
      <c r="Z426" s="522"/>
      <c r="AA426" s="523"/>
      <c r="AB426" s="522"/>
      <c r="AC426" s="523"/>
      <c r="AD426" s="318"/>
      <c r="AG426" s="111">
        <f t="shared" si="50"/>
        <v>0</v>
      </c>
      <c r="AH426" s="111">
        <f t="shared" si="51"/>
        <v>0</v>
      </c>
      <c r="AI426" s="111">
        <f t="shared" si="52"/>
        <v>0</v>
      </c>
      <c r="AJ426" s="111">
        <f t="shared" si="53"/>
        <v>0</v>
      </c>
      <c r="AQ426"/>
      <c r="AR426" s="111">
        <f t="shared" si="55"/>
        <v>0</v>
      </c>
      <c r="AT426" s="111">
        <f t="shared" si="56"/>
        <v>0</v>
      </c>
      <c r="AU426" s="111" t="e">
        <f t="shared" si="57"/>
        <v>#N/A</v>
      </c>
    </row>
    <row r="427" spans="2:47" ht="15.05" customHeight="1">
      <c r="B427" s="316">
        <v>60</v>
      </c>
      <c r="C427" s="169" t="s">
        <v>127</v>
      </c>
      <c r="D427" s="510" t="str">
        <f t="shared" si="54"/>
        <v/>
      </c>
      <c r="E427" s="511"/>
      <c r="F427" s="511"/>
      <c r="G427" s="512"/>
      <c r="H427" s="522"/>
      <c r="I427" s="523"/>
      <c r="J427" s="522"/>
      <c r="K427" s="523"/>
      <c r="L427" s="522"/>
      <c r="M427" s="523"/>
      <c r="N427" s="317"/>
      <c r="O427" s="317"/>
      <c r="P427" s="522"/>
      <c r="Q427" s="523"/>
      <c r="R427" s="524"/>
      <c r="S427" s="525"/>
      <c r="T427" s="524"/>
      <c r="U427" s="525"/>
      <c r="V427" s="522"/>
      <c r="W427" s="523"/>
      <c r="X427" s="526"/>
      <c r="Y427" s="527"/>
      <c r="Z427" s="522"/>
      <c r="AA427" s="523"/>
      <c r="AB427" s="522"/>
      <c r="AC427" s="523"/>
      <c r="AD427" s="318"/>
      <c r="AG427" s="111">
        <f t="shared" si="50"/>
        <v>0</v>
      </c>
      <c r="AH427" s="111">
        <f t="shared" si="51"/>
        <v>0</v>
      </c>
      <c r="AI427" s="111">
        <f t="shared" si="52"/>
        <v>0</v>
      </c>
      <c r="AJ427" s="111">
        <f t="shared" si="53"/>
        <v>0</v>
      </c>
      <c r="AQ427"/>
      <c r="AR427" s="111">
        <f t="shared" si="55"/>
        <v>0</v>
      </c>
      <c r="AT427" s="111">
        <f t="shared" si="56"/>
        <v>0</v>
      </c>
      <c r="AU427" s="111" t="e">
        <f t="shared" si="57"/>
        <v>#N/A</v>
      </c>
    </row>
    <row r="428" spans="2:47" ht="15.05" customHeight="1">
      <c r="B428" s="315">
        <v>61</v>
      </c>
      <c r="C428" s="169" t="s">
        <v>128</v>
      </c>
      <c r="D428" s="510" t="str">
        <f t="shared" si="54"/>
        <v/>
      </c>
      <c r="E428" s="511"/>
      <c r="F428" s="511"/>
      <c r="G428" s="512"/>
      <c r="H428" s="522"/>
      <c r="I428" s="523"/>
      <c r="J428" s="522"/>
      <c r="K428" s="523"/>
      <c r="L428" s="522"/>
      <c r="M428" s="523"/>
      <c r="N428" s="317"/>
      <c r="O428" s="317"/>
      <c r="P428" s="522"/>
      <c r="Q428" s="523"/>
      <c r="R428" s="524"/>
      <c r="S428" s="525"/>
      <c r="T428" s="524"/>
      <c r="U428" s="525"/>
      <c r="V428" s="522"/>
      <c r="W428" s="523"/>
      <c r="X428" s="526"/>
      <c r="Y428" s="527"/>
      <c r="Z428" s="522"/>
      <c r="AA428" s="523"/>
      <c r="AB428" s="522"/>
      <c r="AC428" s="523"/>
      <c r="AD428" s="318"/>
      <c r="AG428" s="111">
        <f t="shared" si="50"/>
        <v>0</v>
      </c>
      <c r="AH428" s="111">
        <f t="shared" si="51"/>
        <v>0</v>
      </c>
      <c r="AI428" s="111">
        <f t="shared" si="52"/>
        <v>0</v>
      </c>
      <c r="AJ428" s="111">
        <f t="shared" si="53"/>
        <v>0</v>
      </c>
      <c r="AQ428"/>
      <c r="AR428" s="111">
        <f t="shared" si="55"/>
        <v>0</v>
      </c>
      <c r="AT428" s="111">
        <f t="shared" si="56"/>
        <v>0</v>
      </c>
      <c r="AU428" s="111" t="e">
        <f t="shared" si="57"/>
        <v>#N/A</v>
      </c>
    </row>
    <row r="429" spans="2:47" ht="15.05" customHeight="1">
      <c r="B429" s="316">
        <v>62</v>
      </c>
      <c r="C429" s="169" t="s">
        <v>129</v>
      </c>
      <c r="D429" s="510" t="str">
        <f t="shared" si="54"/>
        <v/>
      </c>
      <c r="E429" s="511"/>
      <c r="F429" s="511"/>
      <c r="G429" s="512"/>
      <c r="H429" s="522"/>
      <c r="I429" s="523"/>
      <c r="J429" s="522"/>
      <c r="K429" s="523"/>
      <c r="L429" s="522"/>
      <c r="M429" s="523"/>
      <c r="N429" s="317"/>
      <c r="O429" s="317"/>
      <c r="P429" s="522"/>
      <c r="Q429" s="523"/>
      <c r="R429" s="524"/>
      <c r="S429" s="525"/>
      <c r="T429" s="524"/>
      <c r="U429" s="525"/>
      <c r="V429" s="522"/>
      <c r="W429" s="523"/>
      <c r="X429" s="526"/>
      <c r="Y429" s="527"/>
      <c r="Z429" s="522"/>
      <c r="AA429" s="523"/>
      <c r="AB429" s="522"/>
      <c r="AC429" s="523"/>
      <c r="AD429" s="318"/>
      <c r="AG429" s="111">
        <f t="shared" si="50"/>
        <v>0</v>
      </c>
      <c r="AH429" s="111">
        <f t="shared" si="51"/>
        <v>0</v>
      </c>
      <c r="AI429" s="111">
        <f t="shared" si="52"/>
        <v>0</v>
      </c>
      <c r="AJ429" s="111">
        <f t="shared" si="53"/>
        <v>0</v>
      </c>
      <c r="AQ429"/>
      <c r="AR429" s="111">
        <f t="shared" si="55"/>
        <v>0</v>
      </c>
      <c r="AT429" s="111">
        <f t="shared" si="56"/>
        <v>0</v>
      </c>
      <c r="AU429" s="111" t="e">
        <f t="shared" si="57"/>
        <v>#N/A</v>
      </c>
    </row>
    <row r="430" spans="2:47" ht="15.05" customHeight="1">
      <c r="B430" s="315">
        <v>63</v>
      </c>
      <c r="C430" s="169" t="s">
        <v>130</v>
      </c>
      <c r="D430" s="510" t="str">
        <f t="shared" si="54"/>
        <v/>
      </c>
      <c r="E430" s="511"/>
      <c r="F430" s="511"/>
      <c r="G430" s="512"/>
      <c r="H430" s="522"/>
      <c r="I430" s="523"/>
      <c r="J430" s="522"/>
      <c r="K430" s="523"/>
      <c r="L430" s="522"/>
      <c r="M430" s="523"/>
      <c r="N430" s="317"/>
      <c r="O430" s="317"/>
      <c r="P430" s="522"/>
      <c r="Q430" s="523"/>
      <c r="R430" s="524"/>
      <c r="S430" s="525"/>
      <c r="T430" s="524"/>
      <c r="U430" s="525"/>
      <c r="V430" s="522"/>
      <c r="W430" s="523"/>
      <c r="X430" s="526"/>
      <c r="Y430" s="527"/>
      <c r="Z430" s="522"/>
      <c r="AA430" s="523"/>
      <c r="AB430" s="522"/>
      <c r="AC430" s="523"/>
      <c r="AD430" s="318"/>
      <c r="AG430" s="111">
        <f t="shared" si="50"/>
        <v>0</v>
      </c>
      <c r="AH430" s="111">
        <f t="shared" si="51"/>
        <v>0</v>
      </c>
      <c r="AI430" s="111">
        <f t="shared" si="52"/>
        <v>0</v>
      </c>
      <c r="AJ430" s="111">
        <f t="shared" si="53"/>
        <v>0</v>
      </c>
      <c r="AQ430"/>
      <c r="AR430" s="111">
        <f t="shared" si="55"/>
        <v>0</v>
      </c>
      <c r="AT430" s="111">
        <f t="shared" si="56"/>
        <v>0</v>
      </c>
      <c r="AU430" s="111" t="e">
        <f t="shared" si="57"/>
        <v>#N/A</v>
      </c>
    </row>
    <row r="431" spans="2:47" ht="15.05" customHeight="1">
      <c r="B431" s="316">
        <v>64</v>
      </c>
      <c r="C431" s="169" t="s">
        <v>131</v>
      </c>
      <c r="D431" s="510" t="str">
        <f t="shared" si="54"/>
        <v/>
      </c>
      <c r="E431" s="511"/>
      <c r="F431" s="511"/>
      <c r="G431" s="512"/>
      <c r="H431" s="522"/>
      <c r="I431" s="523"/>
      <c r="J431" s="522"/>
      <c r="K431" s="523"/>
      <c r="L431" s="522"/>
      <c r="M431" s="523"/>
      <c r="N431" s="317"/>
      <c r="O431" s="317"/>
      <c r="P431" s="522"/>
      <c r="Q431" s="523"/>
      <c r="R431" s="524"/>
      <c r="S431" s="525"/>
      <c r="T431" s="524"/>
      <c r="U431" s="525"/>
      <c r="V431" s="522"/>
      <c r="W431" s="523"/>
      <c r="X431" s="526"/>
      <c r="Y431" s="527"/>
      <c r="Z431" s="522"/>
      <c r="AA431" s="523"/>
      <c r="AB431" s="522"/>
      <c r="AC431" s="523"/>
      <c r="AD431" s="318"/>
      <c r="AG431" s="111">
        <f t="shared" si="50"/>
        <v>0</v>
      </c>
      <c r="AH431" s="111">
        <f t="shared" si="51"/>
        <v>0</v>
      </c>
      <c r="AI431" s="111">
        <f t="shared" si="52"/>
        <v>0</v>
      </c>
      <c r="AJ431" s="111">
        <f t="shared" si="53"/>
        <v>0</v>
      </c>
      <c r="AQ431"/>
      <c r="AR431" s="111">
        <f t="shared" si="55"/>
        <v>0</v>
      </c>
      <c r="AT431" s="111">
        <f t="shared" si="56"/>
        <v>0</v>
      </c>
      <c r="AU431" s="111" t="e">
        <f t="shared" si="57"/>
        <v>#N/A</v>
      </c>
    </row>
    <row r="432" spans="2:47" ht="15.05" customHeight="1">
      <c r="B432" s="315">
        <v>65</v>
      </c>
      <c r="C432" s="169" t="s">
        <v>132</v>
      </c>
      <c r="D432" s="510" t="str">
        <f t="shared" si="54"/>
        <v/>
      </c>
      <c r="E432" s="511"/>
      <c r="F432" s="511"/>
      <c r="G432" s="512"/>
      <c r="H432" s="522"/>
      <c r="I432" s="523"/>
      <c r="J432" s="522"/>
      <c r="K432" s="523"/>
      <c r="L432" s="522"/>
      <c r="M432" s="523"/>
      <c r="N432" s="317"/>
      <c r="O432" s="317"/>
      <c r="P432" s="522"/>
      <c r="Q432" s="523"/>
      <c r="R432" s="524"/>
      <c r="S432" s="525"/>
      <c r="T432" s="524"/>
      <c r="U432" s="525"/>
      <c r="V432" s="522"/>
      <c r="W432" s="523"/>
      <c r="X432" s="526"/>
      <c r="Y432" s="527"/>
      <c r="Z432" s="522"/>
      <c r="AA432" s="523"/>
      <c r="AB432" s="522"/>
      <c r="AC432" s="523"/>
      <c r="AD432" s="318"/>
      <c r="AG432" s="111">
        <f t="shared" ref="AG432:AG487" si="58">IF(AND(N432="",O432=""),0,IF(OR(AND(N432&gt;1,O432=8),AND(OR(N432=2,N432=3,N432=4),O432=4),AND(N432=1,O432&lt;&gt;8)),1,0))</f>
        <v>0</v>
      </c>
      <c r="AH432" s="111">
        <f t="shared" ref="AH432:AH487" si="59">IF(COUNTA(H432:AD432)=0,0,IF(OR(AND(H432=8,COUNTA(H432:AD432)&lt;&gt;0),AND(H432&lt;&gt;8,COUNTA(H432:AC432)&lt;&gt;12)),1,0))</f>
        <v>0</v>
      </c>
      <c r="AI432" s="111">
        <f t="shared" ref="AI432:AI487" si="60">IF(OR(J432="NS",R432="NS",R432="NA",J432="",R432=""),0,IF((J432-R432)&lt;18,1,0))</f>
        <v>0</v>
      </c>
      <c r="AJ432" s="111">
        <f t="shared" ref="AJ432:AJ487" si="61">IF(J432="",0,IF(J432&lt;18,1,0))</f>
        <v>0</v>
      </c>
      <c r="AQ432"/>
      <c r="AR432" s="111">
        <f t="shared" si="55"/>
        <v>0</v>
      </c>
      <c r="AT432" s="111">
        <f t="shared" si="56"/>
        <v>0</v>
      </c>
      <c r="AU432" s="111" t="e">
        <f t="shared" si="57"/>
        <v>#N/A</v>
      </c>
    </row>
    <row r="433" spans="2:47" ht="15.05" customHeight="1">
      <c r="B433" s="316">
        <v>66</v>
      </c>
      <c r="C433" s="169" t="s">
        <v>133</v>
      </c>
      <c r="D433" s="510" t="str">
        <f t="shared" ref="D433:D487" si="62">IF(D103="","",D103)</f>
        <v/>
      </c>
      <c r="E433" s="511"/>
      <c r="F433" s="511"/>
      <c r="G433" s="512"/>
      <c r="H433" s="522"/>
      <c r="I433" s="523"/>
      <c r="J433" s="522"/>
      <c r="K433" s="523"/>
      <c r="L433" s="522"/>
      <c r="M433" s="523"/>
      <c r="N433" s="317"/>
      <c r="O433" s="317"/>
      <c r="P433" s="522"/>
      <c r="Q433" s="523"/>
      <c r="R433" s="524"/>
      <c r="S433" s="525"/>
      <c r="T433" s="524"/>
      <c r="U433" s="525"/>
      <c r="V433" s="522"/>
      <c r="W433" s="523"/>
      <c r="X433" s="526"/>
      <c r="Y433" s="527"/>
      <c r="Z433" s="522"/>
      <c r="AA433" s="523"/>
      <c r="AB433" s="522"/>
      <c r="AC433" s="523"/>
      <c r="AD433" s="318"/>
      <c r="AG433" s="111">
        <f t="shared" si="58"/>
        <v>0</v>
      </c>
      <c r="AH433" s="111">
        <f t="shared" si="59"/>
        <v>0</v>
      </c>
      <c r="AI433" s="111">
        <f t="shared" si="60"/>
        <v>0</v>
      </c>
      <c r="AJ433" s="111">
        <f t="shared" si="61"/>
        <v>0</v>
      </c>
      <c r="AQ433"/>
      <c r="AR433" s="111">
        <f t="shared" ref="AR433:AR487" si="63">IF(AND(AD433&lt;&gt;"NS",AD433&lt;&gt;"NA",AD433&gt;0),MATCH(AD433,$B$368:$B$487,0),0)</f>
        <v>0</v>
      </c>
      <c r="AT433" s="111">
        <f t="shared" ref="AT433:AT487" si="64">AD433</f>
        <v>0</v>
      </c>
      <c r="AU433" s="111" t="e">
        <f t="shared" ref="AU433:AU487" si="65">VLOOKUP(AR433,$B$368:$B$487,1,FALSE)</f>
        <v>#N/A</v>
      </c>
    </row>
    <row r="434" spans="2:47" ht="15.05" customHeight="1">
      <c r="B434" s="315">
        <v>67</v>
      </c>
      <c r="C434" s="169" t="s">
        <v>134</v>
      </c>
      <c r="D434" s="510" t="str">
        <f t="shared" si="62"/>
        <v/>
      </c>
      <c r="E434" s="511"/>
      <c r="F434" s="511"/>
      <c r="G434" s="512"/>
      <c r="H434" s="522"/>
      <c r="I434" s="523"/>
      <c r="J434" s="522"/>
      <c r="K434" s="523"/>
      <c r="L434" s="522"/>
      <c r="M434" s="523"/>
      <c r="N434" s="317"/>
      <c r="O434" s="317"/>
      <c r="P434" s="522"/>
      <c r="Q434" s="523"/>
      <c r="R434" s="524"/>
      <c r="S434" s="525"/>
      <c r="T434" s="524"/>
      <c r="U434" s="525"/>
      <c r="V434" s="522"/>
      <c r="W434" s="523"/>
      <c r="X434" s="526"/>
      <c r="Y434" s="527"/>
      <c r="Z434" s="522"/>
      <c r="AA434" s="523"/>
      <c r="AB434" s="522"/>
      <c r="AC434" s="523"/>
      <c r="AD434" s="318"/>
      <c r="AG434" s="111">
        <f t="shared" si="58"/>
        <v>0</v>
      </c>
      <c r="AH434" s="111">
        <f t="shared" si="59"/>
        <v>0</v>
      </c>
      <c r="AI434" s="111">
        <f t="shared" si="60"/>
        <v>0</v>
      </c>
      <c r="AJ434" s="111">
        <f t="shared" si="61"/>
        <v>0</v>
      </c>
      <c r="AQ434"/>
      <c r="AR434" s="111">
        <f t="shared" si="63"/>
        <v>0</v>
      </c>
      <c r="AT434" s="111">
        <f t="shared" si="64"/>
        <v>0</v>
      </c>
      <c r="AU434" s="111" t="e">
        <f t="shared" si="65"/>
        <v>#N/A</v>
      </c>
    </row>
    <row r="435" spans="2:47" ht="15.05" customHeight="1">
      <c r="B435" s="316">
        <v>68</v>
      </c>
      <c r="C435" s="169" t="s">
        <v>135</v>
      </c>
      <c r="D435" s="510" t="str">
        <f t="shared" si="62"/>
        <v/>
      </c>
      <c r="E435" s="511"/>
      <c r="F435" s="511"/>
      <c r="G435" s="512"/>
      <c r="H435" s="522"/>
      <c r="I435" s="523"/>
      <c r="J435" s="522"/>
      <c r="K435" s="523"/>
      <c r="L435" s="522"/>
      <c r="M435" s="523"/>
      <c r="N435" s="317"/>
      <c r="O435" s="317"/>
      <c r="P435" s="522"/>
      <c r="Q435" s="523"/>
      <c r="R435" s="524"/>
      <c r="S435" s="525"/>
      <c r="T435" s="524"/>
      <c r="U435" s="525"/>
      <c r="V435" s="522"/>
      <c r="W435" s="523"/>
      <c r="X435" s="526"/>
      <c r="Y435" s="527"/>
      <c r="Z435" s="522"/>
      <c r="AA435" s="523"/>
      <c r="AB435" s="522"/>
      <c r="AC435" s="523"/>
      <c r="AD435" s="318"/>
      <c r="AG435" s="111">
        <f t="shared" si="58"/>
        <v>0</v>
      </c>
      <c r="AH435" s="111">
        <f t="shared" si="59"/>
        <v>0</v>
      </c>
      <c r="AI435" s="111">
        <f t="shared" si="60"/>
        <v>0</v>
      </c>
      <c r="AJ435" s="111">
        <f t="shared" si="61"/>
        <v>0</v>
      </c>
      <c r="AQ435"/>
      <c r="AR435" s="111">
        <f t="shared" si="63"/>
        <v>0</v>
      </c>
      <c r="AT435" s="111">
        <f t="shared" si="64"/>
        <v>0</v>
      </c>
      <c r="AU435" s="111" t="e">
        <f t="shared" si="65"/>
        <v>#N/A</v>
      </c>
    </row>
    <row r="436" spans="2:47" ht="15.05" customHeight="1">
      <c r="B436" s="315">
        <v>69</v>
      </c>
      <c r="C436" s="169" t="s">
        <v>136</v>
      </c>
      <c r="D436" s="510" t="str">
        <f t="shared" si="62"/>
        <v/>
      </c>
      <c r="E436" s="511"/>
      <c r="F436" s="511"/>
      <c r="G436" s="512"/>
      <c r="H436" s="522"/>
      <c r="I436" s="523"/>
      <c r="J436" s="522"/>
      <c r="K436" s="523"/>
      <c r="L436" s="522"/>
      <c r="M436" s="523"/>
      <c r="N436" s="317"/>
      <c r="O436" s="317"/>
      <c r="P436" s="522"/>
      <c r="Q436" s="523"/>
      <c r="R436" s="524"/>
      <c r="S436" s="525"/>
      <c r="T436" s="524"/>
      <c r="U436" s="525"/>
      <c r="V436" s="522"/>
      <c r="W436" s="523"/>
      <c r="X436" s="526"/>
      <c r="Y436" s="527"/>
      <c r="Z436" s="522"/>
      <c r="AA436" s="523"/>
      <c r="AB436" s="522"/>
      <c r="AC436" s="523"/>
      <c r="AD436" s="318"/>
      <c r="AG436" s="111">
        <f t="shared" si="58"/>
        <v>0</v>
      </c>
      <c r="AH436" s="111">
        <f t="shared" si="59"/>
        <v>0</v>
      </c>
      <c r="AI436" s="111">
        <f t="shared" si="60"/>
        <v>0</v>
      </c>
      <c r="AJ436" s="111">
        <f t="shared" si="61"/>
        <v>0</v>
      </c>
      <c r="AQ436"/>
      <c r="AR436" s="111">
        <f t="shared" si="63"/>
        <v>0</v>
      </c>
      <c r="AT436" s="111">
        <f t="shared" si="64"/>
        <v>0</v>
      </c>
      <c r="AU436" s="111" t="e">
        <f t="shared" si="65"/>
        <v>#N/A</v>
      </c>
    </row>
    <row r="437" spans="2:47" ht="15.05" customHeight="1">
      <c r="B437" s="316">
        <v>70</v>
      </c>
      <c r="C437" s="169" t="s">
        <v>137</v>
      </c>
      <c r="D437" s="510" t="str">
        <f t="shared" si="62"/>
        <v/>
      </c>
      <c r="E437" s="511"/>
      <c r="F437" s="511"/>
      <c r="G437" s="512"/>
      <c r="H437" s="522"/>
      <c r="I437" s="523"/>
      <c r="J437" s="522"/>
      <c r="K437" s="523"/>
      <c r="L437" s="522"/>
      <c r="M437" s="523"/>
      <c r="N437" s="317"/>
      <c r="O437" s="317"/>
      <c r="P437" s="522"/>
      <c r="Q437" s="523"/>
      <c r="R437" s="524"/>
      <c r="S437" s="525"/>
      <c r="T437" s="524"/>
      <c r="U437" s="525"/>
      <c r="V437" s="522"/>
      <c r="W437" s="523"/>
      <c r="X437" s="526"/>
      <c r="Y437" s="527"/>
      <c r="Z437" s="522"/>
      <c r="AA437" s="523"/>
      <c r="AB437" s="522"/>
      <c r="AC437" s="523"/>
      <c r="AD437" s="318"/>
      <c r="AG437" s="111">
        <f t="shared" si="58"/>
        <v>0</v>
      </c>
      <c r="AH437" s="111">
        <f t="shared" si="59"/>
        <v>0</v>
      </c>
      <c r="AI437" s="111">
        <f t="shared" si="60"/>
        <v>0</v>
      </c>
      <c r="AJ437" s="111">
        <f t="shared" si="61"/>
        <v>0</v>
      </c>
      <c r="AQ437"/>
      <c r="AR437" s="111">
        <f t="shared" si="63"/>
        <v>0</v>
      </c>
      <c r="AT437" s="111">
        <f t="shared" si="64"/>
        <v>0</v>
      </c>
      <c r="AU437" s="111" t="e">
        <f t="shared" si="65"/>
        <v>#N/A</v>
      </c>
    </row>
    <row r="438" spans="2:47" ht="15.05" customHeight="1">
      <c r="B438" s="315">
        <v>71</v>
      </c>
      <c r="C438" s="169" t="s">
        <v>138</v>
      </c>
      <c r="D438" s="510" t="str">
        <f t="shared" si="62"/>
        <v/>
      </c>
      <c r="E438" s="511"/>
      <c r="F438" s="511"/>
      <c r="G438" s="512"/>
      <c r="H438" s="522"/>
      <c r="I438" s="523"/>
      <c r="J438" s="522"/>
      <c r="K438" s="523"/>
      <c r="L438" s="522"/>
      <c r="M438" s="523"/>
      <c r="N438" s="317"/>
      <c r="O438" s="317"/>
      <c r="P438" s="522"/>
      <c r="Q438" s="523"/>
      <c r="R438" s="524"/>
      <c r="S438" s="525"/>
      <c r="T438" s="524"/>
      <c r="U438" s="525"/>
      <c r="V438" s="522"/>
      <c r="W438" s="523"/>
      <c r="X438" s="526"/>
      <c r="Y438" s="527"/>
      <c r="Z438" s="522"/>
      <c r="AA438" s="523"/>
      <c r="AB438" s="522"/>
      <c r="AC438" s="523"/>
      <c r="AD438" s="318"/>
      <c r="AG438" s="111">
        <f t="shared" si="58"/>
        <v>0</v>
      </c>
      <c r="AH438" s="111">
        <f t="shared" si="59"/>
        <v>0</v>
      </c>
      <c r="AI438" s="111">
        <f t="shared" si="60"/>
        <v>0</v>
      </c>
      <c r="AJ438" s="111">
        <f t="shared" si="61"/>
        <v>0</v>
      </c>
      <c r="AQ438"/>
      <c r="AR438" s="111">
        <f t="shared" si="63"/>
        <v>0</v>
      </c>
      <c r="AT438" s="111">
        <f t="shared" si="64"/>
        <v>0</v>
      </c>
      <c r="AU438" s="111" t="e">
        <f t="shared" si="65"/>
        <v>#N/A</v>
      </c>
    </row>
    <row r="439" spans="2:47" ht="15.05" customHeight="1">
      <c r="B439" s="316">
        <v>72</v>
      </c>
      <c r="C439" s="169" t="s">
        <v>139</v>
      </c>
      <c r="D439" s="510" t="str">
        <f t="shared" si="62"/>
        <v/>
      </c>
      <c r="E439" s="511"/>
      <c r="F439" s="511"/>
      <c r="G439" s="512"/>
      <c r="H439" s="522"/>
      <c r="I439" s="523"/>
      <c r="J439" s="522"/>
      <c r="K439" s="523"/>
      <c r="L439" s="522"/>
      <c r="M439" s="523"/>
      <c r="N439" s="317"/>
      <c r="O439" s="317"/>
      <c r="P439" s="522"/>
      <c r="Q439" s="523"/>
      <c r="R439" s="524"/>
      <c r="S439" s="525"/>
      <c r="T439" s="524"/>
      <c r="U439" s="525"/>
      <c r="V439" s="522"/>
      <c r="W439" s="523"/>
      <c r="X439" s="526"/>
      <c r="Y439" s="527"/>
      <c r="Z439" s="522"/>
      <c r="AA439" s="523"/>
      <c r="AB439" s="522"/>
      <c r="AC439" s="523"/>
      <c r="AD439" s="318"/>
      <c r="AG439" s="111">
        <f t="shared" si="58"/>
        <v>0</v>
      </c>
      <c r="AH439" s="111">
        <f t="shared" si="59"/>
        <v>0</v>
      </c>
      <c r="AI439" s="111">
        <f t="shared" si="60"/>
        <v>0</v>
      </c>
      <c r="AJ439" s="111">
        <f t="shared" si="61"/>
        <v>0</v>
      </c>
      <c r="AQ439"/>
      <c r="AR439" s="111">
        <f t="shared" si="63"/>
        <v>0</v>
      </c>
      <c r="AT439" s="111">
        <f t="shared" si="64"/>
        <v>0</v>
      </c>
      <c r="AU439" s="111" t="e">
        <f t="shared" si="65"/>
        <v>#N/A</v>
      </c>
    </row>
    <row r="440" spans="2:47" ht="15.05" customHeight="1">
      <c r="B440" s="315">
        <v>73</v>
      </c>
      <c r="C440" s="169" t="s">
        <v>140</v>
      </c>
      <c r="D440" s="510" t="str">
        <f t="shared" si="62"/>
        <v/>
      </c>
      <c r="E440" s="511"/>
      <c r="F440" s="511"/>
      <c r="G440" s="512"/>
      <c r="H440" s="522"/>
      <c r="I440" s="523"/>
      <c r="J440" s="522"/>
      <c r="K440" s="523"/>
      <c r="L440" s="522"/>
      <c r="M440" s="523"/>
      <c r="N440" s="317"/>
      <c r="O440" s="317"/>
      <c r="P440" s="522"/>
      <c r="Q440" s="523"/>
      <c r="R440" s="524"/>
      <c r="S440" s="525"/>
      <c r="T440" s="524"/>
      <c r="U440" s="525"/>
      <c r="V440" s="522"/>
      <c r="W440" s="523"/>
      <c r="X440" s="526"/>
      <c r="Y440" s="527"/>
      <c r="Z440" s="522"/>
      <c r="AA440" s="523"/>
      <c r="AB440" s="522"/>
      <c r="AC440" s="523"/>
      <c r="AD440" s="318"/>
      <c r="AG440" s="111">
        <f t="shared" si="58"/>
        <v>0</v>
      </c>
      <c r="AH440" s="111">
        <f t="shared" si="59"/>
        <v>0</v>
      </c>
      <c r="AI440" s="111">
        <f t="shared" si="60"/>
        <v>0</v>
      </c>
      <c r="AJ440" s="111">
        <f t="shared" si="61"/>
        <v>0</v>
      </c>
      <c r="AQ440"/>
      <c r="AR440" s="111">
        <f t="shared" si="63"/>
        <v>0</v>
      </c>
      <c r="AT440" s="111">
        <f t="shared" si="64"/>
        <v>0</v>
      </c>
      <c r="AU440" s="111" t="e">
        <f t="shared" si="65"/>
        <v>#N/A</v>
      </c>
    </row>
    <row r="441" spans="2:47" ht="15.05" customHeight="1">
      <c r="B441" s="316">
        <v>74</v>
      </c>
      <c r="C441" s="169" t="s">
        <v>141</v>
      </c>
      <c r="D441" s="510" t="str">
        <f t="shared" si="62"/>
        <v/>
      </c>
      <c r="E441" s="511"/>
      <c r="F441" s="511"/>
      <c r="G441" s="512"/>
      <c r="H441" s="522"/>
      <c r="I441" s="523"/>
      <c r="J441" s="522"/>
      <c r="K441" s="523"/>
      <c r="L441" s="522"/>
      <c r="M441" s="523"/>
      <c r="N441" s="317"/>
      <c r="O441" s="317"/>
      <c r="P441" s="522"/>
      <c r="Q441" s="523"/>
      <c r="R441" s="524"/>
      <c r="S441" s="525"/>
      <c r="T441" s="524"/>
      <c r="U441" s="525"/>
      <c r="V441" s="522"/>
      <c r="W441" s="523"/>
      <c r="X441" s="526"/>
      <c r="Y441" s="527"/>
      <c r="Z441" s="522"/>
      <c r="AA441" s="523"/>
      <c r="AB441" s="522"/>
      <c r="AC441" s="523"/>
      <c r="AD441" s="318"/>
      <c r="AG441" s="111">
        <f t="shared" si="58"/>
        <v>0</v>
      </c>
      <c r="AH441" s="111">
        <f t="shared" si="59"/>
        <v>0</v>
      </c>
      <c r="AI441" s="111">
        <f t="shared" si="60"/>
        <v>0</v>
      </c>
      <c r="AJ441" s="111">
        <f t="shared" si="61"/>
        <v>0</v>
      </c>
      <c r="AQ441"/>
      <c r="AR441" s="111">
        <f t="shared" si="63"/>
        <v>0</v>
      </c>
      <c r="AT441" s="111">
        <f t="shared" si="64"/>
        <v>0</v>
      </c>
      <c r="AU441" s="111" t="e">
        <f t="shared" si="65"/>
        <v>#N/A</v>
      </c>
    </row>
    <row r="442" spans="2:47" ht="15.05" customHeight="1">
      <c r="B442" s="315">
        <v>75</v>
      </c>
      <c r="C442" s="169" t="s">
        <v>142</v>
      </c>
      <c r="D442" s="510" t="str">
        <f t="shared" si="62"/>
        <v/>
      </c>
      <c r="E442" s="511"/>
      <c r="F442" s="511"/>
      <c r="G442" s="512"/>
      <c r="H442" s="522"/>
      <c r="I442" s="523"/>
      <c r="J442" s="522"/>
      <c r="K442" s="523"/>
      <c r="L442" s="522"/>
      <c r="M442" s="523"/>
      <c r="N442" s="317"/>
      <c r="O442" s="317"/>
      <c r="P442" s="522"/>
      <c r="Q442" s="523"/>
      <c r="R442" s="524"/>
      <c r="S442" s="525"/>
      <c r="T442" s="524"/>
      <c r="U442" s="525"/>
      <c r="V442" s="522"/>
      <c r="W442" s="523"/>
      <c r="X442" s="526"/>
      <c r="Y442" s="527"/>
      <c r="Z442" s="522"/>
      <c r="AA442" s="523"/>
      <c r="AB442" s="522"/>
      <c r="AC442" s="523"/>
      <c r="AD442" s="318"/>
      <c r="AG442" s="111">
        <f t="shared" si="58"/>
        <v>0</v>
      </c>
      <c r="AH442" s="111">
        <f t="shared" si="59"/>
        <v>0</v>
      </c>
      <c r="AI442" s="111">
        <f t="shared" si="60"/>
        <v>0</v>
      </c>
      <c r="AJ442" s="111">
        <f t="shared" si="61"/>
        <v>0</v>
      </c>
      <c r="AQ442"/>
      <c r="AR442" s="111">
        <f t="shared" si="63"/>
        <v>0</v>
      </c>
      <c r="AT442" s="111">
        <f t="shared" si="64"/>
        <v>0</v>
      </c>
      <c r="AU442" s="111" t="e">
        <f t="shared" si="65"/>
        <v>#N/A</v>
      </c>
    </row>
    <row r="443" spans="2:47" ht="15.05" customHeight="1">
      <c r="B443" s="316">
        <v>76</v>
      </c>
      <c r="C443" s="169" t="s">
        <v>143</v>
      </c>
      <c r="D443" s="510" t="str">
        <f t="shared" si="62"/>
        <v/>
      </c>
      <c r="E443" s="511"/>
      <c r="F443" s="511"/>
      <c r="G443" s="512"/>
      <c r="H443" s="522"/>
      <c r="I443" s="523"/>
      <c r="J443" s="522"/>
      <c r="K443" s="523"/>
      <c r="L443" s="522"/>
      <c r="M443" s="523"/>
      <c r="N443" s="317"/>
      <c r="O443" s="317"/>
      <c r="P443" s="522"/>
      <c r="Q443" s="523"/>
      <c r="R443" s="524"/>
      <c r="S443" s="525"/>
      <c r="T443" s="524"/>
      <c r="U443" s="525"/>
      <c r="V443" s="522"/>
      <c r="W443" s="523"/>
      <c r="X443" s="526"/>
      <c r="Y443" s="527"/>
      <c r="Z443" s="522"/>
      <c r="AA443" s="523"/>
      <c r="AB443" s="522"/>
      <c r="AC443" s="523"/>
      <c r="AD443" s="318"/>
      <c r="AG443" s="111">
        <f t="shared" si="58"/>
        <v>0</v>
      </c>
      <c r="AH443" s="111">
        <f t="shared" si="59"/>
        <v>0</v>
      </c>
      <c r="AI443" s="111">
        <f t="shared" si="60"/>
        <v>0</v>
      </c>
      <c r="AJ443" s="111">
        <f t="shared" si="61"/>
        <v>0</v>
      </c>
      <c r="AQ443"/>
      <c r="AR443" s="111">
        <f t="shared" si="63"/>
        <v>0</v>
      </c>
      <c r="AT443" s="111">
        <f t="shared" si="64"/>
        <v>0</v>
      </c>
      <c r="AU443" s="111" t="e">
        <f t="shared" si="65"/>
        <v>#N/A</v>
      </c>
    </row>
    <row r="444" spans="2:47" ht="15.05" customHeight="1">
      <c r="B444" s="315">
        <v>77</v>
      </c>
      <c r="C444" s="169" t="s">
        <v>144</v>
      </c>
      <c r="D444" s="510" t="str">
        <f t="shared" si="62"/>
        <v/>
      </c>
      <c r="E444" s="511"/>
      <c r="F444" s="511"/>
      <c r="G444" s="512"/>
      <c r="H444" s="522"/>
      <c r="I444" s="523"/>
      <c r="J444" s="522"/>
      <c r="K444" s="523"/>
      <c r="L444" s="522"/>
      <c r="M444" s="523"/>
      <c r="N444" s="317"/>
      <c r="O444" s="317"/>
      <c r="P444" s="522"/>
      <c r="Q444" s="523"/>
      <c r="R444" s="524"/>
      <c r="S444" s="525"/>
      <c r="T444" s="524"/>
      <c r="U444" s="525"/>
      <c r="V444" s="522"/>
      <c r="W444" s="523"/>
      <c r="X444" s="526"/>
      <c r="Y444" s="527"/>
      <c r="Z444" s="522"/>
      <c r="AA444" s="523"/>
      <c r="AB444" s="522"/>
      <c r="AC444" s="523"/>
      <c r="AD444" s="318"/>
      <c r="AG444" s="111">
        <f t="shared" si="58"/>
        <v>0</v>
      </c>
      <c r="AH444" s="111">
        <f t="shared" si="59"/>
        <v>0</v>
      </c>
      <c r="AI444" s="111">
        <f t="shared" si="60"/>
        <v>0</v>
      </c>
      <c r="AJ444" s="111">
        <f t="shared" si="61"/>
        <v>0</v>
      </c>
      <c r="AQ444"/>
      <c r="AR444" s="111">
        <f t="shared" si="63"/>
        <v>0</v>
      </c>
      <c r="AT444" s="111">
        <f t="shared" si="64"/>
        <v>0</v>
      </c>
      <c r="AU444" s="111" t="e">
        <f t="shared" si="65"/>
        <v>#N/A</v>
      </c>
    </row>
    <row r="445" spans="2:47" ht="15.05" customHeight="1">
      <c r="B445" s="316">
        <v>78</v>
      </c>
      <c r="C445" s="169" t="s">
        <v>145</v>
      </c>
      <c r="D445" s="510" t="str">
        <f t="shared" si="62"/>
        <v/>
      </c>
      <c r="E445" s="511"/>
      <c r="F445" s="511"/>
      <c r="G445" s="512"/>
      <c r="H445" s="522"/>
      <c r="I445" s="523"/>
      <c r="J445" s="522"/>
      <c r="K445" s="523"/>
      <c r="L445" s="522"/>
      <c r="M445" s="523"/>
      <c r="N445" s="317"/>
      <c r="O445" s="317"/>
      <c r="P445" s="522"/>
      <c r="Q445" s="523"/>
      <c r="R445" s="528"/>
      <c r="S445" s="529"/>
      <c r="T445" s="528"/>
      <c r="U445" s="529"/>
      <c r="V445" s="522"/>
      <c r="W445" s="523"/>
      <c r="X445" s="526"/>
      <c r="Y445" s="527"/>
      <c r="Z445" s="522"/>
      <c r="AA445" s="523"/>
      <c r="AB445" s="522"/>
      <c r="AC445" s="523"/>
      <c r="AD445" s="318"/>
      <c r="AG445" s="111">
        <f t="shared" si="58"/>
        <v>0</v>
      </c>
      <c r="AH445" s="111">
        <f t="shared" si="59"/>
        <v>0</v>
      </c>
      <c r="AI445" s="111">
        <f t="shared" si="60"/>
        <v>0</v>
      </c>
      <c r="AJ445" s="111">
        <f t="shared" si="61"/>
        <v>0</v>
      </c>
      <c r="AQ445"/>
      <c r="AR445" s="111">
        <f t="shared" si="63"/>
        <v>0</v>
      </c>
      <c r="AT445" s="111">
        <f t="shared" si="64"/>
        <v>0</v>
      </c>
      <c r="AU445" s="111" t="e">
        <f t="shared" si="65"/>
        <v>#N/A</v>
      </c>
    </row>
    <row r="446" spans="2:47" ht="15.05" customHeight="1">
      <c r="B446" s="315">
        <v>79</v>
      </c>
      <c r="C446" s="169" t="s">
        <v>146</v>
      </c>
      <c r="D446" s="510" t="str">
        <f t="shared" si="62"/>
        <v/>
      </c>
      <c r="E446" s="511"/>
      <c r="F446" s="511"/>
      <c r="G446" s="512"/>
      <c r="H446" s="513"/>
      <c r="I446" s="514"/>
      <c r="J446" s="513"/>
      <c r="K446" s="514"/>
      <c r="L446" s="515"/>
      <c r="M446" s="515"/>
      <c r="N446" s="291"/>
      <c r="O446" s="291"/>
      <c r="P446" s="516"/>
      <c r="Q446" s="517"/>
      <c r="R446" s="518"/>
      <c r="S446" s="519"/>
      <c r="T446" s="518"/>
      <c r="U446" s="519"/>
      <c r="V446" s="409"/>
      <c r="W446" s="409"/>
      <c r="X446" s="520"/>
      <c r="Y446" s="521"/>
      <c r="Z446" s="513"/>
      <c r="AA446" s="514"/>
      <c r="AB446" s="513"/>
      <c r="AC446" s="514"/>
      <c r="AD446" s="292"/>
      <c r="AG446" s="111">
        <f t="shared" si="58"/>
        <v>0</v>
      </c>
      <c r="AH446" s="111">
        <f t="shared" si="59"/>
        <v>0</v>
      </c>
      <c r="AI446" s="111">
        <f t="shared" si="60"/>
        <v>0</v>
      </c>
      <c r="AJ446" s="111">
        <f t="shared" si="61"/>
        <v>0</v>
      </c>
      <c r="AQ446"/>
      <c r="AR446" s="111">
        <f t="shared" si="63"/>
        <v>0</v>
      </c>
      <c r="AT446" s="111">
        <f t="shared" si="64"/>
        <v>0</v>
      </c>
      <c r="AU446" s="111" t="e">
        <f t="shared" si="65"/>
        <v>#N/A</v>
      </c>
    </row>
    <row r="447" spans="2:47" ht="15.05" customHeight="1">
      <c r="B447" s="316">
        <v>80</v>
      </c>
      <c r="C447" s="169" t="s">
        <v>147</v>
      </c>
      <c r="D447" s="510" t="str">
        <f t="shared" si="62"/>
        <v/>
      </c>
      <c r="E447" s="511"/>
      <c r="F447" s="511"/>
      <c r="G447" s="512"/>
      <c r="H447" s="513"/>
      <c r="I447" s="514"/>
      <c r="J447" s="513"/>
      <c r="K447" s="514"/>
      <c r="L447" s="515"/>
      <c r="M447" s="515"/>
      <c r="N447" s="291"/>
      <c r="O447" s="291"/>
      <c r="P447" s="516"/>
      <c r="Q447" s="517"/>
      <c r="R447" s="518"/>
      <c r="S447" s="519"/>
      <c r="T447" s="518"/>
      <c r="U447" s="519"/>
      <c r="V447" s="409"/>
      <c r="W447" s="409"/>
      <c r="X447" s="520"/>
      <c r="Y447" s="521"/>
      <c r="Z447" s="513"/>
      <c r="AA447" s="514"/>
      <c r="AB447" s="513"/>
      <c r="AC447" s="514"/>
      <c r="AD447" s="292"/>
      <c r="AG447" s="111">
        <f t="shared" si="58"/>
        <v>0</v>
      </c>
      <c r="AH447" s="111">
        <f t="shared" si="59"/>
        <v>0</v>
      </c>
      <c r="AI447" s="111">
        <f t="shared" si="60"/>
        <v>0</v>
      </c>
      <c r="AJ447" s="111">
        <f t="shared" si="61"/>
        <v>0</v>
      </c>
      <c r="AQ447"/>
      <c r="AR447" s="111">
        <f t="shared" si="63"/>
        <v>0</v>
      </c>
      <c r="AT447" s="111">
        <f t="shared" si="64"/>
        <v>0</v>
      </c>
      <c r="AU447" s="111" t="e">
        <f t="shared" si="65"/>
        <v>#N/A</v>
      </c>
    </row>
    <row r="448" spans="2:47" ht="15.05" customHeight="1">
      <c r="B448" s="315">
        <v>81</v>
      </c>
      <c r="C448" s="169" t="s">
        <v>148</v>
      </c>
      <c r="D448" s="510" t="str">
        <f t="shared" si="62"/>
        <v/>
      </c>
      <c r="E448" s="511"/>
      <c r="F448" s="511"/>
      <c r="G448" s="512"/>
      <c r="H448" s="513"/>
      <c r="I448" s="514"/>
      <c r="J448" s="513"/>
      <c r="K448" s="514"/>
      <c r="L448" s="515"/>
      <c r="M448" s="515"/>
      <c r="N448" s="291"/>
      <c r="O448" s="291"/>
      <c r="P448" s="516"/>
      <c r="Q448" s="517"/>
      <c r="R448" s="518"/>
      <c r="S448" s="519"/>
      <c r="T448" s="518"/>
      <c r="U448" s="519"/>
      <c r="V448" s="409"/>
      <c r="W448" s="409"/>
      <c r="X448" s="520"/>
      <c r="Y448" s="521"/>
      <c r="Z448" s="513"/>
      <c r="AA448" s="514"/>
      <c r="AB448" s="513"/>
      <c r="AC448" s="514"/>
      <c r="AD448" s="292"/>
      <c r="AG448" s="111">
        <f t="shared" si="58"/>
        <v>0</v>
      </c>
      <c r="AH448" s="111">
        <f t="shared" si="59"/>
        <v>0</v>
      </c>
      <c r="AI448" s="111">
        <f t="shared" si="60"/>
        <v>0</v>
      </c>
      <c r="AJ448" s="111">
        <f t="shared" si="61"/>
        <v>0</v>
      </c>
      <c r="AQ448"/>
      <c r="AR448" s="111">
        <f t="shared" si="63"/>
        <v>0</v>
      </c>
      <c r="AT448" s="111">
        <f t="shared" si="64"/>
        <v>0</v>
      </c>
      <c r="AU448" s="111" t="e">
        <f t="shared" si="65"/>
        <v>#N/A</v>
      </c>
    </row>
    <row r="449" spans="2:47" ht="15.05" customHeight="1">
      <c r="B449" s="316">
        <v>82</v>
      </c>
      <c r="C449" s="169" t="s">
        <v>149</v>
      </c>
      <c r="D449" s="510" t="str">
        <f t="shared" si="62"/>
        <v/>
      </c>
      <c r="E449" s="511"/>
      <c r="F449" s="511"/>
      <c r="G449" s="512"/>
      <c r="H449" s="513"/>
      <c r="I449" s="514"/>
      <c r="J449" s="513"/>
      <c r="K449" s="514"/>
      <c r="L449" s="515"/>
      <c r="M449" s="515"/>
      <c r="N449" s="291"/>
      <c r="O449" s="291"/>
      <c r="P449" s="516"/>
      <c r="Q449" s="517"/>
      <c r="R449" s="518"/>
      <c r="S449" s="519"/>
      <c r="T449" s="518"/>
      <c r="U449" s="519"/>
      <c r="V449" s="409"/>
      <c r="W449" s="409"/>
      <c r="X449" s="520"/>
      <c r="Y449" s="521"/>
      <c r="Z449" s="513"/>
      <c r="AA449" s="514"/>
      <c r="AB449" s="513"/>
      <c r="AC449" s="514"/>
      <c r="AD449" s="292"/>
      <c r="AG449" s="111">
        <f t="shared" si="58"/>
        <v>0</v>
      </c>
      <c r="AH449" s="111">
        <f t="shared" si="59"/>
        <v>0</v>
      </c>
      <c r="AI449" s="111">
        <f t="shared" si="60"/>
        <v>0</v>
      </c>
      <c r="AJ449" s="111">
        <f t="shared" si="61"/>
        <v>0</v>
      </c>
      <c r="AQ449"/>
      <c r="AR449" s="111">
        <f t="shared" si="63"/>
        <v>0</v>
      </c>
      <c r="AT449" s="111">
        <f t="shared" si="64"/>
        <v>0</v>
      </c>
      <c r="AU449" s="111" t="e">
        <f t="shared" si="65"/>
        <v>#N/A</v>
      </c>
    </row>
    <row r="450" spans="2:47" ht="15.05" customHeight="1">
      <c r="B450" s="315">
        <v>83</v>
      </c>
      <c r="C450" s="169" t="s">
        <v>150</v>
      </c>
      <c r="D450" s="510" t="str">
        <f t="shared" si="62"/>
        <v/>
      </c>
      <c r="E450" s="511"/>
      <c r="F450" s="511"/>
      <c r="G450" s="512"/>
      <c r="H450" s="513"/>
      <c r="I450" s="514"/>
      <c r="J450" s="513"/>
      <c r="K450" s="514"/>
      <c r="L450" s="515"/>
      <c r="M450" s="515"/>
      <c r="N450" s="291"/>
      <c r="O450" s="291"/>
      <c r="P450" s="516"/>
      <c r="Q450" s="517"/>
      <c r="R450" s="518"/>
      <c r="S450" s="519"/>
      <c r="T450" s="518"/>
      <c r="U450" s="519"/>
      <c r="V450" s="409"/>
      <c r="W450" s="409"/>
      <c r="X450" s="520"/>
      <c r="Y450" s="521"/>
      <c r="Z450" s="513"/>
      <c r="AA450" s="514"/>
      <c r="AB450" s="513"/>
      <c r="AC450" s="514"/>
      <c r="AD450" s="292"/>
      <c r="AG450" s="111">
        <f t="shared" si="58"/>
        <v>0</v>
      </c>
      <c r="AH450" s="111">
        <f t="shared" si="59"/>
        <v>0</v>
      </c>
      <c r="AI450" s="111">
        <f t="shared" si="60"/>
        <v>0</v>
      </c>
      <c r="AJ450" s="111">
        <f t="shared" si="61"/>
        <v>0</v>
      </c>
      <c r="AQ450"/>
      <c r="AR450" s="111">
        <f t="shared" si="63"/>
        <v>0</v>
      </c>
      <c r="AT450" s="111">
        <f t="shared" si="64"/>
        <v>0</v>
      </c>
      <c r="AU450" s="111" t="e">
        <f t="shared" si="65"/>
        <v>#N/A</v>
      </c>
    </row>
    <row r="451" spans="2:47" ht="15.05" customHeight="1">
      <c r="B451" s="316">
        <v>84</v>
      </c>
      <c r="C451" s="169" t="s">
        <v>151</v>
      </c>
      <c r="D451" s="510" t="str">
        <f t="shared" si="62"/>
        <v/>
      </c>
      <c r="E451" s="511"/>
      <c r="F451" s="511"/>
      <c r="G451" s="512"/>
      <c r="H451" s="513"/>
      <c r="I451" s="514"/>
      <c r="J451" s="513"/>
      <c r="K451" s="514"/>
      <c r="L451" s="515"/>
      <c r="M451" s="515"/>
      <c r="N451" s="291"/>
      <c r="O451" s="291"/>
      <c r="P451" s="516"/>
      <c r="Q451" s="517"/>
      <c r="R451" s="518"/>
      <c r="S451" s="519"/>
      <c r="T451" s="518"/>
      <c r="U451" s="519"/>
      <c r="V451" s="409"/>
      <c r="W451" s="409"/>
      <c r="X451" s="520"/>
      <c r="Y451" s="521"/>
      <c r="Z451" s="513"/>
      <c r="AA451" s="514"/>
      <c r="AB451" s="513"/>
      <c r="AC451" s="514"/>
      <c r="AD451" s="292"/>
      <c r="AG451" s="111">
        <f t="shared" si="58"/>
        <v>0</v>
      </c>
      <c r="AH451" s="111">
        <f t="shared" si="59"/>
        <v>0</v>
      </c>
      <c r="AI451" s="111">
        <f t="shared" si="60"/>
        <v>0</v>
      </c>
      <c r="AJ451" s="111">
        <f t="shared" si="61"/>
        <v>0</v>
      </c>
      <c r="AQ451"/>
      <c r="AR451" s="111">
        <f t="shared" si="63"/>
        <v>0</v>
      </c>
      <c r="AT451" s="111">
        <f t="shared" si="64"/>
        <v>0</v>
      </c>
      <c r="AU451" s="111" t="e">
        <f t="shared" si="65"/>
        <v>#N/A</v>
      </c>
    </row>
    <row r="452" spans="2:47" ht="15.05" customHeight="1">
      <c r="B452" s="315">
        <v>85</v>
      </c>
      <c r="C452" s="169" t="s">
        <v>152</v>
      </c>
      <c r="D452" s="510" t="str">
        <f t="shared" si="62"/>
        <v/>
      </c>
      <c r="E452" s="511"/>
      <c r="F452" s="511"/>
      <c r="G452" s="512"/>
      <c r="H452" s="513"/>
      <c r="I452" s="514"/>
      <c r="J452" s="513"/>
      <c r="K452" s="514"/>
      <c r="L452" s="515"/>
      <c r="M452" s="515"/>
      <c r="N452" s="291"/>
      <c r="O452" s="291"/>
      <c r="P452" s="516"/>
      <c r="Q452" s="517"/>
      <c r="R452" s="518"/>
      <c r="S452" s="519"/>
      <c r="T452" s="518"/>
      <c r="U452" s="519"/>
      <c r="V452" s="409"/>
      <c r="W452" s="409"/>
      <c r="X452" s="520"/>
      <c r="Y452" s="521"/>
      <c r="Z452" s="513"/>
      <c r="AA452" s="514"/>
      <c r="AB452" s="513"/>
      <c r="AC452" s="514"/>
      <c r="AD452" s="292"/>
      <c r="AG452" s="111">
        <f t="shared" si="58"/>
        <v>0</v>
      </c>
      <c r="AH452" s="111">
        <f t="shared" si="59"/>
        <v>0</v>
      </c>
      <c r="AI452" s="111">
        <f t="shared" si="60"/>
        <v>0</v>
      </c>
      <c r="AJ452" s="111">
        <f t="shared" si="61"/>
        <v>0</v>
      </c>
      <c r="AQ452"/>
      <c r="AR452" s="111">
        <f t="shared" si="63"/>
        <v>0</v>
      </c>
      <c r="AT452" s="111">
        <f t="shared" si="64"/>
        <v>0</v>
      </c>
      <c r="AU452" s="111" t="e">
        <f t="shared" si="65"/>
        <v>#N/A</v>
      </c>
    </row>
    <row r="453" spans="2:47" ht="15.05" customHeight="1">
      <c r="B453" s="316">
        <v>86</v>
      </c>
      <c r="C453" s="169" t="s">
        <v>153</v>
      </c>
      <c r="D453" s="510" t="str">
        <f t="shared" si="62"/>
        <v/>
      </c>
      <c r="E453" s="511"/>
      <c r="F453" s="511"/>
      <c r="G453" s="512"/>
      <c r="H453" s="513"/>
      <c r="I453" s="514"/>
      <c r="J453" s="513"/>
      <c r="K453" s="514"/>
      <c r="L453" s="515"/>
      <c r="M453" s="515"/>
      <c r="N453" s="291"/>
      <c r="O453" s="291"/>
      <c r="P453" s="516"/>
      <c r="Q453" s="517"/>
      <c r="R453" s="518"/>
      <c r="S453" s="519"/>
      <c r="T453" s="518"/>
      <c r="U453" s="519"/>
      <c r="V453" s="409"/>
      <c r="W453" s="409"/>
      <c r="X453" s="520"/>
      <c r="Y453" s="521"/>
      <c r="Z453" s="513"/>
      <c r="AA453" s="514"/>
      <c r="AB453" s="513"/>
      <c r="AC453" s="514"/>
      <c r="AD453" s="292"/>
      <c r="AG453" s="111">
        <f t="shared" si="58"/>
        <v>0</v>
      </c>
      <c r="AH453" s="111">
        <f t="shared" si="59"/>
        <v>0</v>
      </c>
      <c r="AI453" s="111">
        <f t="shared" si="60"/>
        <v>0</v>
      </c>
      <c r="AJ453" s="111">
        <f t="shared" si="61"/>
        <v>0</v>
      </c>
      <c r="AQ453"/>
      <c r="AR453" s="111">
        <f t="shared" si="63"/>
        <v>0</v>
      </c>
      <c r="AT453" s="111">
        <f t="shared" si="64"/>
        <v>0</v>
      </c>
      <c r="AU453" s="111" t="e">
        <f t="shared" si="65"/>
        <v>#N/A</v>
      </c>
    </row>
    <row r="454" spans="2:47" ht="15.05" customHeight="1">
      <c r="B454" s="315">
        <v>87</v>
      </c>
      <c r="C454" s="169" t="s">
        <v>154</v>
      </c>
      <c r="D454" s="510" t="str">
        <f t="shared" si="62"/>
        <v/>
      </c>
      <c r="E454" s="511"/>
      <c r="F454" s="511"/>
      <c r="G454" s="512"/>
      <c r="H454" s="513"/>
      <c r="I454" s="514"/>
      <c r="J454" s="513"/>
      <c r="K454" s="514"/>
      <c r="L454" s="515"/>
      <c r="M454" s="515"/>
      <c r="N454" s="291"/>
      <c r="O454" s="291"/>
      <c r="P454" s="516"/>
      <c r="Q454" s="517"/>
      <c r="R454" s="518"/>
      <c r="S454" s="519"/>
      <c r="T454" s="518"/>
      <c r="U454" s="519"/>
      <c r="V454" s="409"/>
      <c r="W454" s="409"/>
      <c r="X454" s="520"/>
      <c r="Y454" s="521"/>
      <c r="Z454" s="513"/>
      <c r="AA454" s="514"/>
      <c r="AB454" s="513"/>
      <c r="AC454" s="514"/>
      <c r="AD454" s="292"/>
      <c r="AG454" s="111">
        <f t="shared" si="58"/>
        <v>0</v>
      </c>
      <c r="AH454" s="111">
        <f t="shared" si="59"/>
        <v>0</v>
      </c>
      <c r="AI454" s="111">
        <f t="shared" si="60"/>
        <v>0</v>
      </c>
      <c r="AJ454" s="111">
        <f t="shared" si="61"/>
        <v>0</v>
      </c>
      <c r="AQ454"/>
      <c r="AR454" s="111">
        <f t="shared" si="63"/>
        <v>0</v>
      </c>
      <c r="AT454" s="111">
        <f t="shared" si="64"/>
        <v>0</v>
      </c>
      <c r="AU454" s="111" t="e">
        <f t="shared" si="65"/>
        <v>#N/A</v>
      </c>
    </row>
    <row r="455" spans="2:47" ht="15.05" customHeight="1">
      <c r="B455" s="316">
        <v>88</v>
      </c>
      <c r="C455" s="169" t="s">
        <v>155</v>
      </c>
      <c r="D455" s="510" t="str">
        <f t="shared" si="62"/>
        <v/>
      </c>
      <c r="E455" s="511"/>
      <c r="F455" s="511"/>
      <c r="G455" s="512"/>
      <c r="H455" s="513"/>
      <c r="I455" s="514"/>
      <c r="J455" s="513"/>
      <c r="K455" s="514"/>
      <c r="L455" s="515"/>
      <c r="M455" s="515"/>
      <c r="N455" s="291"/>
      <c r="O455" s="291"/>
      <c r="P455" s="516"/>
      <c r="Q455" s="517"/>
      <c r="R455" s="518"/>
      <c r="S455" s="519"/>
      <c r="T455" s="518"/>
      <c r="U455" s="519"/>
      <c r="V455" s="409"/>
      <c r="W455" s="409"/>
      <c r="X455" s="520"/>
      <c r="Y455" s="521"/>
      <c r="Z455" s="513"/>
      <c r="AA455" s="514"/>
      <c r="AB455" s="513"/>
      <c r="AC455" s="514"/>
      <c r="AD455" s="292"/>
      <c r="AG455" s="111">
        <f t="shared" si="58"/>
        <v>0</v>
      </c>
      <c r="AH455" s="111">
        <f t="shared" si="59"/>
        <v>0</v>
      </c>
      <c r="AI455" s="111">
        <f t="shared" si="60"/>
        <v>0</v>
      </c>
      <c r="AJ455" s="111">
        <f t="shared" si="61"/>
        <v>0</v>
      </c>
      <c r="AQ455"/>
      <c r="AR455" s="111">
        <f t="shared" si="63"/>
        <v>0</v>
      </c>
      <c r="AT455" s="111">
        <f t="shared" si="64"/>
        <v>0</v>
      </c>
      <c r="AU455" s="111" t="e">
        <f t="shared" si="65"/>
        <v>#N/A</v>
      </c>
    </row>
    <row r="456" spans="2:47" ht="15.05" customHeight="1">
      <c r="B456" s="315">
        <v>89</v>
      </c>
      <c r="C456" s="169" t="s">
        <v>156</v>
      </c>
      <c r="D456" s="510" t="str">
        <f t="shared" si="62"/>
        <v/>
      </c>
      <c r="E456" s="511"/>
      <c r="F456" s="511"/>
      <c r="G456" s="512"/>
      <c r="H456" s="513"/>
      <c r="I456" s="514"/>
      <c r="J456" s="513"/>
      <c r="K456" s="514"/>
      <c r="L456" s="515"/>
      <c r="M456" s="515"/>
      <c r="N456" s="291"/>
      <c r="O456" s="291"/>
      <c r="P456" s="516"/>
      <c r="Q456" s="517"/>
      <c r="R456" s="518"/>
      <c r="S456" s="519"/>
      <c r="T456" s="518"/>
      <c r="U456" s="519"/>
      <c r="V456" s="409"/>
      <c r="W456" s="409"/>
      <c r="X456" s="520"/>
      <c r="Y456" s="521"/>
      <c r="Z456" s="513"/>
      <c r="AA456" s="514"/>
      <c r="AB456" s="513"/>
      <c r="AC456" s="514"/>
      <c r="AD456" s="292"/>
      <c r="AG456" s="111">
        <f t="shared" si="58"/>
        <v>0</v>
      </c>
      <c r="AH456" s="111">
        <f t="shared" si="59"/>
        <v>0</v>
      </c>
      <c r="AI456" s="111">
        <f t="shared" si="60"/>
        <v>0</v>
      </c>
      <c r="AJ456" s="111">
        <f t="shared" si="61"/>
        <v>0</v>
      </c>
      <c r="AQ456"/>
      <c r="AR456" s="111">
        <f t="shared" si="63"/>
        <v>0</v>
      </c>
      <c r="AT456" s="111">
        <f t="shared" si="64"/>
        <v>0</v>
      </c>
      <c r="AU456" s="111" t="e">
        <f t="shared" si="65"/>
        <v>#N/A</v>
      </c>
    </row>
    <row r="457" spans="2:47" ht="15.05" customHeight="1">
      <c r="B457" s="316">
        <v>90</v>
      </c>
      <c r="C457" s="169" t="s">
        <v>157</v>
      </c>
      <c r="D457" s="510" t="str">
        <f t="shared" si="62"/>
        <v/>
      </c>
      <c r="E457" s="511"/>
      <c r="F457" s="511"/>
      <c r="G457" s="512"/>
      <c r="H457" s="513"/>
      <c r="I457" s="514"/>
      <c r="J457" s="513"/>
      <c r="K457" s="514"/>
      <c r="L457" s="515"/>
      <c r="M457" s="515"/>
      <c r="N457" s="291"/>
      <c r="O457" s="291"/>
      <c r="P457" s="516"/>
      <c r="Q457" s="517"/>
      <c r="R457" s="518"/>
      <c r="S457" s="519"/>
      <c r="T457" s="518"/>
      <c r="U457" s="519"/>
      <c r="V457" s="409"/>
      <c r="W457" s="409"/>
      <c r="X457" s="520"/>
      <c r="Y457" s="521"/>
      <c r="Z457" s="513"/>
      <c r="AA457" s="514"/>
      <c r="AB457" s="513"/>
      <c r="AC457" s="514"/>
      <c r="AD457" s="292"/>
      <c r="AG457" s="111">
        <f t="shared" si="58"/>
        <v>0</v>
      </c>
      <c r="AH457" s="111">
        <f t="shared" si="59"/>
        <v>0</v>
      </c>
      <c r="AI457" s="111">
        <f t="shared" si="60"/>
        <v>0</v>
      </c>
      <c r="AJ457" s="111">
        <f t="shared" si="61"/>
        <v>0</v>
      </c>
      <c r="AQ457"/>
      <c r="AR457" s="111">
        <f t="shared" si="63"/>
        <v>0</v>
      </c>
      <c r="AT457" s="111">
        <f t="shared" si="64"/>
        <v>0</v>
      </c>
      <c r="AU457" s="111" t="e">
        <f t="shared" si="65"/>
        <v>#N/A</v>
      </c>
    </row>
    <row r="458" spans="2:47" ht="15.05" customHeight="1">
      <c r="B458" s="315">
        <v>91</v>
      </c>
      <c r="C458" s="169" t="s">
        <v>158</v>
      </c>
      <c r="D458" s="510" t="str">
        <f t="shared" si="62"/>
        <v/>
      </c>
      <c r="E458" s="511"/>
      <c r="F458" s="511"/>
      <c r="G458" s="512"/>
      <c r="H458" s="513"/>
      <c r="I458" s="514"/>
      <c r="J458" s="513"/>
      <c r="K458" s="514"/>
      <c r="L458" s="515"/>
      <c r="M458" s="515"/>
      <c r="N458" s="291"/>
      <c r="O458" s="291"/>
      <c r="P458" s="516"/>
      <c r="Q458" s="517"/>
      <c r="R458" s="518"/>
      <c r="S458" s="519"/>
      <c r="T458" s="518"/>
      <c r="U458" s="519"/>
      <c r="V458" s="409"/>
      <c r="W458" s="409"/>
      <c r="X458" s="520"/>
      <c r="Y458" s="521"/>
      <c r="Z458" s="513"/>
      <c r="AA458" s="514"/>
      <c r="AB458" s="513"/>
      <c r="AC458" s="514"/>
      <c r="AD458" s="292"/>
      <c r="AG458" s="111">
        <f t="shared" si="58"/>
        <v>0</v>
      </c>
      <c r="AH458" s="111">
        <f t="shared" si="59"/>
        <v>0</v>
      </c>
      <c r="AI458" s="111">
        <f t="shared" si="60"/>
        <v>0</v>
      </c>
      <c r="AJ458" s="111">
        <f t="shared" si="61"/>
        <v>0</v>
      </c>
      <c r="AQ458"/>
      <c r="AR458" s="111">
        <f t="shared" si="63"/>
        <v>0</v>
      </c>
      <c r="AT458" s="111">
        <f t="shared" si="64"/>
        <v>0</v>
      </c>
      <c r="AU458" s="111" t="e">
        <f t="shared" si="65"/>
        <v>#N/A</v>
      </c>
    </row>
    <row r="459" spans="2:47" ht="15.05" customHeight="1">
      <c r="B459" s="316">
        <v>92</v>
      </c>
      <c r="C459" s="169" t="s">
        <v>159</v>
      </c>
      <c r="D459" s="510" t="str">
        <f t="shared" si="62"/>
        <v/>
      </c>
      <c r="E459" s="511"/>
      <c r="F459" s="511"/>
      <c r="G459" s="512"/>
      <c r="H459" s="513"/>
      <c r="I459" s="514"/>
      <c r="J459" s="513"/>
      <c r="K459" s="514"/>
      <c r="L459" s="515"/>
      <c r="M459" s="515"/>
      <c r="N459" s="291"/>
      <c r="O459" s="291"/>
      <c r="P459" s="516"/>
      <c r="Q459" s="517"/>
      <c r="R459" s="518"/>
      <c r="S459" s="519"/>
      <c r="T459" s="518"/>
      <c r="U459" s="519"/>
      <c r="V459" s="409"/>
      <c r="W459" s="409"/>
      <c r="X459" s="520"/>
      <c r="Y459" s="521"/>
      <c r="Z459" s="513"/>
      <c r="AA459" s="514"/>
      <c r="AB459" s="513"/>
      <c r="AC459" s="514"/>
      <c r="AD459" s="292"/>
      <c r="AG459" s="111">
        <f t="shared" si="58"/>
        <v>0</v>
      </c>
      <c r="AH459" s="111">
        <f t="shared" si="59"/>
        <v>0</v>
      </c>
      <c r="AI459" s="111">
        <f t="shared" si="60"/>
        <v>0</v>
      </c>
      <c r="AJ459" s="111">
        <f t="shared" si="61"/>
        <v>0</v>
      </c>
      <c r="AQ459"/>
      <c r="AR459" s="111">
        <f t="shared" si="63"/>
        <v>0</v>
      </c>
      <c r="AT459" s="111">
        <f t="shared" si="64"/>
        <v>0</v>
      </c>
      <c r="AU459" s="111" t="e">
        <f t="shared" si="65"/>
        <v>#N/A</v>
      </c>
    </row>
    <row r="460" spans="2:47" ht="15.05" customHeight="1">
      <c r="B460" s="315">
        <v>93</v>
      </c>
      <c r="C460" s="169" t="s">
        <v>160</v>
      </c>
      <c r="D460" s="510" t="str">
        <f t="shared" si="62"/>
        <v/>
      </c>
      <c r="E460" s="511"/>
      <c r="F460" s="511"/>
      <c r="G460" s="512"/>
      <c r="H460" s="513"/>
      <c r="I460" s="514"/>
      <c r="J460" s="513"/>
      <c r="K460" s="514"/>
      <c r="L460" s="515"/>
      <c r="M460" s="515"/>
      <c r="N460" s="291"/>
      <c r="O460" s="291"/>
      <c r="P460" s="516"/>
      <c r="Q460" s="517"/>
      <c r="R460" s="518"/>
      <c r="S460" s="519"/>
      <c r="T460" s="518"/>
      <c r="U460" s="519"/>
      <c r="V460" s="409"/>
      <c r="W460" s="409"/>
      <c r="X460" s="520"/>
      <c r="Y460" s="521"/>
      <c r="Z460" s="513"/>
      <c r="AA460" s="514"/>
      <c r="AB460" s="513"/>
      <c r="AC460" s="514"/>
      <c r="AD460" s="292"/>
      <c r="AG460" s="111">
        <f t="shared" si="58"/>
        <v>0</v>
      </c>
      <c r="AH460" s="111">
        <f t="shared" si="59"/>
        <v>0</v>
      </c>
      <c r="AI460" s="111">
        <f t="shared" si="60"/>
        <v>0</v>
      </c>
      <c r="AJ460" s="111">
        <f t="shared" si="61"/>
        <v>0</v>
      </c>
      <c r="AQ460"/>
      <c r="AR460" s="111">
        <f t="shared" si="63"/>
        <v>0</v>
      </c>
      <c r="AT460" s="111">
        <f t="shared" si="64"/>
        <v>0</v>
      </c>
      <c r="AU460" s="111" t="e">
        <f t="shared" si="65"/>
        <v>#N/A</v>
      </c>
    </row>
    <row r="461" spans="2:47" ht="15.05" customHeight="1">
      <c r="B461" s="316">
        <v>94</v>
      </c>
      <c r="C461" s="170" t="s">
        <v>161</v>
      </c>
      <c r="D461" s="510" t="str">
        <f t="shared" si="62"/>
        <v/>
      </c>
      <c r="E461" s="511"/>
      <c r="F461" s="511"/>
      <c r="G461" s="512"/>
      <c r="H461" s="513"/>
      <c r="I461" s="514"/>
      <c r="J461" s="513"/>
      <c r="K461" s="514"/>
      <c r="L461" s="515"/>
      <c r="M461" s="515"/>
      <c r="N461" s="291"/>
      <c r="O461" s="291"/>
      <c r="P461" s="516"/>
      <c r="Q461" s="517"/>
      <c r="R461" s="518"/>
      <c r="S461" s="519"/>
      <c r="T461" s="518"/>
      <c r="U461" s="519"/>
      <c r="V461" s="409"/>
      <c r="W461" s="409"/>
      <c r="X461" s="520"/>
      <c r="Y461" s="521"/>
      <c r="Z461" s="513"/>
      <c r="AA461" s="514"/>
      <c r="AB461" s="513"/>
      <c r="AC461" s="514"/>
      <c r="AD461" s="292"/>
      <c r="AG461" s="111">
        <f t="shared" si="58"/>
        <v>0</v>
      </c>
      <c r="AH461" s="111">
        <f t="shared" si="59"/>
        <v>0</v>
      </c>
      <c r="AI461" s="111">
        <f t="shared" si="60"/>
        <v>0</v>
      </c>
      <c r="AJ461" s="111">
        <f t="shared" si="61"/>
        <v>0</v>
      </c>
      <c r="AQ461"/>
      <c r="AR461" s="111">
        <f t="shared" si="63"/>
        <v>0</v>
      </c>
      <c r="AT461" s="111">
        <f t="shared" si="64"/>
        <v>0</v>
      </c>
      <c r="AU461" s="111" t="e">
        <f t="shared" si="65"/>
        <v>#N/A</v>
      </c>
    </row>
    <row r="462" spans="2:47" ht="15.05" customHeight="1">
      <c r="B462" s="315">
        <v>95</v>
      </c>
      <c r="C462" s="170" t="s">
        <v>162</v>
      </c>
      <c r="D462" s="510" t="str">
        <f t="shared" si="62"/>
        <v/>
      </c>
      <c r="E462" s="511"/>
      <c r="F462" s="511"/>
      <c r="G462" s="512"/>
      <c r="H462" s="513"/>
      <c r="I462" s="514"/>
      <c r="J462" s="513"/>
      <c r="K462" s="514"/>
      <c r="L462" s="515"/>
      <c r="M462" s="515"/>
      <c r="N462" s="291"/>
      <c r="O462" s="291"/>
      <c r="P462" s="516"/>
      <c r="Q462" s="517"/>
      <c r="R462" s="518"/>
      <c r="S462" s="519"/>
      <c r="T462" s="518"/>
      <c r="U462" s="519"/>
      <c r="V462" s="409"/>
      <c r="W462" s="409"/>
      <c r="X462" s="520"/>
      <c r="Y462" s="521"/>
      <c r="Z462" s="513"/>
      <c r="AA462" s="514"/>
      <c r="AB462" s="513"/>
      <c r="AC462" s="514"/>
      <c r="AD462" s="292"/>
      <c r="AG462" s="111">
        <f t="shared" si="58"/>
        <v>0</v>
      </c>
      <c r="AH462" s="111">
        <f t="shared" si="59"/>
        <v>0</v>
      </c>
      <c r="AI462" s="111">
        <f t="shared" si="60"/>
        <v>0</v>
      </c>
      <c r="AJ462" s="111">
        <f t="shared" si="61"/>
        <v>0</v>
      </c>
      <c r="AQ462"/>
      <c r="AR462" s="111">
        <f t="shared" si="63"/>
        <v>0</v>
      </c>
      <c r="AT462" s="111">
        <f t="shared" si="64"/>
        <v>0</v>
      </c>
      <c r="AU462" s="111" t="e">
        <f t="shared" si="65"/>
        <v>#N/A</v>
      </c>
    </row>
    <row r="463" spans="2:47" ht="15.05" customHeight="1">
      <c r="B463" s="316">
        <v>96</v>
      </c>
      <c r="C463" s="170" t="s">
        <v>163</v>
      </c>
      <c r="D463" s="510" t="str">
        <f t="shared" si="62"/>
        <v/>
      </c>
      <c r="E463" s="511"/>
      <c r="F463" s="511"/>
      <c r="G463" s="512"/>
      <c r="H463" s="513"/>
      <c r="I463" s="514"/>
      <c r="J463" s="513"/>
      <c r="K463" s="514"/>
      <c r="L463" s="515"/>
      <c r="M463" s="515"/>
      <c r="N463" s="291"/>
      <c r="O463" s="291"/>
      <c r="P463" s="516"/>
      <c r="Q463" s="517"/>
      <c r="R463" s="518"/>
      <c r="S463" s="519"/>
      <c r="T463" s="518"/>
      <c r="U463" s="519"/>
      <c r="V463" s="409"/>
      <c r="W463" s="409"/>
      <c r="X463" s="520"/>
      <c r="Y463" s="521"/>
      <c r="Z463" s="513"/>
      <c r="AA463" s="514"/>
      <c r="AB463" s="513"/>
      <c r="AC463" s="514"/>
      <c r="AD463" s="292"/>
      <c r="AG463" s="111">
        <f t="shared" si="58"/>
        <v>0</v>
      </c>
      <c r="AH463" s="111">
        <f t="shared" si="59"/>
        <v>0</v>
      </c>
      <c r="AI463" s="111">
        <f t="shared" si="60"/>
        <v>0</v>
      </c>
      <c r="AJ463" s="111">
        <f t="shared" si="61"/>
        <v>0</v>
      </c>
      <c r="AQ463"/>
      <c r="AR463" s="111">
        <f t="shared" si="63"/>
        <v>0</v>
      </c>
      <c r="AT463" s="111">
        <f t="shared" si="64"/>
        <v>0</v>
      </c>
      <c r="AU463" s="111" t="e">
        <f t="shared" si="65"/>
        <v>#N/A</v>
      </c>
    </row>
    <row r="464" spans="2:47" ht="15.05" customHeight="1">
      <c r="B464" s="315">
        <v>97</v>
      </c>
      <c r="C464" s="170" t="s">
        <v>164</v>
      </c>
      <c r="D464" s="510" t="str">
        <f t="shared" si="62"/>
        <v/>
      </c>
      <c r="E464" s="511"/>
      <c r="F464" s="511"/>
      <c r="G464" s="512"/>
      <c r="H464" s="513"/>
      <c r="I464" s="514"/>
      <c r="J464" s="513"/>
      <c r="K464" s="514"/>
      <c r="L464" s="515"/>
      <c r="M464" s="515"/>
      <c r="N464" s="291"/>
      <c r="O464" s="291"/>
      <c r="P464" s="516"/>
      <c r="Q464" s="517"/>
      <c r="R464" s="518"/>
      <c r="S464" s="519"/>
      <c r="T464" s="518"/>
      <c r="U464" s="519"/>
      <c r="V464" s="409"/>
      <c r="W464" s="409"/>
      <c r="X464" s="520"/>
      <c r="Y464" s="521"/>
      <c r="Z464" s="513"/>
      <c r="AA464" s="514"/>
      <c r="AB464" s="513"/>
      <c r="AC464" s="514"/>
      <c r="AD464" s="292"/>
      <c r="AG464" s="111">
        <f t="shared" si="58"/>
        <v>0</v>
      </c>
      <c r="AH464" s="111">
        <f t="shared" si="59"/>
        <v>0</v>
      </c>
      <c r="AI464" s="111">
        <f t="shared" si="60"/>
        <v>0</v>
      </c>
      <c r="AJ464" s="111">
        <f t="shared" si="61"/>
        <v>0</v>
      </c>
      <c r="AQ464"/>
      <c r="AR464" s="111">
        <f t="shared" si="63"/>
        <v>0</v>
      </c>
      <c r="AT464" s="111">
        <f t="shared" si="64"/>
        <v>0</v>
      </c>
      <c r="AU464" s="111" t="e">
        <f t="shared" si="65"/>
        <v>#N/A</v>
      </c>
    </row>
    <row r="465" spans="2:47" ht="15.05" customHeight="1">
      <c r="B465" s="316">
        <v>98</v>
      </c>
      <c r="C465" s="170" t="s">
        <v>165</v>
      </c>
      <c r="D465" s="510" t="str">
        <f t="shared" si="62"/>
        <v/>
      </c>
      <c r="E465" s="511"/>
      <c r="F465" s="511"/>
      <c r="G465" s="512"/>
      <c r="H465" s="513"/>
      <c r="I465" s="514"/>
      <c r="J465" s="513"/>
      <c r="K465" s="514"/>
      <c r="L465" s="515"/>
      <c r="M465" s="515"/>
      <c r="N465" s="291"/>
      <c r="O465" s="291"/>
      <c r="P465" s="516"/>
      <c r="Q465" s="517"/>
      <c r="R465" s="518"/>
      <c r="S465" s="519"/>
      <c r="T465" s="518"/>
      <c r="U465" s="519"/>
      <c r="V465" s="409"/>
      <c r="W465" s="409"/>
      <c r="X465" s="520"/>
      <c r="Y465" s="521"/>
      <c r="Z465" s="513"/>
      <c r="AA465" s="514"/>
      <c r="AB465" s="513"/>
      <c r="AC465" s="514"/>
      <c r="AD465" s="292"/>
      <c r="AG465" s="111">
        <f t="shared" si="58"/>
        <v>0</v>
      </c>
      <c r="AH465" s="111">
        <f t="shared" si="59"/>
        <v>0</v>
      </c>
      <c r="AI465" s="111">
        <f t="shared" si="60"/>
        <v>0</v>
      </c>
      <c r="AJ465" s="111">
        <f t="shared" si="61"/>
        <v>0</v>
      </c>
      <c r="AQ465"/>
      <c r="AR465" s="111">
        <f t="shared" si="63"/>
        <v>0</v>
      </c>
      <c r="AT465" s="111">
        <f t="shared" si="64"/>
        <v>0</v>
      </c>
      <c r="AU465" s="111" t="e">
        <f t="shared" si="65"/>
        <v>#N/A</v>
      </c>
    </row>
    <row r="466" spans="2:47" ht="15.05" customHeight="1">
      <c r="B466" s="315">
        <v>99</v>
      </c>
      <c r="C466" s="170" t="s">
        <v>166</v>
      </c>
      <c r="D466" s="510" t="str">
        <f t="shared" si="62"/>
        <v/>
      </c>
      <c r="E466" s="511"/>
      <c r="F466" s="511"/>
      <c r="G466" s="512"/>
      <c r="H466" s="513"/>
      <c r="I466" s="514"/>
      <c r="J466" s="513"/>
      <c r="K466" s="514"/>
      <c r="L466" s="515"/>
      <c r="M466" s="515"/>
      <c r="N466" s="291"/>
      <c r="O466" s="291"/>
      <c r="P466" s="516"/>
      <c r="Q466" s="517"/>
      <c r="R466" s="518"/>
      <c r="S466" s="519"/>
      <c r="T466" s="518"/>
      <c r="U466" s="519"/>
      <c r="V466" s="409"/>
      <c r="W466" s="409"/>
      <c r="X466" s="520"/>
      <c r="Y466" s="521"/>
      <c r="Z466" s="513"/>
      <c r="AA466" s="514"/>
      <c r="AB466" s="513"/>
      <c r="AC466" s="514"/>
      <c r="AD466" s="292"/>
      <c r="AG466" s="111">
        <f t="shared" si="58"/>
        <v>0</v>
      </c>
      <c r="AH466" s="111">
        <f t="shared" si="59"/>
        <v>0</v>
      </c>
      <c r="AI466" s="111">
        <f t="shared" si="60"/>
        <v>0</v>
      </c>
      <c r="AJ466" s="111">
        <f t="shared" si="61"/>
        <v>0</v>
      </c>
      <c r="AQ466"/>
      <c r="AR466" s="111">
        <f t="shared" si="63"/>
        <v>0</v>
      </c>
      <c r="AT466" s="111">
        <f t="shared" si="64"/>
        <v>0</v>
      </c>
      <c r="AU466" s="111" t="e">
        <f t="shared" si="65"/>
        <v>#N/A</v>
      </c>
    </row>
    <row r="467" spans="2:47" ht="15.05" customHeight="1">
      <c r="B467" s="316">
        <v>100</v>
      </c>
      <c r="C467" s="170" t="s">
        <v>167</v>
      </c>
      <c r="D467" s="510" t="str">
        <f t="shared" si="62"/>
        <v/>
      </c>
      <c r="E467" s="511"/>
      <c r="F467" s="511"/>
      <c r="G467" s="512"/>
      <c r="H467" s="513"/>
      <c r="I467" s="514"/>
      <c r="J467" s="513"/>
      <c r="K467" s="514"/>
      <c r="L467" s="515"/>
      <c r="M467" s="515"/>
      <c r="N467" s="291"/>
      <c r="O467" s="291"/>
      <c r="P467" s="516"/>
      <c r="Q467" s="517"/>
      <c r="R467" s="518"/>
      <c r="S467" s="519"/>
      <c r="T467" s="518"/>
      <c r="U467" s="519"/>
      <c r="V467" s="409"/>
      <c r="W467" s="409"/>
      <c r="X467" s="520"/>
      <c r="Y467" s="521"/>
      <c r="Z467" s="513"/>
      <c r="AA467" s="514"/>
      <c r="AB467" s="513"/>
      <c r="AC467" s="514"/>
      <c r="AD467" s="292"/>
      <c r="AG467" s="111">
        <f t="shared" si="58"/>
        <v>0</v>
      </c>
      <c r="AH467" s="111">
        <f t="shared" si="59"/>
        <v>0</v>
      </c>
      <c r="AI467" s="111">
        <f t="shared" si="60"/>
        <v>0</v>
      </c>
      <c r="AJ467" s="111">
        <f t="shared" si="61"/>
        <v>0</v>
      </c>
      <c r="AQ467"/>
      <c r="AR467" s="111">
        <f t="shared" si="63"/>
        <v>0</v>
      </c>
      <c r="AT467" s="111">
        <f t="shared" si="64"/>
        <v>0</v>
      </c>
      <c r="AU467" s="111" t="e">
        <f t="shared" si="65"/>
        <v>#N/A</v>
      </c>
    </row>
    <row r="468" spans="2:47" ht="15.05" customHeight="1">
      <c r="B468" s="315">
        <v>101</v>
      </c>
      <c r="C468" s="170" t="s">
        <v>168</v>
      </c>
      <c r="D468" s="510" t="str">
        <f t="shared" si="62"/>
        <v/>
      </c>
      <c r="E468" s="511"/>
      <c r="F468" s="511"/>
      <c r="G468" s="512"/>
      <c r="H468" s="513"/>
      <c r="I468" s="514"/>
      <c r="J468" s="513"/>
      <c r="K468" s="514"/>
      <c r="L468" s="515"/>
      <c r="M468" s="515"/>
      <c r="N468" s="291"/>
      <c r="O468" s="291"/>
      <c r="P468" s="516"/>
      <c r="Q468" s="517"/>
      <c r="R468" s="518"/>
      <c r="S468" s="519"/>
      <c r="T468" s="518"/>
      <c r="U468" s="519"/>
      <c r="V468" s="409"/>
      <c r="W468" s="409"/>
      <c r="X468" s="520"/>
      <c r="Y468" s="521"/>
      <c r="Z468" s="513"/>
      <c r="AA468" s="514"/>
      <c r="AB468" s="513"/>
      <c r="AC468" s="514"/>
      <c r="AD468" s="292"/>
      <c r="AG468" s="111">
        <f t="shared" si="58"/>
        <v>0</v>
      </c>
      <c r="AH468" s="111">
        <f t="shared" si="59"/>
        <v>0</v>
      </c>
      <c r="AI468" s="111">
        <f t="shared" si="60"/>
        <v>0</v>
      </c>
      <c r="AJ468" s="111">
        <f t="shared" si="61"/>
        <v>0</v>
      </c>
      <c r="AQ468"/>
      <c r="AR468" s="111">
        <f t="shared" si="63"/>
        <v>0</v>
      </c>
      <c r="AT468" s="111">
        <f t="shared" si="64"/>
        <v>0</v>
      </c>
      <c r="AU468" s="111" t="e">
        <f t="shared" si="65"/>
        <v>#N/A</v>
      </c>
    </row>
    <row r="469" spans="2:47" ht="15.05" customHeight="1">
      <c r="B469" s="316">
        <v>102</v>
      </c>
      <c r="C469" s="170" t="s">
        <v>169</v>
      </c>
      <c r="D469" s="510" t="str">
        <f t="shared" si="62"/>
        <v/>
      </c>
      <c r="E469" s="511"/>
      <c r="F469" s="511"/>
      <c r="G469" s="512"/>
      <c r="H469" s="513"/>
      <c r="I469" s="514"/>
      <c r="J469" s="513"/>
      <c r="K469" s="514"/>
      <c r="L469" s="515"/>
      <c r="M469" s="515"/>
      <c r="N469" s="291"/>
      <c r="O469" s="291"/>
      <c r="P469" s="516"/>
      <c r="Q469" s="517"/>
      <c r="R469" s="518"/>
      <c r="S469" s="519"/>
      <c r="T469" s="518"/>
      <c r="U469" s="519"/>
      <c r="V469" s="409"/>
      <c r="W469" s="409"/>
      <c r="X469" s="520"/>
      <c r="Y469" s="521"/>
      <c r="Z469" s="513"/>
      <c r="AA469" s="514"/>
      <c r="AB469" s="513"/>
      <c r="AC469" s="514"/>
      <c r="AD469" s="292"/>
      <c r="AG469" s="111">
        <f t="shared" si="58"/>
        <v>0</v>
      </c>
      <c r="AH469" s="111">
        <f t="shared" si="59"/>
        <v>0</v>
      </c>
      <c r="AI469" s="111">
        <f t="shared" si="60"/>
        <v>0</v>
      </c>
      <c r="AJ469" s="111">
        <f t="shared" si="61"/>
        <v>0</v>
      </c>
      <c r="AQ469"/>
      <c r="AR469" s="111">
        <f t="shared" si="63"/>
        <v>0</v>
      </c>
      <c r="AT469" s="111">
        <f t="shared" si="64"/>
        <v>0</v>
      </c>
      <c r="AU469" s="111" t="e">
        <f t="shared" si="65"/>
        <v>#N/A</v>
      </c>
    </row>
    <row r="470" spans="2:47" ht="15.05" customHeight="1">
      <c r="B470" s="315">
        <v>103</v>
      </c>
      <c r="C470" s="170" t="s">
        <v>170</v>
      </c>
      <c r="D470" s="510" t="str">
        <f t="shared" si="62"/>
        <v/>
      </c>
      <c r="E470" s="511"/>
      <c r="F470" s="511"/>
      <c r="G470" s="512"/>
      <c r="H470" s="513"/>
      <c r="I470" s="514"/>
      <c r="J470" s="513"/>
      <c r="K470" s="514"/>
      <c r="L470" s="515"/>
      <c r="M470" s="515"/>
      <c r="N470" s="291"/>
      <c r="O470" s="291"/>
      <c r="P470" s="516"/>
      <c r="Q470" s="517"/>
      <c r="R470" s="518"/>
      <c r="S470" s="519"/>
      <c r="T470" s="518"/>
      <c r="U470" s="519"/>
      <c r="V470" s="409"/>
      <c r="W470" s="409"/>
      <c r="X470" s="520"/>
      <c r="Y470" s="521"/>
      <c r="Z470" s="513"/>
      <c r="AA470" s="514"/>
      <c r="AB470" s="513"/>
      <c r="AC470" s="514"/>
      <c r="AD470" s="292"/>
      <c r="AG470" s="111">
        <f t="shared" si="58"/>
        <v>0</v>
      </c>
      <c r="AH470" s="111">
        <f t="shared" si="59"/>
        <v>0</v>
      </c>
      <c r="AI470" s="111">
        <f t="shared" si="60"/>
        <v>0</v>
      </c>
      <c r="AJ470" s="111">
        <f t="shared" si="61"/>
        <v>0</v>
      </c>
      <c r="AQ470"/>
      <c r="AR470" s="111">
        <f t="shared" si="63"/>
        <v>0</v>
      </c>
      <c r="AT470" s="111">
        <f t="shared" si="64"/>
        <v>0</v>
      </c>
      <c r="AU470" s="111" t="e">
        <f t="shared" si="65"/>
        <v>#N/A</v>
      </c>
    </row>
    <row r="471" spans="2:47" ht="15.05" customHeight="1">
      <c r="B471" s="316">
        <v>104</v>
      </c>
      <c r="C471" s="170" t="s">
        <v>171</v>
      </c>
      <c r="D471" s="510" t="str">
        <f t="shared" si="62"/>
        <v/>
      </c>
      <c r="E471" s="511"/>
      <c r="F471" s="511"/>
      <c r="G471" s="512"/>
      <c r="H471" s="513"/>
      <c r="I471" s="514"/>
      <c r="J471" s="513"/>
      <c r="K471" s="514"/>
      <c r="L471" s="515"/>
      <c r="M471" s="515"/>
      <c r="N471" s="291"/>
      <c r="O471" s="291"/>
      <c r="P471" s="516"/>
      <c r="Q471" s="517"/>
      <c r="R471" s="518"/>
      <c r="S471" s="519"/>
      <c r="T471" s="518"/>
      <c r="U471" s="519"/>
      <c r="V471" s="409"/>
      <c r="W471" s="409"/>
      <c r="X471" s="520"/>
      <c r="Y471" s="521"/>
      <c r="Z471" s="513"/>
      <c r="AA471" s="514"/>
      <c r="AB471" s="513"/>
      <c r="AC471" s="514"/>
      <c r="AD471" s="292"/>
      <c r="AG471" s="111">
        <f t="shared" si="58"/>
        <v>0</v>
      </c>
      <c r="AH471" s="111">
        <f t="shared" si="59"/>
        <v>0</v>
      </c>
      <c r="AI471" s="111">
        <f t="shared" si="60"/>
        <v>0</v>
      </c>
      <c r="AJ471" s="111">
        <f t="shared" si="61"/>
        <v>0</v>
      </c>
      <c r="AQ471"/>
      <c r="AR471" s="111">
        <f t="shared" si="63"/>
        <v>0</v>
      </c>
      <c r="AT471" s="111">
        <f t="shared" si="64"/>
        <v>0</v>
      </c>
      <c r="AU471" s="111" t="e">
        <f t="shared" si="65"/>
        <v>#N/A</v>
      </c>
    </row>
    <row r="472" spans="2:47" ht="15.05" customHeight="1">
      <c r="B472" s="315">
        <v>105</v>
      </c>
      <c r="C472" s="170" t="s">
        <v>172</v>
      </c>
      <c r="D472" s="510" t="str">
        <f t="shared" si="62"/>
        <v/>
      </c>
      <c r="E472" s="511"/>
      <c r="F472" s="511"/>
      <c r="G472" s="512"/>
      <c r="H472" s="513"/>
      <c r="I472" s="514"/>
      <c r="J472" s="513"/>
      <c r="K472" s="514"/>
      <c r="L472" s="515"/>
      <c r="M472" s="515"/>
      <c r="N472" s="291"/>
      <c r="O472" s="291"/>
      <c r="P472" s="516"/>
      <c r="Q472" s="517"/>
      <c r="R472" s="518"/>
      <c r="S472" s="519"/>
      <c r="T472" s="518"/>
      <c r="U472" s="519"/>
      <c r="V472" s="409"/>
      <c r="W472" s="409"/>
      <c r="X472" s="520"/>
      <c r="Y472" s="521"/>
      <c r="Z472" s="513"/>
      <c r="AA472" s="514"/>
      <c r="AB472" s="513"/>
      <c r="AC472" s="514"/>
      <c r="AD472" s="292"/>
      <c r="AG472" s="111">
        <f t="shared" si="58"/>
        <v>0</v>
      </c>
      <c r="AH472" s="111">
        <f t="shared" si="59"/>
        <v>0</v>
      </c>
      <c r="AI472" s="111">
        <f t="shared" si="60"/>
        <v>0</v>
      </c>
      <c r="AJ472" s="111">
        <f t="shared" si="61"/>
        <v>0</v>
      </c>
      <c r="AQ472"/>
      <c r="AR472" s="111">
        <f t="shared" si="63"/>
        <v>0</v>
      </c>
      <c r="AT472" s="111">
        <f t="shared" si="64"/>
        <v>0</v>
      </c>
      <c r="AU472" s="111" t="e">
        <f t="shared" si="65"/>
        <v>#N/A</v>
      </c>
    </row>
    <row r="473" spans="2:47" ht="15.05" customHeight="1">
      <c r="B473" s="316">
        <v>106</v>
      </c>
      <c r="C473" s="170" t="s">
        <v>173</v>
      </c>
      <c r="D473" s="510" t="str">
        <f t="shared" si="62"/>
        <v/>
      </c>
      <c r="E473" s="511"/>
      <c r="F473" s="511"/>
      <c r="G473" s="512"/>
      <c r="H473" s="513"/>
      <c r="I473" s="514"/>
      <c r="J473" s="513"/>
      <c r="K473" s="514"/>
      <c r="L473" s="515"/>
      <c r="M473" s="515"/>
      <c r="N473" s="291"/>
      <c r="O473" s="291"/>
      <c r="P473" s="516"/>
      <c r="Q473" s="517"/>
      <c r="R473" s="518"/>
      <c r="S473" s="519"/>
      <c r="T473" s="518"/>
      <c r="U473" s="519"/>
      <c r="V473" s="409"/>
      <c r="W473" s="409"/>
      <c r="X473" s="520"/>
      <c r="Y473" s="521"/>
      <c r="Z473" s="513"/>
      <c r="AA473" s="514"/>
      <c r="AB473" s="513"/>
      <c r="AC473" s="514"/>
      <c r="AD473" s="292"/>
      <c r="AG473" s="111">
        <f t="shared" si="58"/>
        <v>0</v>
      </c>
      <c r="AH473" s="111">
        <f t="shared" si="59"/>
        <v>0</v>
      </c>
      <c r="AI473" s="111">
        <f t="shared" si="60"/>
        <v>0</v>
      </c>
      <c r="AJ473" s="111">
        <f t="shared" si="61"/>
        <v>0</v>
      </c>
      <c r="AQ473"/>
      <c r="AR473" s="111">
        <f t="shared" si="63"/>
        <v>0</v>
      </c>
      <c r="AT473" s="111">
        <f t="shared" si="64"/>
        <v>0</v>
      </c>
      <c r="AU473" s="111" t="e">
        <f t="shared" si="65"/>
        <v>#N/A</v>
      </c>
    </row>
    <row r="474" spans="2:47" ht="15.05" customHeight="1">
      <c r="B474" s="315">
        <v>107</v>
      </c>
      <c r="C474" s="170" t="s">
        <v>174</v>
      </c>
      <c r="D474" s="510" t="str">
        <f t="shared" si="62"/>
        <v/>
      </c>
      <c r="E474" s="511"/>
      <c r="F474" s="511"/>
      <c r="G474" s="512"/>
      <c r="H474" s="513"/>
      <c r="I474" s="514"/>
      <c r="J474" s="513"/>
      <c r="K474" s="514"/>
      <c r="L474" s="515"/>
      <c r="M474" s="515"/>
      <c r="N474" s="291"/>
      <c r="O474" s="291"/>
      <c r="P474" s="516"/>
      <c r="Q474" s="517"/>
      <c r="R474" s="518"/>
      <c r="S474" s="519"/>
      <c r="T474" s="518"/>
      <c r="U474" s="519"/>
      <c r="V474" s="409"/>
      <c r="W474" s="409"/>
      <c r="X474" s="520"/>
      <c r="Y474" s="521"/>
      <c r="Z474" s="513"/>
      <c r="AA474" s="514"/>
      <c r="AB474" s="513"/>
      <c r="AC474" s="514"/>
      <c r="AD474" s="292"/>
      <c r="AG474" s="111">
        <f t="shared" si="58"/>
        <v>0</v>
      </c>
      <c r="AH474" s="111">
        <f t="shared" si="59"/>
        <v>0</v>
      </c>
      <c r="AI474" s="111">
        <f t="shared" si="60"/>
        <v>0</v>
      </c>
      <c r="AJ474" s="111">
        <f t="shared" si="61"/>
        <v>0</v>
      </c>
      <c r="AQ474"/>
      <c r="AR474" s="111">
        <f t="shared" si="63"/>
        <v>0</v>
      </c>
      <c r="AT474" s="111">
        <f t="shared" si="64"/>
        <v>0</v>
      </c>
      <c r="AU474" s="111" t="e">
        <f t="shared" si="65"/>
        <v>#N/A</v>
      </c>
    </row>
    <row r="475" spans="2:47" ht="15.05" customHeight="1">
      <c r="B475" s="316">
        <v>108</v>
      </c>
      <c r="C475" s="170" t="s">
        <v>175</v>
      </c>
      <c r="D475" s="510" t="str">
        <f t="shared" si="62"/>
        <v/>
      </c>
      <c r="E475" s="511"/>
      <c r="F475" s="511"/>
      <c r="G475" s="512"/>
      <c r="H475" s="513"/>
      <c r="I475" s="514"/>
      <c r="J475" s="513"/>
      <c r="K475" s="514"/>
      <c r="L475" s="515"/>
      <c r="M475" s="515"/>
      <c r="N475" s="291"/>
      <c r="O475" s="291"/>
      <c r="P475" s="516"/>
      <c r="Q475" s="517"/>
      <c r="R475" s="518"/>
      <c r="S475" s="519"/>
      <c r="T475" s="518"/>
      <c r="U475" s="519"/>
      <c r="V475" s="409"/>
      <c r="W475" s="409"/>
      <c r="X475" s="520"/>
      <c r="Y475" s="521"/>
      <c r="Z475" s="513"/>
      <c r="AA475" s="514"/>
      <c r="AB475" s="513"/>
      <c r="AC475" s="514"/>
      <c r="AD475" s="292"/>
      <c r="AG475" s="111">
        <f t="shared" si="58"/>
        <v>0</v>
      </c>
      <c r="AH475" s="111">
        <f t="shared" si="59"/>
        <v>0</v>
      </c>
      <c r="AI475" s="111">
        <f t="shared" si="60"/>
        <v>0</v>
      </c>
      <c r="AJ475" s="111">
        <f t="shared" si="61"/>
        <v>0</v>
      </c>
      <c r="AQ475"/>
      <c r="AR475" s="111">
        <f t="shared" si="63"/>
        <v>0</v>
      </c>
      <c r="AT475" s="111">
        <f t="shared" si="64"/>
        <v>0</v>
      </c>
      <c r="AU475" s="111" t="e">
        <f t="shared" si="65"/>
        <v>#N/A</v>
      </c>
    </row>
    <row r="476" spans="2:47" ht="15.05" customHeight="1">
      <c r="B476" s="315">
        <v>109</v>
      </c>
      <c r="C476" s="170" t="s">
        <v>176</v>
      </c>
      <c r="D476" s="510" t="str">
        <f t="shared" si="62"/>
        <v/>
      </c>
      <c r="E476" s="511"/>
      <c r="F476" s="511"/>
      <c r="G476" s="512"/>
      <c r="H476" s="513"/>
      <c r="I476" s="514"/>
      <c r="J476" s="513"/>
      <c r="K476" s="514"/>
      <c r="L476" s="515"/>
      <c r="M476" s="515"/>
      <c r="N476" s="291"/>
      <c r="O476" s="291"/>
      <c r="P476" s="516"/>
      <c r="Q476" s="517"/>
      <c r="R476" s="518"/>
      <c r="S476" s="519"/>
      <c r="T476" s="518"/>
      <c r="U476" s="519"/>
      <c r="V476" s="409"/>
      <c r="W476" s="409"/>
      <c r="X476" s="520"/>
      <c r="Y476" s="521"/>
      <c r="Z476" s="513"/>
      <c r="AA476" s="514"/>
      <c r="AB476" s="513"/>
      <c r="AC476" s="514"/>
      <c r="AD476" s="292"/>
      <c r="AG476" s="111">
        <f t="shared" si="58"/>
        <v>0</v>
      </c>
      <c r="AH476" s="111">
        <f t="shared" si="59"/>
        <v>0</v>
      </c>
      <c r="AI476" s="111">
        <f t="shared" si="60"/>
        <v>0</v>
      </c>
      <c r="AJ476" s="111">
        <f t="shared" si="61"/>
        <v>0</v>
      </c>
      <c r="AQ476"/>
      <c r="AR476" s="111">
        <f t="shared" si="63"/>
        <v>0</v>
      </c>
      <c r="AT476" s="111">
        <f t="shared" si="64"/>
        <v>0</v>
      </c>
      <c r="AU476" s="111" t="e">
        <f t="shared" si="65"/>
        <v>#N/A</v>
      </c>
    </row>
    <row r="477" spans="2:47" ht="15.05" customHeight="1">
      <c r="B477" s="316">
        <v>110</v>
      </c>
      <c r="C477" s="170" t="s">
        <v>177</v>
      </c>
      <c r="D477" s="510" t="str">
        <f t="shared" si="62"/>
        <v/>
      </c>
      <c r="E477" s="511"/>
      <c r="F477" s="511"/>
      <c r="G477" s="512"/>
      <c r="H477" s="513"/>
      <c r="I477" s="514"/>
      <c r="J477" s="513"/>
      <c r="K477" s="514"/>
      <c r="L477" s="515"/>
      <c r="M477" s="515"/>
      <c r="N477" s="291"/>
      <c r="O477" s="291"/>
      <c r="P477" s="516"/>
      <c r="Q477" s="517"/>
      <c r="R477" s="518"/>
      <c r="S477" s="519"/>
      <c r="T477" s="518"/>
      <c r="U477" s="519"/>
      <c r="V477" s="409"/>
      <c r="W477" s="409"/>
      <c r="X477" s="520"/>
      <c r="Y477" s="521"/>
      <c r="Z477" s="513"/>
      <c r="AA477" s="514"/>
      <c r="AB477" s="513"/>
      <c r="AC477" s="514"/>
      <c r="AD477" s="292"/>
      <c r="AG477" s="111">
        <f t="shared" si="58"/>
        <v>0</v>
      </c>
      <c r="AH477" s="111">
        <f t="shared" si="59"/>
        <v>0</v>
      </c>
      <c r="AI477" s="111">
        <f t="shared" si="60"/>
        <v>0</v>
      </c>
      <c r="AJ477" s="111">
        <f t="shared" si="61"/>
        <v>0</v>
      </c>
      <c r="AQ477"/>
      <c r="AR477" s="111">
        <f t="shared" si="63"/>
        <v>0</v>
      </c>
      <c r="AT477" s="111">
        <f t="shared" si="64"/>
        <v>0</v>
      </c>
      <c r="AU477" s="111" t="e">
        <f t="shared" si="65"/>
        <v>#N/A</v>
      </c>
    </row>
    <row r="478" spans="2:47" ht="15.05" customHeight="1">
      <c r="B478" s="315">
        <v>111</v>
      </c>
      <c r="C478" s="162" t="s">
        <v>178</v>
      </c>
      <c r="D478" s="510" t="str">
        <f t="shared" si="62"/>
        <v/>
      </c>
      <c r="E478" s="511"/>
      <c r="F478" s="511"/>
      <c r="G478" s="512"/>
      <c r="H478" s="513"/>
      <c r="I478" s="514"/>
      <c r="J478" s="513"/>
      <c r="K478" s="514"/>
      <c r="L478" s="515"/>
      <c r="M478" s="515"/>
      <c r="N478" s="291"/>
      <c r="O478" s="291"/>
      <c r="P478" s="516"/>
      <c r="Q478" s="517"/>
      <c r="R478" s="518"/>
      <c r="S478" s="519"/>
      <c r="T478" s="518"/>
      <c r="U478" s="519"/>
      <c r="V478" s="409"/>
      <c r="W478" s="409"/>
      <c r="X478" s="520"/>
      <c r="Y478" s="521"/>
      <c r="Z478" s="513"/>
      <c r="AA478" s="514"/>
      <c r="AB478" s="513"/>
      <c r="AC478" s="514"/>
      <c r="AD478" s="292"/>
      <c r="AG478" s="111">
        <f t="shared" si="58"/>
        <v>0</v>
      </c>
      <c r="AH478" s="111">
        <f t="shared" si="59"/>
        <v>0</v>
      </c>
      <c r="AI478" s="111">
        <f t="shared" si="60"/>
        <v>0</v>
      </c>
      <c r="AJ478" s="111">
        <f t="shared" si="61"/>
        <v>0</v>
      </c>
      <c r="AQ478"/>
      <c r="AR478" s="111">
        <f t="shared" si="63"/>
        <v>0</v>
      </c>
      <c r="AT478" s="111">
        <f t="shared" si="64"/>
        <v>0</v>
      </c>
      <c r="AU478" s="111" t="e">
        <f t="shared" si="65"/>
        <v>#N/A</v>
      </c>
    </row>
    <row r="479" spans="2:47" ht="15.05" customHeight="1">
      <c r="B479" s="316">
        <v>112</v>
      </c>
      <c r="C479" s="162" t="s">
        <v>179</v>
      </c>
      <c r="D479" s="510" t="str">
        <f t="shared" si="62"/>
        <v/>
      </c>
      <c r="E479" s="511"/>
      <c r="F479" s="511"/>
      <c r="G479" s="512"/>
      <c r="H479" s="513"/>
      <c r="I479" s="514"/>
      <c r="J479" s="513"/>
      <c r="K479" s="514"/>
      <c r="L479" s="515"/>
      <c r="M479" s="515"/>
      <c r="N479" s="291"/>
      <c r="O479" s="291"/>
      <c r="P479" s="516"/>
      <c r="Q479" s="517"/>
      <c r="R479" s="518"/>
      <c r="S479" s="519"/>
      <c r="T479" s="518"/>
      <c r="U479" s="519"/>
      <c r="V479" s="409"/>
      <c r="W479" s="409"/>
      <c r="X479" s="520"/>
      <c r="Y479" s="521"/>
      <c r="Z479" s="513"/>
      <c r="AA479" s="514"/>
      <c r="AB479" s="513"/>
      <c r="AC479" s="514"/>
      <c r="AD479" s="292"/>
      <c r="AG479" s="111">
        <f t="shared" si="58"/>
        <v>0</v>
      </c>
      <c r="AH479" s="111">
        <f t="shared" si="59"/>
        <v>0</v>
      </c>
      <c r="AI479" s="111">
        <f t="shared" si="60"/>
        <v>0</v>
      </c>
      <c r="AJ479" s="111">
        <f t="shared" si="61"/>
        <v>0</v>
      </c>
      <c r="AQ479"/>
      <c r="AR479" s="111">
        <f t="shared" si="63"/>
        <v>0</v>
      </c>
      <c r="AT479" s="111">
        <f t="shared" si="64"/>
        <v>0</v>
      </c>
      <c r="AU479" s="111" t="e">
        <f t="shared" si="65"/>
        <v>#N/A</v>
      </c>
    </row>
    <row r="480" spans="2:47" ht="15.05" customHeight="1">
      <c r="B480" s="315">
        <v>113</v>
      </c>
      <c r="C480" s="162" t="s">
        <v>180</v>
      </c>
      <c r="D480" s="510" t="str">
        <f t="shared" si="62"/>
        <v/>
      </c>
      <c r="E480" s="511"/>
      <c r="F480" s="511"/>
      <c r="G480" s="512"/>
      <c r="H480" s="513"/>
      <c r="I480" s="514"/>
      <c r="J480" s="513"/>
      <c r="K480" s="514"/>
      <c r="L480" s="515"/>
      <c r="M480" s="515"/>
      <c r="N480" s="291"/>
      <c r="O480" s="291"/>
      <c r="P480" s="516"/>
      <c r="Q480" s="517"/>
      <c r="R480" s="518"/>
      <c r="S480" s="519"/>
      <c r="T480" s="518"/>
      <c r="U480" s="519"/>
      <c r="V480" s="409"/>
      <c r="W480" s="409"/>
      <c r="X480" s="520"/>
      <c r="Y480" s="521"/>
      <c r="Z480" s="513"/>
      <c r="AA480" s="514"/>
      <c r="AB480" s="513"/>
      <c r="AC480" s="514"/>
      <c r="AD480" s="292"/>
      <c r="AG480" s="111">
        <f t="shared" si="58"/>
        <v>0</v>
      </c>
      <c r="AH480" s="111">
        <f t="shared" si="59"/>
        <v>0</v>
      </c>
      <c r="AI480" s="111">
        <f t="shared" si="60"/>
        <v>0</v>
      </c>
      <c r="AJ480" s="111">
        <f t="shared" si="61"/>
        <v>0</v>
      </c>
      <c r="AQ480"/>
      <c r="AR480" s="111">
        <f t="shared" si="63"/>
        <v>0</v>
      </c>
      <c r="AT480" s="111">
        <f t="shared" si="64"/>
        <v>0</v>
      </c>
      <c r="AU480" s="111" t="e">
        <f t="shared" si="65"/>
        <v>#N/A</v>
      </c>
    </row>
    <row r="481" spans="1:47" ht="15.05" customHeight="1">
      <c r="B481" s="316">
        <v>114</v>
      </c>
      <c r="C481" s="162" t="s">
        <v>181</v>
      </c>
      <c r="D481" s="510" t="str">
        <f t="shared" si="62"/>
        <v/>
      </c>
      <c r="E481" s="511"/>
      <c r="F481" s="511"/>
      <c r="G481" s="512"/>
      <c r="H481" s="513"/>
      <c r="I481" s="514"/>
      <c r="J481" s="513"/>
      <c r="K481" s="514"/>
      <c r="L481" s="515"/>
      <c r="M481" s="515"/>
      <c r="N481" s="291"/>
      <c r="O481" s="291"/>
      <c r="P481" s="516"/>
      <c r="Q481" s="517"/>
      <c r="R481" s="518"/>
      <c r="S481" s="519"/>
      <c r="T481" s="518"/>
      <c r="U481" s="519"/>
      <c r="V481" s="409"/>
      <c r="W481" s="409"/>
      <c r="X481" s="520"/>
      <c r="Y481" s="521"/>
      <c r="Z481" s="513"/>
      <c r="AA481" s="514"/>
      <c r="AB481" s="513"/>
      <c r="AC481" s="514"/>
      <c r="AD481" s="292"/>
      <c r="AG481" s="111">
        <f t="shared" si="58"/>
        <v>0</v>
      </c>
      <c r="AH481" s="111">
        <f t="shared" si="59"/>
        <v>0</v>
      </c>
      <c r="AI481" s="111">
        <f t="shared" si="60"/>
        <v>0</v>
      </c>
      <c r="AJ481" s="111">
        <f t="shared" si="61"/>
        <v>0</v>
      </c>
      <c r="AQ481"/>
      <c r="AR481" s="111">
        <f t="shared" si="63"/>
        <v>0</v>
      </c>
      <c r="AT481" s="111">
        <f t="shared" si="64"/>
        <v>0</v>
      </c>
      <c r="AU481" s="111" t="e">
        <f t="shared" si="65"/>
        <v>#N/A</v>
      </c>
    </row>
    <row r="482" spans="1:47" ht="15.05" customHeight="1">
      <c r="B482" s="315">
        <v>115</v>
      </c>
      <c r="C482" s="162" t="s">
        <v>182</v>
      </c>
      <c r="D482" s="510" t="str">
        <f t="shared" si="62"/>
        <v/>
      </c>
      <c r="E482" s="511"/>
      <c r="F482" s="511"/>
      <c r="G482" s="512"/>
      <c r="H482" s="513"/>
      <c r="I482" s="514"/>
      <c r="J482" s="513"/>
      <c r="K482" s="514"/>
      <c r="L482" s="515"/>
      <c r="M482" s="515"/>
      <c r="N482" s="291"/>
      <c r="O482" s="291"/>
      <c r="P482" s="516"/>
      <c r="Q482" s="517"/>
      <c r="R482" s="518"/>
      <c r="S482" s="519"/>
      <c r="T482" s="518"/>
      <c r="U482" s="519"/>
      <c r="V482" s="409"/>
      <c r="W482" s="409"/>
      <c r="X482" s="520"/>
      <c r="Y482" s="521"/>
      <c r="Z482" s="513"/>
      <c r="AA482" s="514"/>
      <c r="AB482" s="513"/>
      <c r="AC482" s="514"/>
      <c r="AD482" s="292"/>
      <c r="AG482" s="111">
        <f t="shared" si="58"/>
        <v>0</v>
      </c>
      <c r="AH482" s="111">
        <f t="shared" si="59"/>
        <v>0</v>
      </c>
      <c r="AI482" s="111">
        <f t="shared" si="60"/>
        <v>0</v>
      </c>
      <c r="AJ482" s="111">
        <f t="shared" si="61"/>
        <v>0</v>
      </c>
      <c r="AQ482"/>
      <c r="AR482" s="111">
        <f t="shared" si="63"/>
        <v>0</v>
      </c>
      <c r="AT482" s="111">
        <f t="shared" si="64"/>
        <v>0</v>
      </c>
      <c r="AU482" s="111" t="e">
        <f t="shared" si="65"/>
        <v>#N/A</v>
      </c>
    </row>
    <row r="483" spans="1:47" ht="15.05" customHeight="1">
      <c r="B483" s="316">
        <v>116</v>
      </c>
      <c r="C483" s="162" t="s">
        <v>183</v>
      </c>
      <c r="D483" s="510" t="str">
        <f t="shared" si="62"/>
        <v/>
      </c>
      <c r="E483" s="511"/>
      <c r="F483" s="511"/>
      <c r="G483" s="512"/>
      <c r="H483" s="513"/>
      <c r="I483" s="514"/>
      <c r="J483" s="513"/>
      <c r="K483" s="514"/>
      <c r="L483" s="515"/>
      <c r="M483" s="515"/>
      <c r="N483" s="291"/>
      <c r="O483" s="291"/>
      <c r="P483" s="516"/>
      <c r="Q483" s="517"/>
      <c r="R483" s="518"/>
      <c r="S483" s="519"/>
      <c r="T483" s="518"/>
      <c r="U483" s="519"/>
      <c r="V483" s="409"/>
      <c r="W483" s="409"/>
      <c r="X483" s="520"/>
      <c r="Y483" s="521"/>
      <c r="Z483" s="513"/>
      <c r="AA483" s="514"/>
      <c r="AB483" s="513"/>
      <c r="AC483" s="514"/>
      <c r="AD483" s="292"/>
      <c r="AG483" s="111">
        <f t="shared" si="58"/>
        <v>0</v>
      </c>
      <c r="AH483" s="111">
        <f t="shared" si="59"/>
        <v>0</v>
      </c>
      <c r="AI483" s="111">
        <f t="shared" si="60"/>
        <v>0</v>
      </c>
      <c r="AJ483" s="111">
        <f t="shared" si="61"/>
        <v>0</v>
      </c>
      <c r="AQ483"/>
      <c r="AR483" s="111">
        <f t="shared" si="63"/>
        <v>0</v>
      </c>
      <c r="AT483" s="111">
        <f t="shared" si="64"/>
        <v>0</v>
      </c>
      <c r="AU483" s="111" t="e">
        <f t="shared" si="65"/>
        <v>#N/A</v>
      </c>
    </row>
    <row r="484" spans="1:47" ht="15.05" customHeight="1">
      <c r="B484" s="315">
        <v>117</v>
      </c>
      <c r="C484" s="162" t="s">
        <v>184</v>
      </c>
      <c r="D484" s="510" t="str">
        <f t="shared" si="62"/>
        <v/>
      </c>
      <c r="E484" s="511"/>
      <c r="F484" s="511"/>
      <c r="G484" s="512"/>
      <c r="H484" s="513"/>
      <c r="I484" s="514"/>
      <c r="J484" s="513"/>
      <c r="K484" s="514"/>
      <c r="L484" s="515"/>
      <c r="M484" s="515"/>
      <c r="N484" s="291"/>
      <c r="O484" s="291"/>
      <c r="P484" s="516"/>
      <c r="Q484" s="517"/>
      <c r="R484" s="518"/>
      <c r="S484" s="519"/>
      <c r="T484" s="518"/>
      <c r="U484" s="519"/>
      <c r="V484" s="409"/>
      <c r="W484" s="409"/>
      <c r="X484" s="520"/>
      <c r="Y484" s="521"/>
      <c r="Z484" s="513"/>
      <c r="AA484" s="514"/>
      <c r="AB484" s="513"/>
      <c r="AC484" s="514"/>
      <c r="AD484" s="292"/>
      <c r="AG484" s="111">
        <f t="shared" si="58"/>
        <v>0</v>
      </c>
      <c r="AH484" s="111">
        <f t="shared" si="59"/>
        <v>0</v>
      </c>
      <c r="AI484" s="111">
        <f t="shared" si="60"/>
        <v>0</v>
      </c>
      <c r="AJ484" s="111">
        <f t="shared" si="61"/>
        <v>0</v>
      </c>
      <c r="AQ484"/>
      <c r="AR484" s="111">
        <f t="shared" si="63"/>
        <v>0</v>
      </c>
      <c r="AT484" s="111">
        <f t="shared" si="64"/>
        <v>0</v>
      </c>
      <c r="AU484" s="111" t="e">
        <f t="shared" si="65"/>
        <v>#N/A</v>
      </c>
    </row>
    <row r="485" spans="1:47" ht="15.05" customHeight="1">
      <c r="B485" s="316">
        <v>118</v>
      </c>
      <c r="C485" s="162" t="s">
        <v>185</v>
      </c>
      <c r="D485" s="510" t="str">
        <f t="shared" si="62"/>
        <v/>
      </c>
      <c r="E485" s="511"/>
      <c r="F485" s="511"/>
      <c r="G485" s="512"/>
      <c r="H485" s="513"/>
      <c r="I485" s="514"/>
      <c r="J485" s="513"/>
      <c r="K485" s="514"/>
      <c r="L485" s="515"/>
      <c r="M485" s="515"/>
      <c r="N485" s="291"/>
      <c r="O485" s="291"/>
      <c r="P485" s="516"/>
      <c r="Q485" s="517"/>
      <c r="R485" s="518"/>
      <c r="S485" s="519"/>
      <c r="T485" s="518"/>
      <c r="U485" s="519"/>
      <c r="V485" s="409"/>
      <c r="W485" s="409"/>
      <c r="X485" s="520"/>
      <c r="Y485" s="521"/>
      <c r="Z485" s="513"/>
      <c r="AA485" s="514"/>
      <c r="AB485" s="513"/>
      <c r="AC485" s="514"/>
      <c r="AD485" s="292"/>
      <c r="AG485" s="111">
        <f t="shared" si="58"/>
        <v>0</v>
      </c>
      <c r="AH485" s="111">
        <f t="shared" si="59"/>
        <v>0</v>
      </c>
      <c r="AI485" s="111">
        <f t="shared" si="60"/>
        <v>0</v>
      </c>
      <c r="AJ485" s="111">
        <f t="shared" si="61"/>
        <v>0</v>
      </c>
      <c r="AQ485"/>
      <c r="AR485" s="111">
        <f t="shared" si="63"/>
        <v>0</v>
      </c>
      <c r="AT485" s="111">
        <f t="shared" si="64"/>
        <v>0</v>
      </c>
      <c r="AU485" s="111" t="e">
        <f t="shared" si="65"/>
        <v>#N/A</v>
      </c>
    </row>
    <row r="486" spans="1:47" ht="15.05" customHeight="1">
      <c r="B486" s="315">
        <v>119</v>
      </c>
      <c r="C486" s="162" t="s">
        <v>186</v>
      </c>
      <c r="D486" s="510" t="str">
        <f t="shared" si="62"/>
        <v/>
      </c>
      <c r="E486" s="511"/>
      <c r="F486" s="511"/>
      <c r="G486" s="512"/>
      <c r="H486" s="513"/>
      <c r="I486" s="514"/>
      <c r="J486" s="513"/>
      <c r="K486" s="514"/>
      <c r="L486" s="515"/>
      <c r="M486" s="515"/>
      <c r="N486" s="291"/>
      <c r="O486" s="291"/>
      <c r="P486" s="516"/>
      <c r="Q486" s="517"/>
      <c r="R486" s="518"/>
      <c r="S486" s="519"/>
      <c r="T486" s="518"/>
      <c r="U486" s="519"/>
      <c r="V486" s="409"/>
      <c r="W486" s="409"/>
      <c r="X486" s="520"/>
      <c r="Y486" s="521"/>
      <c r="Z486" s="513"/>
      <c r="AA486" s="514"/>
      <c r="AB486" s="513"/>
      <c r="AC486" s="514"/>
      <c r="AD486" s="292"/>
      <c r="AG486" s="111">
        <f t="shared" si="58"/>
        <v>0</v>
      </c>
      <c r="AH486" s="111">
        <f t="shared" si="59"/>
        <v>0</v>
      </c>
      <c r="AI486" s="111">
        <f t="shared" si="60"/>
        <v>0</v>
      </c>
      <c r="AJ486" s="111">
        <f t="shared" si="61"/>
        <v>0</v>
      </c>
      <c r="AQ486"/>
      <c r="AR486" s="111">
        <f t="shared" si="63"/>
        <v>0</v>
      </c>
      <c r="AT486" s="111">
        <f t="shared" si="64"/>
        <v>0</v>
      </c>
      <c r="AU486" s="111" t="e">
        <f t="shared" si="65"/>
        <v>#N/A</v>
      </c>
    </row>
    <row r="487" spans="1:47" ht="15.05" customHeight="1">
      <c r="A487" s="132"/>
      <c r="B487" s="316">
        <v>120</v>
      </c>
      <c r="C487" s="162" t="s">
        <v>187</v>
      </c>
      <c r="D487" s="510" t="str">
        <f t="shared" si="62"/>
        <v/>
      </c>
      <c r="E487" s="511"/>
      <c r="F487" s="511"/>
      <c r="G487" s="512"/>
      <c r="H487" s="513"/>
      <c r="I487" s="514"/>
      <c r="J487" s="513"/>
      <c r="K487" s="514"/>
      <c r="L487" s="515"/>
      <c r="M487" s="515"/>
      <c r="N487" s="291"/>
      <c r="O487" s="291"/>
      <c r="P487" s="516"/>
      <c r="Q487" s="517"/>
      <c r="R487" s="518"/>
      <c r="S487" s="519"/>
      <c r="T487" s="518"/>
      <c r="U487" s="519"/>
      <c r="V487" s="409"/>
      <c r="W487" s="409"/>
      <c r="X487" s="520"/>
      <c r="Y487" s="521"/>
      <c r="Z487" s="513"/>
      <c r="AA487" s="514"/>
      <c r="AB487" s="513"/>
      <c r="AC487" s="514"/>
      <c r="AD487" s="292"/>
      <c r="AG487" s="111">
        <f t="shared" si="58"/>
        <v>0</v>
      </c>
      <c r="AH487" s="111">
        <f t="shared" si="59"/>
        <v>0</v>
      </c>
      <c r="AI487" s="111">
        <f t="shared" si="60"/>
        <v>0</v>
      </c>
      <c r="AJ487" s="111">
        <f t="shared" si="61"/>
        <v>0</v>
      </c>
      <c r="AQ487"/>
      <c r="AR487" s="111">
        <f t="shared" si="63"/>
        <v>0</v>
      </c>
      <c r="AT487" s="111">
        <f t="shared" si="64"/>
        <v>0</v>
      </c>
      <c r="AU487" s="111" t="e">
        <f t="shared" si="65"/>
        <v>#N/A</v>
      </c>
    </row>
    <row r="488" spans="1:47" ht="15.0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G488" s="171">
        <f>SUM(AG367:AG487)</f>
        <v>0</v>
      </c>
      <c r="AH488" s="130">
        <f>SUM(AH367:AH487)</f>
        <v>0</v>
      </c>
      <c r="AI488" s="171">
        <f t="shared" ref="AI488:AJ488" si="66">SUM(AI367:AI487)</f>
        <v>0</v>
      </c>
      <c r="AJ488" s="171">
        <f t="shared" si="66"/>
        <v>0</v>
      </c>
      <c r="AR488" s="111">
        <f>SUM(AR368:AR487)</f>
        <v>0</v>
      </c>
    </row>
    <row r="489" spans="1:47" ht="45" customHeight="1">
      <c r="A489" s="132"/>
      <c r="B489" s="132"/>
      <c r="C489" s="506" t="s">
        <v>765</v>
      </c>
      <c r="D489" s="507"/>
      <c r="E489" s="507"/>
      <c r="F489" s="409"/>
      <c r="G489" s="409"/>
      <c r="H489" s="409"/>
      <c r="I489" s="409"/>
      <c r="J489" s="409"/>
      <c r="K489" s="409"/>
      <c r="L489" s="409"/>
      <c r="M489" s="409"/>
      <c r="N489" s="409"/>
      <c r="O489" s="409"/>
      <c r="P489" s="409"/>
      <c r="Q489" s="409"/>
      <c r="R489" s="409"/>
      <c r="S489" s="409"/>
      <c r="T489" s="409"/>
      <c r="U489" s="409"/>
      <c r="V489" s="409"/>
      <c r="W489" s="409"/>
      <c r="X489" s="409"/>
      <c r="Y489" s="409"/>
      <c r="Z489" s="409"/>
      <c r="AA489" s="409"/>
      <c r="AB489" s="409"/>
      <c r="AC489" s="409"/>
      <c r="AD489" s="409"/>
      <c r="AG489" s="111">
        <f>IF(OR(AND(F489="",COUNTIF(AB367:AC487,11)&gt;0),AND(F489&lt;&gt;"",COUNTIF(AB367:AC487,11)=0)),1,0)</f>
        <v>0</v>
      </c>
    </row>
    <row r="490" spans="1:47" ht="15.0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row>
    <row r="491" spans="1:47" ht="15.05" customHeight="1">
      <c r="A491" s="172"/>
      <c r="C491" s="421" t="s">
        <v>211</v>
      </c>
      <c r="D491" s="421"/>
      <c r="E491" s="421"/>
      <c r="F491" s="421"/>
      <c r="G491" s="421"/>
      <c r="H491" s="421"/>
      <c r="I491" s="421"/>
      <c r="J491" s="421"/>
      <c r="K491" s="173"/>
      <c r="L491" s="483" t="s">
        <v>548</v>
      </c>
      <c r="M491" s="484"/>
      <c r="N491" s="484"/>
      <c r="O491" s="484"/>
      <c r="P491" s="484"/>
      <c r="Q491" s="484"/>
      <c r="R491" s="484"/>
      <c r="S491" s="485"/>
      <c r="T491" s="174"/>
      <c r="U491" s="415" t="s">
        <v>581</v>
      </c>
      <c r="V491" s="415"/>
      <c r="W491" s="415"/>
      <c r="X491" s="415"/>
      <c r="Y491" s="415"/>
      <c r="Z491" s="415"/>
      <c r="AA491" s="415"/>
      <c r="AB491" s="415"/>
      <c r="AC491" s="415"/>
      <c r="AD491" s="415"/>
    </row>
    <row r="492" spans="1:47" ht="36" customHeight="1">
      <c r="A492" s="172"/>
      <c r="C492" s="175" t="s">
        <v>68</v>
      </c>
      <c r="D492" s="639" t="s">
        <v>212</v>
      </c>
      <c r="E492" s="639"/>
      <c r="F492" s="639"/>
      <c r="G492" s="639"/>
      <c r="H492" s="639"/>
      <c r="I492" s="639"/>
      <c r="J492" s="639"/>
      <c r="K492" s="176"/>
      <c r="L492" s="177" t="s">
        <v>68</v>
      </c>
      <c r="M492" s="580" t="s">
        <v>549</v>
      </c>
      <c r="N492" s="581"/>
      <c r="O492" s="581"/>
      <c r="P492" s="581"/>
      <c r="Q492" s="581"/>
      <c r="R492" s="581"/>
      <c r="S492" s="600"/>
      <c r="T492" s="178"/>
      <c r="U492" s="38" t="s">
        <v>68</v>
      </c>
      <c r="V492" s="563" t="s">
        <v>571</v>
      </c>
      <c r="W492" s="564"/>
      <c r="X492" s="564"/>
      <c r="Y492" s="564"/>
      <c r="Z492" s="564"/>
      <c r="AA492" s="564"/>
      <c r="AB492" s="564"/>
      <c r="AC492" s="564"/>
      <c r="AD492" s="565"/>
    </row>
    <row r="493" spans="1:47" ht="24.05" customHeight="1">
      <c r="A493" s="172"/>
      <c r="B493" s="132"/>
      <c r="C493" s="4" t="s">
        <v>69</v>
      </c>
      <c r="D493" s="509" t="s">
        <v>213</v>
      </c>
      <c r="E493" s="509"/>
      <c r="F493" s="509"/>
      <c r="G493" s="509"/>
      <c r="H493" s="509"/>
      <c r="I493" s="509"/>
      <c r="J493" s="509"/>
      <c r="K493" s="176"/>
      <c r="L493" s="179" t="s">
        <v>69</v>
      </c>
      <c r="M493" s="580" t="s">
        <v>550</v>
      </c>
      <c r="N493" s="581"/>
      <c r="O493" s="581"/>
      <c r="P493" s="581"/>
      <c r="Q493" s="581"/>
      <c r="R493" s="581"/>
      <c r="S493" s="600"/>
      <c r="T493" s="180"/>
      <c r="U493" s="4" t="s">
        <v>69</v>
      </c>
      <c r="V493" s="563" t="s">
        <v>572</v>
      </c>
      <c r="W493" s="564"/>
      <c r="X493" s="564"/>
      <c r="Y493" s="564"/>
      <c r="Z493" s="564"/>
      <c r="AA493" s="564"/>
      <c r="AB493" s="564"/>
      <c r="AC493" s="564"/>
      <c r="AD493" s="565"/>
    </row>
    <row r="494" spans="1:47" ht="24.05" customHeight="1">
      <c r="A494" s="172"/>
      <c r="B494" s="132"/>
      <c r="C494" s="4" t="s">
        <v>75</v>
      </c>
      <c r="D494" s="509" t="s">
        <v>407</v>
      </c>
      <c r="E494" s="509"/>
      <c r="F494" s="509"/>
      <c r="G494" s="509"/>
      <c r="H494" s="509"/>
      <c r="I494" s="509"/>
      <c r="J494" s="509"/>
      <c r="K494" s="176"/>
      <c r="L494" s="179" t="s">
        <v>70</v>
      </c>
      <c r="M494" s="580" t="s">
        <v>551</v>
      </c>
      <c r="N494" s="581"/>
      <c r="O494" s="581"/>
      <c r="P494" s="581"/>
      <c r="Q494" s="581"/>
      <c r="R494" s="581"/>
      <c r="S494" s="600"/>
      <c r="T494" s="178"/>
      <c r="U494" s="4" t="s">
        <v>70</v>
      </c>
      <c r="V494" s="563" t="s">
        <v>573</v>
      </c>
      <c r="W494" s="564"/>
      <c r="X494" s="564"/>
      <c r="Y494" s="564"/>
      <c r="Z494" s="564"/>
      <c r="AA494" s="564"/>
      <c r="AB494" s="564"/>
      <c r="AC494" s="564"/>
      <c r="AD494" s="565"/>
    </row>
    <row r="495" spans="1:47" ht="47.95" customHeight="1">
      <c r="A495" s="172"/>
      <c r="B495" s="132"/>
      <c r="C495" s="4" t="s">
        <v>76</v>
      </c>
      <c r="D495" s="509" t="s">
        <v>214</v>
      </c>
      <c r="E495" s="509"/>
      <c r="F495" s="509"/>
      <c r="G495" s="509"/>
      <c r="H495" s="509"/>
      <c r="I495" s="509"/>
      <c r="J495" s="509"/>
      <c r="K495" s="176"/>
      <c r="L495" s="179" t="s">
        <v>71</v>
      </c>
      <c r="M495" s="580" t="s">
        <v>552</v>
      </c>
      <c r="N495" s="581"/>
      <c r="O495" s="581"/>
      <c r="P495" s="581"/>
      <c r="Q495" s="581"/>
      <c r="R495" s="581"/>
      <c r="S495" s="600"/>
      <c r="T495" s="178"/>
      <c r="U495" s="4" t="s">
        <v>71</v>
      </c>
      <c r="V495" s="563" t="s">
        <v>574</v>
      </c>
      <c r="W495" s="564"/>
      <c r="X495" s="564"/>
      <c r="Y495" s="564"/>
      <c r="Z495" s="564"/>
      <c r="AA495" s="564"/>
      <c r="AB495" s="564"/>
      <c r="AC495" s="564"/>
      <c r="AD495" s="565"/>
    </row>
    <row r="496" spans="1:47" ht="24.05" customHeight="1">
      <c r="A496" s="181"/>
      <c r="B496" s="132"/>
      <c r="C496" s="115"/>
      <c r="D496" s="115"/>
      <c r="E496" s="115"/>
      <c r="F496" s="115"/>
      <c r="G496" s="115"/>
      <c r="H496" s="157"/>
      <c r="I496" s="182"/>
      <c r="J496" s="182"/>
      <c r="K496" s="182"/>
      <c r="L496" s="179" t="s">
        <v>72</v>
      </c>
      <c r="M496" s="580" t="s">
        <v>553</v>
      </c>
      <c r="N496" s="581"/>
      <c r="O496" s="581"/>
      <c r="P496" s="581"/>
      <c r="Q496" s="581"/>
      <c r="R496" s="581"/>
      <c r="S496" s="600"/>
      <c r="T496" s="183"/>
      <c r="U496" s="4" t="s">
        <v>72</v>
      </c>
      <c r="V496" s="563" t="s">
        <v>575</v>
      </c>
      <c r="W496" s="564"/>
      <c r="X496" s="564"/>
      <c r="Y496" s="564"/>
      <c r="Z496" s="564"/>
      <c r="AA496" s="564"/>
      <c r="AB496" s="564"/>
      <c r="AC496" s="564"/>
      <c r="AD496" s="565"/>
    </row>
    <row r="497" spans="1:30" ht="36" customHeight="1">
      <c r="A497" s="181"/>
      <c r="B497" s="132"/>
      <c r="C497" s="421" t="s">
        <v>215</v>
      </c>
      <c r="D497" s="421"/>
      <c r="E497" s="421"/>
      <c r="F497" s="421"/>
      <c r="G497" s="421"/>
      <c r="H497" s="421"/>
      <c r="I497" s="421"/>
      <c r="J497" s="421"/>
      <c r="K497" s="182"/>
      <c r="L497" s="179" t="s">
        <v>73</v>
      </c>
      <c r="M497" s="580" t="s">
        <v>554</v>
      </c>
      <c r="N497" s="581"/>
      <c r="O497" s="581"/>
      <c r="P497" s="581"/>
      <c r="Q497" s="581"/>
      <c r="R497" s="581"/>
      <c r="S497" s="600"/>
      <c r="T497" s="155"/>
      <c r="U497" s="4" t="s">
        <v>73</v>
      </c>
      <c r="V497" s="563" t="s">
        <v>576</v>
      </c>
      <c r="W497" s="564"/>
      <c r="X497" s="564"/>
      <c r="Y497" s="564"/>
      <c r="Z497" s="564"/>
      <c r="AA497" s="564"/>
      <c r="AB497" s="564"/>
      <c r="AC497" s="564"/>
      <c r="AD497" s="565"/>
    </row>
    <row r="498" spans="1:30" ht="24.05" customHeight="1">
      <c r="A498" s="181"/>
      <c r="B498" s="132"/>
      <c r="C498" s="175" t="s">
        <v>68</v>
      </c>
      <c r="D498" s="639" t="s">
        <v>216</v>
      </c>
      <c r="E498" s="639"/>
      <c r="F498" s="639"/>
      <c r="G498" s="639"/>
      <c r="H498" s="639"/>
      <c r="I498" s="639"/>
      <c r="J498" s="639"/>
      <c r="K498" s="182"/>
      <c r="L498" s="179" t="s">
        <v>74</v>
      </c>
      <c r="M498" s="580" t="s">
        <v>555</v>
      </c>
      <c r="N498" s="581"/>
      <c r="O498" s="581"/>
      <c r="P498" s="581"/>
      <c r="Q498" s="581"/>
      <c r="R498" s="581"/>
      <c r="S498" s="600"/>
      <c r="T498" s="155"/>
      <c r="U498" s="4" t="s">
        <v>74</v>
      </c>
      <c r="V498" s="563" t="s">
        <v>577</v>
      </c>
      <c r="W498" s="564"/>
      <c r="X498" s="564"/>
      <c r="Y498" s="564"/>
      <c r="Z498" s="564"/>
      <c r="AA498" s="564"/>
      <c r="AB498" s="564"/>
      <c r="AC498" s="564"/>
      <c r="AD498" s="565"/>
    </row>
    <row r="499" spans="1:30" ht="47.95" customHeight="1">
      <c r="A499" s="181"/>
      <c r="B499" s="132"/>
      <c r="C499" s="184" t="s">
        <v>69</v>
      </c>
      <c r="D499" s="439" t="s">
        <v>266</v>
      </c>
      <c r="E499" s="439"/>
      <c r="F499" s="439"/>
      <c r="G499" s="439"/>
      <c r="H499" s="439"/>
      <c r="I499" s="439"/>
      <c r="J499" s="439"/>
      <c r="K499" s="182"/>
      <c r="L499" s="179" t="s">
        <v>75</v>
      </c>
      <c r="M499" s="580" t="s">
        <v>556</v>
      </c>
      <c r="N499" s="581"/>
      <c r="O499" s="581"/>
      <c r="P499" s="581"/>
      <c r="Q499" s="581"/>
      <c r="R499" s="581"/>
      <c r="S499" s="600"/>
      <c r="T499" s="155"/>
      <c r="U499" s="4" t="s">
        <v>75</v>
      </c>
      <c r="V499" s="563" t="s">
        <v>578</v>
      </c>
      <c r="W499" s="564"/>
      <c r="X499" s="564"/>
      <c r="Y499" s="564"/>
      <c r="Z499" s="564"/>
      <c r="AA499" s="564"/>
      <c r="AB499" s="564"/>
      <c r="AC499" s="564"/>
      <c r="AD499" s="565"/>
    </row>
    <row r="500" spans="1:30" ht="15.05" customHeight="1">
      <c r="A500" s="181"/>
      <c r="B500" s="132"/>
      <c r="C500" s="175" t="s">
        <v>70</v>
      </c>
      <c r="D500" s="639" t="s">
        <v>217</v>
      </c>
      <c r="E500" s="639"/>
      <c r="F500" s="639"/>
      <c r="G500" s="639"/>
      <c r="H500" s="639"/>
      <c r="I500" s="639"/>
      <c r="J500" s="639"/>
      <c r="K500" s="182"/>
      <c r="L500" s="179" t="s">
        <v>76</v>
      </c>
      <c r="M500" s="580" t="s">
        <v>557</v>
      </c>
      <c r="N500" s="581"/>
      <c r="O500" s="581"/>
      <c r="P500" s="581"/>
      <c r="Q500" s="581"/>
      <c r="R500" s="581"/>
      <c r="S500" s="600"/>
      <c r="T500" s="155"/>
      <c r="U500" s="4" t="s">
        <v>76</v>
      </c>
      <c r="V500" s="563" t="s">
        <v>579</v>
      </c>
      <c r="W500" s="564"/>
      <c r="X500" s="564"/>
      <c r="Y500" s="564"/>
      <c r="Z500" s="564"/>
      <c r="AA500" s="564"/>
      <c r="AB500" s="564"/>
      <c r="AC500" s="564"/>
      <c r="AD500" s="565"/>
    </row>
    <row r="501" spans="1:30" ht="15.05" customHeight="1">
      <c r="A501" s="181"/>
      <c r="B501" s="132"/>
      <c r="C501" s="175" t="s">
        <v>71</v>
      </c>
      <c r="D501" s="639" t="s">
        <v>218</v>
      </c>
      <c r="E501" s="639"/>
      <c r="F501" s="639"/>
      <c r="G501" s="639"/>
      <c r="H501" s="639"/>
      <c r="I501" s="639"/>
      <c r="J501" s="639"/>
      <c r="K501" s="182"/>
      <c r="L501" s="179" t="s">
        <v>77</v>
      </c>
      <c r="M501" s="580" t="s">
        <v>558</v>
      </c>
      <c r="N501" s="581"/>
      <c r="O501" s="581"/>
      <c r="P501" s="581"/>
      <c r="Q501" s="581"/>
      <c r="R501" s="581"/>
      <c r="S501" s="600"/>
      <c r="T501" s="132"/>
      <c r="U501" s="4" t="s">
        <v>77</v>
      </c>
      <c r="V501" s="563" t="s">
        <v>580</v>
      </c>
      <c r="W501" s="564"/>
      <c r="X501" s="564"/>
      <c r="Y501" s="564"/>
      <c r="Z501" s="564"/>
      <c r="AA501" s="564"/>
      <c r="AB501" s="564"/>
      <c r="AC501" s="564"/>
      <c r="AD501" s="565"/>
    </row>
    <row r="502" spans="1:30" ht="24.05" customHeight="1">
      <c r="A502" s="181"/>
      <c r="B502" s="132"/>
      <c r="C502" s="4" t="s">
        <v>72</v>
      </c>
      <c r="D502" s="505" t="s">
        <v>219</v>
      </c>
      <c r="E502" s="505"/>
      <c r="F502" s="505"/>
      <c r="G502" s="505"/>
      <c r="H502" s="505"/>
      <c r="I502" s="505"/>
      <c r="J502" s="505"/>
      <c r="K502" s="182"/>
      <c r="L502" s="179" t="s">
        <v>78</v>
      </c>
      <c r="M502" s="580" t="s">
        <v>559</v>
      </c>
      <c r="N502" s="581"/>
      <c r="O502" s="581"/>
      <c r="P502" s="581"/>
      <c r="Q502" s="581"/>
      <c r="R502" s="581"/>
      <c r="S502" s="600"/>
      <c r="T502" s="153"/>
      <c r="U502" s="4" t="s">
        <v>166</v>
      </c>
      <c r="V502" s="509" t="s">
        <v>214</v>
      </c>
      <c r="W502" s="509"/>
      <c r="X502" s="509"/>
      <c r="Y502" s="509"/>
      <c r="Z502" s="509"/>
      <c r="AA502" s="509"/>
      <c r="AB502" s="509"/>
      <c r="AC502" s="509"/>
      <c r="AD502" s="509"/>
    </row>
    <row r="503" spans="1:30" ht="15.05" customHeight="1">
      <c r="A503" s="181"/>
      <c r="B503" s="132"/>
      <c r="C503" s="4" t="s">
        <v>73</v>
      </c>
      <c r="D503" s="509" t="s">
        <v>220</v>
      </c>
      <c r="E503" s="509"/>
      <c r="F503" s="509"/>
      <c r="G503" s="509"/>
      <c r="H503" s="509"/>
      <c r="I503" s="509"/>
      <c r="J503" s="509"/>
      <c r="K503" s="185"/>
      <c r="L503" s="179" t="s">
        <v>79</v>
      </c>
      <c r="M503" s="580" t="s">
        <v>560</v>
      </c>
      <c r="N503" s="581"/>
      <c r="O503" s="581"/>
      <c r="P503" s="581"/>
      <c r="Q503" s="581"/>
      <c r="R503" s="581"/>
      <c r="S503" s="600"/>
      <c r="T503" s="155"/>
      <c r="U503" s="155"/>
      <c r="V503" s="186"/>
      <c r="W503" s="157"/>
      <c r="X503" s="759"/>
      <c r="Y503" s="759"/>
      <c r="Z503" s="759"/>
      <c r="AA503" s="759"/>
      <c r="AB503" s="759"/>
      <c r="AC503" s="759"/>
      <c r="AD503" s="759"/>
    </row>
    <row r="504" spans="1:30" ht="15.05" customHeight="1">
      <c r="A504" s="181"/>
      <c r="B504" s="132"/>
      <c r="C504" s="4" t="s">
        <v>74</v>
      </c>
      <c r="D504" s="509" t="s">
        <v>221</v>
      </c>
      <c r="E504" s="509"/>
      <c r="F504" s="509"/>
      <c r="G504" s="509"/>
      <c r="H504" s="509"/>
      <c r="I504" s="509"/>
      <c r="J504" s="509"/>
      <c r="K504" s="186"/>
      <c r="L504" s="179" t="s">
        <v>80</v>
      </c>
      <c r="M504" s="559" t="s">
        <v>561</v>
      </c>
      <c r="N504" s="559"/>
      <c r="O504" s="559"/>
      <c r="P504" s="559"/>
      <c r="Q504" s="559"/>
      <c r="R504" s="559"/>
      <c r="S504" s="559"/>
      <c r="T504" s="155"/>
      <c r="U504" s="560" t="s">
        <v>240</v>
      </c>
      <c r="V504" s="560"/>
      <c r="W504" s="560"/>
      <c r="X504" s="560"/>
      <c r="Y504" s="560"/>
      <c r="Z504" s="560"/>
      <c r="AA504" s="560"/>
      <c r="AB504" s="560"/>
      <c r="AC504" s="560"/>
      <c r="AD504" s="560"/>
    </row>
    <row r="505" spans="1:30" ht="15.05" customHeight="1">
      <c r="A505" s="181"/>
      <c r="B505" s="132"/>
      <c r="C505" s="4" t="s">
        <v>75</v>
      </c>
      <c r="D505" s="640" t="s">
        <v>222</v>
      </c>
      <c r="E505" s="640"/>
      <c r="F505" s="640"/>
      <c r="G505" s="640"/>
      <c r="H505" s="640"/>
      <c r="I505" s="640"/>
      <c r="J505" s="640"/>
      <c r="K505" s="186"/>
      <c r="L505" s="179" t="s">
        <v>81</v>
      </c>
      <c r="M505" s="551" t="s">
        <v>582</v>
      </c>
      <c r="N505" s="551"/>
      <c r="O505" s="551"/>
      <c r="P505" s="551"/>
      <c r="Q505" s="551"/>
      <c r="R505" s="551"/>
      <c r="S505" s="551"/>
      <c r="T505" s="155"/>
      <c r="U505" s="4" t="s">
        <v>68</v>
      </c>
      <c r="V505" s="509" t="s">
        <v>768</v>
      </c>
      <c r="W505" s="509"/>
      <c r="X505" s="509"/>
      <c r="Y505" s="509"/>
      <c r="Z505" s="509"/>
      <c r="AA505" s="509"/>
      <c r="AB505" s="509"/>
      <c r="AC505" s="509"/>
      <c r="AD505" s="509"/>
    </row>
    <row r="506" spans="1:30" ht="24.05" customHeight="1">
      <c r="A506" s="181"/>
      <c r="B506" s="132"/>
      <c r="C506" s="4" t="s">
        <v>76</v>
      </c>
      <c r="D506" s="640" t="s">
        <v>214</v>
      </c>
      <c r="E506" s="640"/>
      <c r="F506" s="640"/>
      <c r="G506" s="640"/>
      <c r="H506" s="640"/>
      <c r="I506" s="640"/>
      <c r="J506" s="640"/>
      <c r="K506" s="186"/>
      <c r="L506" s="179" t="s">
        <v>82</v>
      </c>
      <c r="M506" s="559" t="s">
        <v>562</v>
      </c>
      <c r="N506" s="559"/>
      <c r="O506" s="559"/>
      <c r="P506" s="559"/>
      <c r="Q506" s="559"/>
      <c r="R506" s="559"/>
      <c r="S506" s="559"/>
      <c r="T506" s="155"/>
      <c r="U506" s="4" t="s">
        <v>69</v>
      </c>
      <c r="V506" s="509" t="s">
        <v>241</v>
      </c>
      <c r="W506" s="509"/>
      <c r="X506" s="509"/>
      <c r="Y506" s="509"/>
      <c r="Z506" s="509"/>
      <c r="AA506" s="509"/>
      <c r="AB506" s="509"/>
      <c r="AC506" s="509"/>
      <c r="AD506" s="509"/>
    </row>
    <row r="507" spans="1:30" ht="36" customHeight="1">
      <c r="A507" s="181"/>
      <c r="B507" s="132"/>
      <c r="C507" s="185"/>
      <c r="D507" s="185"/>
      <c r="E507" s="185"/>
      <c r="F507" s="185"/>
      <c r="G507" s="185"/>
      <c r="H507" s="185"/>
      <c r="I507" s="185"/>
      <c r="J507" s="185"/>
      <c r="K507" s="186"/>
      <c r="L507" s="179" t="s">
        <v>83</v>
      </c>
      <c r="M507" s="559" t="s">
        <v>563</v>
      </c>
      <c r="N507" s="559"/>
      <c r="O507" s="559"/>
      <c r="P507" s="559"/>
      <c r="Q507" s="559"/>
      <c r="R507" s="559"/>
      <c r="S507" s="559"/>
      <c r="T507" s="155"/>
      <c r="U507" s="4" t="s">
        <v>70</v>
      </c>
      <c r="V507" s="505" t="s">
        <v>242</v>
      </c>
      <c r="W507" s="505"/>
      <c r="X507" s="505"/>
      <c r="Y507" s="505"/>
      <c r="Z507" s="505"/>
      <c r="AA507" s="505"/>
      <c r="AB507" s="505"/>
      <c r="AC507" s="505"/>
      <c r="AD507" s="505"/>
    </row>
    <row r="508" spans="1:30" ht="24.05" customHeight="1">
      <c r="A508" s="181"/>
      <c r="B508" s="132"/>
      <c r="C508" s="560" t="s">
        <v>235</v>
      </c>
      <c r="D508" s="560"/>
      <c r="E508" s="560"/>
      <c r="F508" s="560"/>
      <c r="G508" s="560"/>
      <c r="H508" s="560"/>
      <c r="I508" s="560"/>
      <c r="J508" s="560"/>
      <c r="K508" s="187"/>
      <c r="L508" s="179" t="s">
        <v>84</v>
      </c>
      <c r="M508" s="559" t="s">
        <v>564</v>
      </c>
      <c r="N508" s="559"/>
      <c r="O508" s="559"/>
      <c r="P508" s="559"/>
      <c r="Q508" s="559"/>
      <c r="R508" s="559"/>
      <c r="S508" s="559"/>
      <c r="T508" s="155"/>
      <c r="U508" s="4" t="s">
        <v>71</v>
      </c>
      <c r="V508" s="509" t="s">
        <v>243</v>
      </c>
      <c r="W508" s="509"/>
      <c r="X508" s="509"/>
      <c r="Y508" s="509"/>
      <c r="Z508" s="509"/>
      <c r="AA508" s="509"/>
      <c r="AB508" s="509"/>
      <c r="AC508" s="509"/>
      <c r="AD508" s="509"/>
    </row>
    <row r="509" spans="1:30" ht="24.05" customHeight="1">
      <c r="A509" s="172"/>
      <c r="C509" s="4" t="s">
        <v>68</v>
      </c>
      <c r="D509" s="509" t="s">
        <v>236</v>
      </c>
      <c r="E509" s="509"/>
      <c r="F509" s="509"/>
      <c r="G509" s="509"/>
      <c r="H509" s="509"/>
      <c r="I509" s="509"/>
      <c r="J509" s="509"/>
      <c r="L509" s="179" t="s">
        <v>85</v>
      </c>
      <c r="M509" s="559" t="s">
        <v>565</v>
      </c>
      <c r="N509" s="559"/>
      <c r="O509" s="559"/>
      <c r="P509" s="559"/>
      <c r="Q509" s="559"/>
      <c r="R509" s="559"/>
      <c r="S509" s="559"/>
      <c r="U509" s="4" t="s">
        <v>72</v>
      </c>
      <c r="V509" s="505" t="s">
        <v>244</v>
      </c>
      <c r="W509" s="505"/>
      <c r="X509" s="505"/>
      <c r="Y509" s="505"/>
      <c r="Z509" s="505"/>
      <c r="AA509" s="505"/>
      <c r="AB509" s="505"/>
      <c r="AC509" s="505"/>
      <c r="AD509" s="505"/>
    </row>
    <row r="510" spans="1:30" ht="15.05" customHeight="1">
      <c r="A510" s="172"/>
      <c r="C510" s="4" t="s">
        <v>69</v>
      </c>
      <c r="D510" s="509" t="s">
        <v>237</v>
      </c>
      <c r="E510" s="509"/>
      <c r="F510" s="509"/>
      <c r="G510" s="509"/>
      <c r="H510" s="509"/>
      <c r="I510" s="509"/>
      <c r="J510" s="509"/>
      <c r="L510" s="179" t="s">
        <v>86</v>
      </c>
      <c r="M510" s="559" t="s">
        <v>566</v>
      </c>
      <c r="N510" s="559"/>
      <c r="O510" s="559"/>
      <c r="P510" s="559"/>
      <c r="Q510" s="559"/>
      <c r="R510" s="559"/>
      <c r="S510" s="559"/>
      <c r="U510" s="4" t="s">
        <v>73</v>
      </c>
      <c r="V510" s="509" t="s">
        <v>245</v>
      </c>
      <c r="W510" s="509"/>
      <c r="X510" s="509"/>
      <c r="Y510" s="509"/>
      <c r="Z510" s="509"/>
      <c r="AA510" s="509"/>
      <c r="AB510" s="509"/>
      <c r="AC510" s="509"/>
      <c r="AD510" s="509"/>
    </row>
    <row r="511" spans="1:30" ht="15.05" customHeight="1">
      <c r="A511" s="172"/>
      <c r="C511" s="4" t="s">
        <v>70</v>
      </c>
      <c r="D511" s="509" t="s">
        <v>238</v>
      </c>
      <c r="E511" s="509"/>
      <c r="F511" s="509"/>
      <c r="G511" s="509"/>
      <c r="H511" s="509"/>
      <c r="I511" s="509"/>
      <c r="J511" s="509"/>
      <c r="L511" s="179" t="s">
        <v>87</v>
      </c>
      <c r="M511" s="559" t="s">
        <v>567</v>
      </c>
      <c r="N511" s="559"/>
      <c r="O511" s="559"/>
      <c r="P511" s="559"/>
      <c r="Q511" s="559"/>
      <c r="R511" s="559"/>
      <c r="S511" s="559"/>
      <c r="U511" s="4" t="s">
        <v>76</v>
      </c>
      <c r="V511" s="509" t="s">
        <v>214</v>
      </c>
      <c r="W511" s="509"/>
      <c r="X511" s="509"/>
      <c r="Y511" s="509"/>
      <c r="Z511" s="509"/>
      <c r="AA511" s="509"/>
      <c r="AB511" s="509"/>
      <c r="AC511" s="509"/>
      <c r="AD511" s="509"/>
    </row>
    <row r="512" spans="1:30" ht="15.05" customHeight="1">
      <c r="A512" s="172"/>
      <c r="C512" s="4" t="s">
        <v>71</v>
      </c>
      <c r="D512" s="509" t="s">
        <v>239</v>
      </c>
      <c r="E512" s="509"/>
      <c r="F512" s="509"/>
      <c r="G512" s="509"/>
      <c r="H512" s="509"/>
      <c r="I512" s="509"/>
      <c r="J512" s="509"/>
      <c r="L512" s="179" t="s">
        <v>88</v>
      </c>
      <c r="M512" s="559" t="s">
        <v>568</v>
      </c>
      <c r="N512" s="559"/>
      <c r="O512" s="559"/>
      <c r="P512" s="559"/>
      <c r="Q512" s="559"/>
      <c r="R512" s="559"/>
      <c r="S512" s="559"/>
      <c r="U512" s="188"/>
      <c r="V512" s="188"/>
      <c r="W512" s="188"/>
      <c r="X512" s="188"/>
      <c r="Y512" s="188"/>
      <c r="Z512" s="188"/>
      <c r="AA512" s="188"/>
      <c r="AB512" s="188"/>
      <c r="AC512" s="188"/>
      <c r="AD512" s="188"/>
    </row>
    <row r="513" spans="1:30" ht="24.05" customHeight="1">
      <c r="A513" s="172"/>
      <c r="C513" s="4" t="s">
        <v>75</v>
      </c>
      <c r="D513" s="509" t="s">
        <v>406</v>
      </c>
      <c r="E513" s="509"/>
      <c r="F513" s="509"/>
      <c r="G513" s="509"/>
      <c r="H513" s="509"/>
      <c r="I513" s="509"/>
      <c r="J513" s="509"/>
      <c r="L513" s="179" t="s">
        <v>89</v>
      </c>
      <c r="M513" s="559" t="s">
        <v>569</v>
      </c>
      <c r="N513" s="559"/>
      <c r="O513" s="559"/>
      <c r="P513" s="559"/>
      <c r="Q513" s="559"/>
      <c r="R513" s="559"/>
      <c r="S513" s="559"/>
      <c r="U513" s="508" t="s">
        <v>766</v>
      </c>
      <c r="V513" s="508"/>
      <c r="W513" s="508"/>
      <c r="X513" s="508"/>
      <c r="Y513" s="508"/>
      <c r="Z513" s="508"/>
      <c r="AA513" s="508"/>
      <c r="AB513" s="508"/>
      <c r="AC513" s="508"/>
      <c r="AD513" s="508"/>
    </row>
    <row r="514" spans="1:30" ht="24.05" customHeight="1">
      <c r="A514" s="172"/>
      <c r="C514" s="4" t="s">
        <v>76</v>
      </c>
      <c r="D514" s="509" t="s">
        <v>214</v>
      </c>
      <c r="E514" s="509"/>
      <c r="F514" s="509"/>
      <c r="G514" s="509"/>
      <c r="H514" s="509"/>
      <c r="I514" s="509"/>
      <c r="J514" s="509"/>
      <c r="L514" s="179" t="s">
        <v>90</v>
      </c>
      <c r="M514" s="559" t="s">
        <v>570</v>
      </c>
      <c r="N514" s="559"/>
      <c r="O514" s="559"/>
      <c r="P514" s="559"/>
      <c r="Q514" s="559"/>
      <c r="R514" s="559"/>
      <c r="S514" s="559"/>
      <c r="U514" s="38" t="s">
        <v>68</v>
      </c>
      <c r="V514" s="505" t="s">
        <v>756</v>
      </c>
      <c r="W514" s="505"/>
      <c r="X514" s="505"/>
      <c r="Y514" s="505"/>
      <c r="Z514" s="505"/>
      <c r="AA514" s="505"/>
      <c r="AB514" s="505"/>
      <c r="AC514" s="505"/>
      <c r="AD514" s="505"/>
    </row>
    <row r="515" spans="1:30" ht="15.05" customHeight="1">
      <c r="A515" s="172"/>
      <c r="C515" s="185"/>
      <c r="D515" s="185"/>
      <c r="E515" s="185"/>
      <c r="F515" s="185"/>
      <c r="G515" s="185"/>
      <c r="H515" s="185"/>
      <c r="I515" s="185"/>
      <c r="J515" s="185"/>
      <c r="L515" s="179" t="s">
        <v>91</v>
      </c>
      <c r="M515" s="559" t="s">
        <v>234</v>
      </c>
      <c r="N515" s="559"/>
      <c r="O515" s="559"/>
      <c r="P515" s="559"/>
      <c r="Q515" s="559"/>
      <c r="R515" s="559"/>
      <c r="S515" s="559"/>
      <c r="U515" s="4" t="s">
        <v>69</v>
      </c>
      <c r="V515" s="505" t="s">
        <v>757</v>
      </c>
      <c r="W515" s="505"/>
      <c r="X515" s="505"/>
      <c r="Y515" s="505"/>
      <c r="Z515" s="505"/>
      <c r="AA515" s="505"/>
      <c r="AB515" s="505"/>
      <c r="AC515" s="505"/>
      <c r="AD515" s="505"/>
    </row>
    <row r="516" spans="1:30" ht="24.05" customHeight="1">
      <c r="A516" s="172"/>
      <c r="C516" s="415" t="s">
        <v>223</v>
      </c>
      <c r="D516" s="415"/>
      <c r="E516" s="415"/>
      <c r="F516" s="415"/>
      <c r="G516" s="415"/>
      <c r="H516" s="415"/>
      <c r="I516" s="415"/>
      <c r="J516" s="415"/>
      <c r="L516" s="179" t="s">
        <v>92</v>
      </c>
      <c r="M516" s="559" t="s">
        <v>216</v>
      </c>
      <c r="N516" s="559"/>
      <c r="O516" s="559"/>
      <c r="P516" s="559"/>
      <c r="Q516" s="559"/>
      <c r="R516" s="559"/>
      <c r="S516" s="559"/>
      <c r="U516" s="4" t="s">
        <v>70</v>
      </c>
      <c r="V516" s="505" t="s">
        <v>758</v>
      </c>
      <c r="W516" s="505"/>
      <c r="X516" s="505"/>
      <c r="Y516" s="505"/>
      <c r="Z516" s="505"/>
      <c r="AA516" s="505"/>
      <c r="AB516" s="505"/>
      <c r="AC516" s="505"/>
      <c r="AD516" s="505"/>
    </row>
    <row r="517" spans="1:30" ht="15.05" customHeight="1">
      <c r="A517" s="172"/>
      <c r="C517" s="184" t="s">
        <v>68</v>
      </c>
      <c r="D517" s="641" t="s">
        <v>224</v>
      </c>
      <c r="E517" s="641"/>
      <c r="F517" s="641"/>
      <c r="G517" s="641"/>
      <c r="H517" s="641"/>
      <c r="I517" s="641"/>
      <c r="J517" s="641"/>
      <c r="L517" s="179" t="s">
        <v>166</v>
      </c>
      <c r="M517" s="559" t="s">
        <v>214</v>
      </c>
      <c r="N517" s="559"/>
      <c r="O517" s="559"/>
      <c r="P517" s="559"/>
      <c r="Q517" s="559"/>
      <c r="R517" s="559"/>
      <c r="S517" s="559"/>
      <c r="U517" s="4" t="s">
        <v>71</v>
      </c>
      <c r="V517" s="505" t="s">
        <v>759</v>
      </c>
      <c r="W517" s="505"/>
      <c r="X517" s="505"/>
      <c r="Y517" s="505"/>
      <c r="Z517" s="505"/>
      <c r="AA517" s="505"/>
      <c r="AB517" s="505"/>
      <c r="AC517" s="505"/>
      <c r="AD517" s="505"/>
    </row>
    <row r="518" spans="1:30" ht="15.05" customHeight="1">
      <c r="A518" s="172"/>
      <c r="C518" s="175" t="s">
        <v>69</v>
      </c>
      <c r="D518" s="561" t="s">
        <v>225</v>
      </c>
      <c r="E518" s="561"/>
      <c r="F518" s="561"/>
      <c r="G518" s="561"/>
      <c r="H518" s="561"/>
      <c r="I518" s="561"/>
      <c r="J518" s="561"/>
      <c r="L518" s="189"/>
      <c r="M518" s="56"/>
      <c r="N518" s="56"/>
      <c r="O518" s="56"/>
      <c r="P518" s="56"/>
      <c r="Q518" s="56"/>
      <c r="R518" s="56"/>
      <c r="S518" s="56"/>
      <c r="U518" s="4" t="s">
        <v>72</v>
      </c>
      <c r="V518" s="505" t="s">
        <v>760</v>
      </c>
      <c r="W518" s="505"/>
      <c r="X518" s="505"/>
      <c r="Y518" s="505"/>
      <c r="Z518" s="505"/>
      <c r="AA518" s="505"/>
      <c r="AB518" s="505"/>
      <c r="AC518" s="505"/>
      <c r="AD518" s="505"/>
    </row>
    <row r="519" spans="1:30" ht="15.05" customHeight="1">
      <c r="A519" s="172"/>
      <c r="C519" s="175" t="s">
        <v>70</v>
      </c>
      <c r="D519" s="561" t="s">
        <v>226</v>
      </c>
      <c r="E519" s="561"/>
      <c r="F519" s="561"/>
      <c r="G519" s="561"/>
      <c r="H519" s="561"/>
      <c r="I519" s="561"/>
      <c r="J519" s="561"/>
      <c r="L519" s="189"/>
      <c r="M519" s="56"/>
      <c r="N519" s="56"/>
      <c r="O519" s="56"/>
      <c r="P519" s="56"/>
      <c r="Q519" s="56"/>
      <c r="R519" s="56"/>
      <c r="S519" s="56"/>
      <c r="U519" s="4" t="s">
        <v>73</v>
      </c>
      <c r="V519" s="505" t="s">
        <v>761</v>
      </c>
      <c r="W519" s="505"/>
      <c r="X519" s="505"/>
      <c r="Y519" s="505"/>
      <c r="Z519" s="505"/>
      <c r="AA519" s="505"/>
      <c r="AB519" s="505"/>
      <c r="AC519" s="505"/>
      <c r="AD519" s="505"/>
    </row>
    <row r="520" spans="1:30" ht="15.05" customHeight="1">
      <c r="A520" s="172"/>
      <c r="C520" s="175" t="s">
        <v>71</v>
      </c>
      <c r="D520" s="561" t="s">
        <v>227</v>
      </c>
      <c r="E520" s="561"/>
      <c r="F520" s="561"/>
      <c r="G520" s="561"/>
      <c r="H520" s="561"/>
      <c r="I520" s="561"/>
      <c r="J520" s="561"/>
      <c r="L520" s="189"/>
      <c r="M520" s="151"/>
      <c r="N520" s="151"/>
      <c r="O520" s="151"/>
      <c r="P520" s="151"/>
      <c r="Q520" s="151"/>
      <c r="R520" s="151"/>
      <c r="S520" s="151"/>
      <c r="U520" s="4" t="s">
        <v>74</v>
      </c>
      <c r="V520" s="505" t="s">
        <v>762</v>
      </c>
      <c r="W520" s="505"/>
      <c r="X520" s="505"/>
      <c r="Y520" s="505"/>
      <c r="Z520" s="505"/>
      <c r="AA520" s="505"/>
      <c r="AB520" s="505"/>
      <c r="AC520" s="505"/>
      <c r="AD520" s="505"/>
    </row>
    <row r="521" spans="1:30" ht="15.05" customHeight="1">
      <c r="A521" s="172"/>
      <c r="C521" s="4" t="s">
        <v>72</v>
      </c>
      <c r="D521" s="562" t="s">
        <v>228</v>
      </c>
      <c r="E521" s="562"/>
      <c r="F521" s="562"/>
      <c r="G521" s="562"/>
      <c r="H521" s="562"/>
      <c r="I521" s="562"/>
      <c r="J521" s="562"/>
      <c r="L521" s="189"/>
      <c r="M521" s="56"/>
      <c r="N521" s="56"/>
      <c r="O521" s="56"/>
      <c r="P521" s="56"/>
      <c r="Q521" s="56"/>
      <c r="R521" s="56"/>
      <c r="S521" s="56"/>
      <c r="U521" s="4" t="s">
        <v>75</v>
      </c>
      <c r="V521" s="505" t="s">
        <v>763</v>
      </c>
      <c r="W521" s="505"/>
      <c r="X521" s="505"/>
      <c r="Y521" s="505"/>
      <c r="Z521" s="505"/>
      <c r="AA521" s="505"/>
      <c r="AB521" s="505"/>
      <c r="AC521" s="505"/>
      <c r="AD521" s="505"/>
    </row>
    <row r="522" spans="1:30" ht="24.05" customHeight="1">
      <c r="A522" s="172"/>
      <c r="C522" s="4" t="s">
        <v>73</v>
      </c>
      <c r="D522" s="562" t="s">
        <v>229</v>
      </c>
      <c r="E522" s="562"/>
      <c r="F522" s="562"/>
      <c r="G522" s="562"/>
      <c r="H522" s="562"/>
      <c r="I522" s="562"/>
      <c r="J522" s="562"/>
      <c r="L522" s="189"/>
      <c r="M522" s="56"/>
      <c r="N522" s="56"/>
      <c r="O522" s="56"/>
      <c r="P522" s="56"/>
      <c r="Q522" s="56"/>
      <c r="R522" s="56"/>
      <c r="S522" s="56"/>
      <c r="U522" s="4" t="s">
        <v>76</v>
      </c>
      <c r="V522" s="505" t="s">
        <v>764</v>
      </c>
      <c r="W522" s="505"/>
      <c r="X522" s="505"/>
      <c r="Y522" s="505"/>
      <c r="Z522" s="505"/>
      <c r="AA522" s="505"/>
      <c r="AB522" s="505"/>
      <c r="AC522" s="505"/>
      <c r="AD522" s="505"/>
    </row>
    <row r="523" spans="1:30" ht="15.05" customHeight="1">
      <c r="A523" s="172"/>
      <c r="C523" s="4" t="s">
        <v>74</v>
      </c>
      <c r="D523" s="562" t="s">
        <v>410</v>
      </c>
      <c r="E523" s="562"/>
      <c r="F523" s="562"/>
      <c r="G523" s="562"/>
      <c r="H523" s="562"/>
      <c r="I523" s="562"/>
      <c r="J523" s="562"/>
      <c r="L523" s="189"/>
      <c r="M523" s="56"/>
      <c r="N523" s="56"/>
      <c r="O523" s="56"/>
      <c r="P523" s="56"/>
      <c r="Q523" s="56"/>
      <c r="R523" s="56"/>
      <c r="S523" s="56"/>
      <c r="U523" s="4" t="s">
        <v>77</v>
      </c>
      <c r="V523" s="505" t="s">
        <v>771</v>
      </c>
      <c r="W523" s="505"/>
      <c r="X523" s="505"/>
      <c r="Y523" s="505"/>
      <c r="Z523" s="505"/>
      <c r="AA523" s="505"/>
      <c r="AB523" s="505"/>
      <c r="AC523" s="505"/>
      <c r="AD523" s="505"/>
    </row>
    <row r="524" spans="1:30" ht="15.05" customHeight="1">
      <c r="A524" s="172"/>
      <c r="C524" s="4" t="s">
        <v>75</v>
      </c>
      <c r="D524" s="562" t="s">
        <v>230</v>
      </c>
      <c r="E524" s="562"/>
      <c r="F524" s="562"/>
      <c r="G524" s="562"/>
      <c r="H524" s="562"/>
      <c r="I524" s="562"/>
      <c r="J524" s="562"/>
      <c r="L524" s="189"/>
      <c r="M524" s="56"/>
      <c r="N524" s="56"/>
      <c r="O524" s="56"/>
      <c r="P524" s="56"/>
      <c r="Q524" s="56"/>
      <c r="R524" s="56"/>
      <c r="S524" s="56"/>
      <c r="U524" s="4" t="s">
        <v>78</v>
      </c>
      <c r="V524" s="505" t="s">
        <v>767</v>
      </c>
      <c r="W524" s="505"/>
      <c r="X524" s="505"/>
      <c r="Y524" s="505"/>
      <c r="Z524" s="505"/>
      <c r="AA524" s="505"/>
      <c r="AB524" s="505"/>
      <c r="AC524" s="505"/>
      <c r="AD524" s="505"/>
    </row>
    <row r="525" spans="1:30" ht="24.05" customHeight="1">
      <c r="A525" s="172"/>
      <c r="C525" s="4" t="s">
        <v>76</v>
      </c>
      <c r="D525" s="509" t="s">
        <v>231</v>
      </c>
      <c r="E525" s="509"/>
      <c r="F525" s="509"/>
      <c r="G525" s="509"/>
      <c r="H525" s="509"/>
      <c r="I525" s="509"/>
      <c r="J525" s="509"/>
      <c r="L525" s="189"/>
      <c r="M525" s="56"/>
      <c r="N525" s="56"/>
      <c r="O525" s="56"/>
      <c r="P525" s="56"/>
      <c r="Q525" s="56"/>
      <c r="R525" s="56"/>
      <c r="S525" s="56"/>
      <c r="U525" s="4" t="s">
        <v>166</v>
      </c>
      <c r="V525" s="505" t="s">
        <v>214</v>
      </c>
      <c r="W525" s="505"/>
      <c r="X525" s="505"/>
      <c r="Y525" s="505"/>
      <c r="Z525" s="505"/>
      <c r="AA525" s="505"/>
      <c r="AB525" s="505"/>
      <c r="AC525" s="505"/>
      <c r="AD525" s="505"/>
    </row>
    <row r="526" spans="1:30" ht="24.05" customHeight="1">
      <c r="A526" s="172"/>
      <c r="C526" s="4" t="s">
        <v>77</v>
      </c>
      <c r="D526" s="509" t="s">
        <v>232</v>
      </c>
      <c r="E526" s="509"/>
      <c r="F526" s="509"/>
      <c r="G526" s="509"/>
      <c r="H526" s="509"/>
      <c r="I526" s="509"/>
      <c r="J526" s="509"/>
      <c r="L526" s="189"/>
      <c r="M526" s="56"/>
      <c r="N526" s="56"/>
      <c r="O526" s="56"/>
      <c r="P526" s="56"/>
      <c r="Q526" s="56"/>
      <c r="R526" s="56"/>
      <c r="S526" s="56"/>
    </row>
    <row r="527" spans="1:30" ht="15.05" customHeight="1">
      <c r="A527" s="172"/>
      <c r="C527" s="4" t="s">
        <v>78</v>
      </c>
      <c r="D527" s="509" t="s">
        <v>233</v>
      </c>
      <c r="E527" s="509"/>
      <c r="F527" s="509"/>
      <c r="G527" s="509"/>
      <c r="H527" s="509"/>
      <c r="I527" s="509"/>
      <c r="J527" s="509"/>
      <c r="L527" s="189"/>
      <c r="M527" s="56"/>
      <c r="N527" s="56"/>
      <c r="O527" s="56"/>
      <c r="P527" s="56"/>
      <c r="Q527" s="56"/>
      <c r="R527" s="56"/>
      <c r="S527" s="56"/>
    </row>
    <row r="528" spans="1:30" ht="15.05" customHeight="1">
      <c r="A528" s="172"/>
      <c r="C528" s="4" t="s">
        <v>79</v>
      </c>
      <c r="D528" s="509" t="s">
        <v>234</v>
      </c>
      <c r="E528" s="509"/>
      <c r="F528" s="509"/>
      <c r="G528" s="509"/>
      <c r="H528" s="509"/>
      <c r="I528" s="509"/>
      <c r="J528" s="509"/>
      <c r="L528" s="189"/>
      <c r="M528" s="56"/>
      <c r="N528" s="56"/>
      <c r="O528" s="56"/>
      <c r="P528" s="56"/>
      <c r="Q528" s="56"/>
      <c r="R528" s="56"/>
      <c r="S528" s="56"/>
    </row>
    <row r="529" spans="1:30" ht="15.05" customHeight="1">
      <c r="A529" s="172"/>
      <c r="C529" s="4" t="s">
        <v>166</v>
      </c>
      <c r="D529" s="509" t="s">
        <v>214</v>
      </c>
      <c r="E529" s="509"/>
      <c r="F529" s="509"/>
      <c r="G529" s="509"/>
      <c r="H529" s="509"/>
      <c r="I529" s="509"/>
      <c r="J529" s="509"/>
      <c r="L529" s="189"/>
      <c r="M529" s="56"/>
      <c r="N529" s="56"/>
      <c r="O529" s="56"/>
      <c r="P529" s="56"/>
      <c r="Q529" s="56"/>
      <c r="R529" s="56"/>
      <c r="S529" s="56"/>
    </row>
    <row r="530" spans="1:30">
      <c r="A530" s="172"/>
    </row>
    <row r="531" spans="1:30" ht="24.05" customHeight="1">
      <c r="A531" s="132"/>
      <c r="B531" s="132"/>
      <c r="C531" s="412" t="s">
        <v>250</v>
      </c>
      <c r="D531" s="412"/>
      <c r="E531" s="412"/>
      <c r="F531" s="412"/>
      <c r="G531" s="412"/>
      <c r="H531" s="412"/>
      <c r="I531" s="412"/>
      <c r="J531" s="412"/>
      <c r="K531" s="412"/>
      <c r="L531" s="412"/>
      <c r="M531" s="412"/>
      <c r="N531" s="412"/>
      <c r="O531" s="412"/>
      <c r="P531" s="412"/>
      <c r="Q531" s="412"/>
      <c r="R531" s="412"/>
      <c r="S531" s="412"/>
      <c r="T531" s="412"/>
      <c r="U531" s="412"/>
      <c r="V531" s="412"/>
      <c r="W531" s="412"/>
      <c r="X531" s="412"/>
      <c r="Y531" s="412"/>
      <c r="Z531" s="412"/>
      <c r="AA531" s="412"/>
      <c r="AB531" s="412"/>
      <c r="AC531" s="412"/>
      <c r="AD531" s="412"/>
    </row>
    <row r="532" spans="1:30" ht="60.05" customHeight="1">
      <c r="A532" s="132"/>
      <c r="B532" s="132"/>
      <c r="C532" s="619"/>
      <c r="D532" s="619"/>
      <c r="E532" s="619"/>
      <c r="F532" s="619"/>
      <c r="G532" s="619"/>
      <c r="H532" s="619"/>
      <c r="I532" s="619"/>
      <c r="J532" s="619"/>
      <c r="K532" s="619"/>
      <c r="L532" s="619"/>
      <c r="M532" s="619"/>
      <c r="N532" s="619"/>
      <c r="O532" s="619"/>
      <c r="P532" s="619"/>
      <c r="Q532" s="619"/>
      <c r="R532" s="619"/>
      <c r="S532" s="619"/>
      <c r="T532" s="619"/>
      <c r="U532" s="619"/>
      <c r="V532" s="619"/>
      <c r="W532" s="619"/>
      <c r="X532" s="619"/>
      <c r="Y532" s="619"/>
      <c r="Z532" s="619"/>
      <c r="AA532" s="619"/>
      <c r="AB532" s="619"/>
      <c r="AC532" s="619"/>
      <c r="AD532" s="620"/>
    </row>
    <row r="533" spans="1:30" ht="15.05" customHeight="1">
      <c r="A533" s="132"/>
      <c r="B533" s="405" t="str">
        <f>IF(AG488&gt;0,"Error: verificar la consistencia entre el nivel de escolaridad y el estatus del último grado de estudios.","")</f>
        <v/>
      </c>
      <c r="C533" s="405"/>
      <c r="D533" s="405"/>
      <c r="E533" s="405"/>
      <c r="F533" s="405"/>
      <c r="G533" s="405"/>
      <c r="H533" s="405"/>
      <c r="I533" s="405"/>
      <c r="J533" s="405"/>
      <c r="K533" s="405"/>
      <c r="L533" s="405"/>
      <c r="M533" s="405"/>
      <c r="N533" s="405"/>
      <c r="O533" s="405"/>
      <c r="P533" s="405"/>
      <c r="Q533" s="405"/>
      <c r="R533" s="405"/>
      <c r="S533" s="405"/>
      <c r="T533" s="405"/>
      <c r="U533" s="405"/>
      <c r="V533" s="405"/>
      <c r="W533" s="405"/>
      <c r="X533" s="405"/>
      <c r="Y533" s="405"/>
      <c r="Z533" s="405"/>
      <c r="AA533" s="405"/>
      <c r="AB533" s="405"/>
      <c r="AC533" s="405"/>
      <c r="AD533" s="405"/>
    </row>
    <row r="534" spans="1:30" ht="15.05" customHeight="1">
      <c r="B534" s="405" t="str">
        <f>IF(AI488&gt;0,"Error: verificar la consistencia entre la antigüedad con respecto a la edad.","")</f>
        <v/>
      </c>
      <c r="C534" s="405"/>
      <c r="D534" s="405"/>
      <c r="E534" s="405"/>
      <c r="F534" s="405"/>
      <c r="G534" s="405"/>
      <c r="H534" s="405"/>
      <c r="I534" s="405"/>
      <c r="J534" s="405"/>
      <c r="K534" s="405"/>
      <c r="L534" s="405"/>
      <c r="M534" s="405"/>
      <c r="N534" s="405"/>
      <c r="O534" s="405"/>
      <c r="P534" s="405"/>
      <c r="Q534" s="405"/>
      <c r="R534" s="405"/>
      <c r="S534" s="405"/>
      <c r="T534" s="405"/>
      <c r="U534" s="405"/>
      <c r="V534" s="405"/>
      <c r="W534" s="405"/>
      <c r="X534" s="405"/>
      <c r="Y534" s="405"/>
      <c r="Z534" s="405"/>
      <c r="AA534" s="405"/>
      <c r="AB534" s="405"/>
      <c r="AC534" s="405"/>
      <c r="AD534" s="405"/>
    </row>
    <row r="535" spans="1:30" ht="15.05" customHeight="1">
      <c r="B535" s="405" t="str">
        <f>IF(AJ488&gt;0,"Error: verificar la consistencia de la edad ya que nadie debería trabajar antes de la mayoría de edad.","")</f>
        <v/>
      </c>
      <c r="C535" s="405"/>
      <c r="D535" s="405"/>
      <c r="E535" s="405"/>
      <c r="F535" s="405"/>
      <c r="G535" s="405"/>
      <c r="H535" s="405"/>
      <c r="I535" s="405"/>
      <c r="J535" s="405"/>
      <c r="K535" s="405"/>
      <c r="L535" s="405"/>
      <c r="M535" s="405"/>
      <c r="N535" s="405"/>
      <c r="O535" s="405"/>
      <c r="P535" s="405"/>
      <c r="Q535" s="405"/>
      <c r="R535" s="405"/>
      <c r="S535" s="405"/>
      <c r="T535" s="405"/>
      <c r="U535" s="405"/>
      <c r="V535" s="405"/>
      <c r="W535" s="405"/>
      <c r="X535" s="405"/>
      <c r="Y535" s="405"/>
      <c r="Z535" s="405"/>
      <c r="AA535" s="405"/>
      <c r="AB535" s="405"/>
      <c r="AC535" s="405"/>
      <c r="AD535" s="405"/>
    </row>
    <row r="536" spans="1:30" ht="15.05" customHeight="1">
      <c r="B536" s="405" t="str">
        <f>IF(COUNTIF(AD367:AD487,"NA")+COUNTIF(AD367:AD487,"Ns")&gt;0,"Error: si la institución no tiene el mismo titular que otra o no tiene información, deje en blanco la columna correspondiente.","")</f>
        <v/>
      </c>
      <c r="C536" s="405"/>
      <c r="D536" s="405"/>
      <c r="E536" s="405"/>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row>
    <row r="537" spans="1:30" ht="15.05" customHeight="1">
      <c r="B537" s="403" t="str">
        <f>IF(AG489=0,"","Error: debe especificar la opción otro.")</f>
        <v/>
      </c>
      <c r="C537" s="403"/>
      <c r="D537" s="403"/>
      <c r="E537" s="403"/>
      <c r="F537" s="403"/>
      <c r="G537" s="403"/>
      <c r="H537" s="403"/>
      <c r="I537" s="403"/>
      <c r="J537" s="403"/>
      <c r="K537" s="403"/>
      <c r="L537" s="403"/>
      <c r="M537" s="403"/>
      <c r="N537" s="403"/>
      <c r="O537" s="403"/>
      <c r="P537" s="403"/>
      <c r="Q537" s="403"/>
      <c r="R537" s="403"/>
      <c r="S537" s="403"/>
      <c r="T537" s="403"/>
      <c r="U537" s="403"/>
      <c r="V537" s="403"/>
      <c r="W537" s="403"/>
      <c r="X537" s="403"/>
      <c r="Y537" s="403"/>
      <c r="Z537" s="403"/>
      <c r="AA537" s="403"/>
      <c r="AB537" s="403"/>
      <c r="AC537" s="403"/>
      <c r="AD537" s="403"/>
    </row>
    <row r="538" spans="1:30" ht="15.05" customHeight="1" thickBot="1">
      <c r="B538" s="411" t="str">
        <f>IF(AH488=0,"","Error: debe completar toda la información requerida.")</f>
        <v/>
      </c>
      <c r="C538" s="411"/>
      <c r="D538" s="411"/>
      <c r="E538" s="411"/>
      <c r="F538" s="411"/>
      <c r="G538" s="411"/>
      <c r="H538" s="411"/>
      <c r="I538" s="411"/>
      <c r="J538" s="411"/>
      <c r="K538" s="411"/>
      <c r="L538" s="411"/>
      <c r="M538" s="411"/>
      <c r="N538" s="411"/>
      <c r="O538" s="411"/>
      <c r="P538" s="411"/>
      <c r="Q538" s="411"/>
      <c r="R538" s="411"/>
      <c r="S538" s="411"/>
      <c r="T538" s="411"/>
      <c r="U538" s="411"/>
      <c r="V538" s="411"/>
      <c r="W538" s="411"/>
      <c r="X538" s="411"/>
      <c r="Y538" s="411"/>
      <c r="Z538" s="411"/>
      <c r="AA538" s="411"/>
      <c r="AB538" s="411"/>
      <c r="AC538" s="411"/>
      <c r="AD538" s="411"/>
    </row>
    <row r="539" spans="1:30" ht="15.05" customHeight="1" thickBot="1">
      <c r="B539" s="556" t="s">
        <v>246</v>
      </c>
      <c r="C539" s="557"/>
      <c r="D539" s="557"/>
      <c r="E539" s="557"/>
      <c r="F539" s="557"/>
      <c r="G539" s="557"/>
      <c r="H539" s="557"/>
      <c r="I539" s="557"/>
      <c r="J539" s="557"/>
      <c r="K539" s="557"/>
      <c r="L539" s="557"/>
      <c r="M539" s="557"/>
      <c r="N539" s="557"/>
      <c r="O539" s="557"/>
      <c r="P539" s="557"/>
      <c r="Q539" s="557"/>
      <c r="R539" s="557"/>
      <c r="S539" s="557"/>
      <c r="T539" s="557"/>
      <c r="U539" s="557"/>
      <c r="V539" s="557"/>
      <c r="W539" s="557"/>
      <c r="X539" s="557"/>
      <c r="Y539" s="557"/>
      <c r="Z539" s="557"/>
      <c r="AA539" s="557"/>
      <c r="AB539" s="557"/>
      <c r="AC539" s="557"/>
      <c r="AD539" s="558"/>
    </row>
    <row r="540" spans="1:30">
      <c r="B540" s="615" t="s">
        <v>247</v>
      </c>
      <c r="C540" s="615"/>
      <c r="D540" s="615"/>
      <c r="E540" s="615"/>
      <c r="F540" s="615"/>
      <c r="G540" s="615"/>
      <c r="H540" s="615"/>
      <c r="I540" s="615"/>
      <c r="J540" s="615"/>
      <c r="K540" s="615"/>
      <c r="L540" s="615"/>
      <c r="M540" s="615"/>
      <c r="N540" s="615"/>
      <c r="O540" s="615"/>
      <c r="P540" s="615"/>
      <c r="Q540" s="615"/>
      <c r="R540" s="615"/>
      <c r="S540" s="615"/>
      <c r="T540" s="615"/>
      <c r="U540" s="615"/>
      <c r="V540" s="615"/>
      <c r="W540" s="615"/>
      <c r="X540" s="615"/>
      <c r="Y540" s="615"/>
      <c r="Z540" s="615"/>
      <c r="AA540" s="615"/>
      <c r="AB540" s="615"/>
      <c r="AC540" s="615"/>
      <c r="AD540" s="616"/>
    </row>
    <row r="541" spans="1:30" ht="24.05" customHeight="1">
      <c r="B541" s="116"/>
      <c r="C541" s="617" t="s">
        <v>248</v>
      </c>
      <c r="D541" s="617"/>
      <c r="E541" s="617"/>
      <c r="F541" s="617"/>
      <c r="G541" s="617"/>
      <c r="H541" s="617"/>
      <c r="I541" s="617"/>
      <c r="J541" s="617"/>
      <c r="K541" s="617"/>
      <c r="L541" s="617"/>
      <c r="M541" s="617"/>
      <c r="N541" s="617"/>
      <c r="O541" s="617"/>
      <c r="P541" s="617"/>
      <c r="Q541" s="617"/>
      <c r="R541" s="617"/>
      <c r="S541" s="617"/>
      <c r="T541" s="617"/>
      <c r="U541" s="617"/>
      <c r="V541" s="617"/>
      <c r="W541" s="617"/>
      <c r="X541" s="617"/>
      <c r="Y541" s="617"/>
      <c r="Z541" s="617"/>
      <c r="AA541" s="617"/>
      <c r="AB541" s="617"/>
      <c r="AC541" s="617"/>
      <c r="AD541" s="618"/>
    </row>
    <row r="542" spans="1:30" ht="24.05" customHeight="1">
      <c r="B542" s="117"/>
      <c r="C542" s="609" t="s">
        <v>882</v>
      </c>
      <c r="D542" s="609"/>
      <c r="E542" s="609"/>
      <c r="F542" s="609"/>
      <c r="G542" s="609"/>
      <c r="H542" s="609"/>
      <c r="I542" s="609"/>
      <c r="J542" s="609"/>
      <c r="K542" s="609"/>
      <c r="L542" s="609"/>
      <c r="M542" s="609"/>
      <c r="N542" s="609"/>
      <c r="O542" s="609"/>
      <c r="P542" s="609"/>
      <c r="Q542" s="609"/>
      <c r="R542" s="609"/>
      <c r="S542" s="609"/>
      <c r="T542" s="609"/>
      <c r="U542" s="609"/>
      <c r="V542" s="609"/>
      <c r="W542" s="609"/>
      <c r="X542" s="609"/>
      <c r="Y542" s="609"/>
      <c r="Z542" s="609"/>
      <c r="AA542" s="609"/>
      <c r="AB542" s="609"/>
      <c r="AC542" s="609"/>
      <c r="AD542" s="739"/>
    </row>
    <row r="543" spans="1:30" ht="15.05" customHeight="1"/>
    <row r="544" spans="1:30" ht="24.05" customHeight="1">
      <c r="A544" s="122" t="s">
        <v>251</v>
      </c>
      <c r="B544" s="656" t="s">
        <v>773</v>
      </c>
      <c r="C544" s="656"/>
      <c r="D544" s="656"/>
      <c r="E544" s="656"/>
      <c r="F544" s="656"/>
      <c r="G544" s="656"/>
      <c r="H544" s="656"/>
      <c r="I544" s="656"/>
      <c r="J544" s="656"/>
      <c r="K544" s="656"/>
      <c r="L544" s="656"/>
      <c r="M544" s="656"/>
      <c r="N544" s="656"/>
      <c r="O544" s="656"/>
      <c r="P544" s="656"/>
      <c r="Q544" s="656"/>
      <c r="R544" s="656"/>
      <c r="S544" s="656"/>
      <c r="T544" s="656"/>
      <c r="U544" s="656"/>
      <c r="V544" s="656"/>
      <c r="W544" s="656"/>
      <c r="X544" s="656"/>
      <c r="Y544" s="656"/>
      <c r="Z544" s="656"/>
      <c r="AA544" s="656"/>
      <c r="AB544" s="656"/>
      <c r="AC544" s="656"/>
      <c r="AD544" s="656"/>
    </row>
    <row r="545" spans="1:38" ht="15.05" customHeight="1">
      <c r="A545" s="122"/>
      <c r="B545" s="123"/>
      <c r="C545" s="422" t="s">
        <v>509</v>
      </c>
      <c r="D545" s="422"/>
      <c r="E545" s="422"/>
      <c r="F545" s="422"/>
      <c r="G545" s="422"/>
      <c r="H545" s="422"/>
      <c r="I545" s="422"/>
      <c r="J545" s="422"/>
      <c r="K545" s="422"/>
      <c r="L545" s="422"/>
      <c r="M545" s="422"/>
      <c r="N545" s="422"/>
      <c r="O545" s="422"/>
      <c r="P545" s="422"/>
      <c r="Q545" s="422"/>
      <c r="R545" s="422"/>
      <c r="S545" s="422"/>
      <c r="T545" s="422"/>
      <c r="U545" s="422"/>
      <c r="V545" s="422"/>
      <c r="W545" s="422"/>
      <c r="X545" s="422"/>
      <c r="Y545" s="422"/>
      <c r="Z545" s="422"/>
      <c r="AA545" s="422"/>
      <c r="AB545" s="422"/>
      <c r="AC545" s="422"/>
      <c r="AD545" s="422"/>
    </row>
    <row r="546" spans="1:38" ht="15.05" customHeight="1">
      <c r="A546" s="122"/>
      <c r="B546" s="123"/>
      <c r="AG546" s="94" t="s">
        <v>917</v>
      </c>
      <c r="AH546" s="95" t="s">
        <v>926</v>
      </c>
      <c r="AI546" s="95" t="s">
        <v>927</v>
      </c>
    </row>
    <row r="547" spans="1:38" ht="24.05" customHeight="1">
      <c r="A547" s="122"/>
      <c r="B547" s="123"/>
      <c r="C547" s="474" t="s">
        <v>64</v>
      </c>
      <c r="D547" s="475"/>
      <c r="E547" s="475"/>
      <c r="F547" s="475"/>
      <c r="G547" s="475"/>
      <c r="H547" s="475"/>
      <c r="I547" s="475"/>
      <c r="J547" s="475"/>
      <c r="K547" s="475"/>
      <c r="L547" s="476"/>
      <c r="M547" s="444" t="s">
        <v>511</v>
      </c>
      <c r="N547" s="498"/>
      <c r="O547" s="498"/>
      <c r="P547" s="498"/>
      <c r="Q547" s="498"/>
      <c r="R547" s="498"/>
      <c r="S547" s="498"/>
      <c r="T547" s="498"/>
      <c r="U547" s="498"/>
      <c r="V547" s="498"/>
      <c r="W547" s="498"/>
      <c r="X547" s="498"/>
      <c r="Y547" s="498"/>
      <c r="Z547" s="498"/>
      <c r="AA547" s="498"/>
      <c r="AB547" s="498"/>
      <c r="AC547" s="498"/>
      <c r="AD547" s="445"/>
      <c r="AG547" s="94">
        <f>COUNTBLANK(M549:AD668)</f>
        <v>2160</v>
      </c>
      <c r="AH547" s="95">
        <v>2160</v>
      </c>
      <c r="AI547" s="95">
        <v>1800</v>
      </c>
    </row>
    <row r="548" spans="1:38" ht="15.05" customHeight="1">
      <c r="A548" s="122"/>
      <c r="B548" s="123"/>
      <c r="C548" s="480"/>
      <c r="D548" s="481"/>
      <c r="E548" s="481"/>
      <c r="F548" s="481"/>
      <c r="G548" s="481"/>
      <c r="H548" s="481"/>
      <c r="I548" s="481"/>
      <c r="J548" s="481"/>
      <c r="K548" s="481"/>
      <c r="L548" s="482"/>
      <c r="M548" s="499" t="s">
        <v>252</v>
      </c>
      <c r="N548" s="500"/>
      <c r="O548" s="500"/>
      <c r="P548" s="500"/>
      <c r="Q548" s="500"/>
      <c r="R548" s="501"/>
      <c r="S548" s="502" t="s">
        <v>253</v>
      </c>
      <c r="T548" s="503"/>
      <c r="U548" s="503"/>
      <c r="V548" s="503"/>
      <c r="W548" s="503"/>
      <c r="X548" s="504"/>
      <c r="Y548" s="502" t="s">
        <v>254</v>
      </c>
      <c r="Z548" s="503"/>
      <c r="AA548" s="503"/>
      <c r="AB548" s="503"/>
      <c r="AC548" s="503"/>
      <c r="AD548" s="504"/>
      <c r="AG548" s="190" t="s">
        <v>918</v>
      </c>
      <c r="AH548" s="97" t="s">
        <v>928</v>
      </c>
      <c r="AI548" s="97" t="s">
        <v>919</v>
      </c>
      <c r="AJ548" s="97" t="s">
        <v>920</v>
      </c>
      <c r="AL548" s="95" t="s">
        <v>935</v>
      </c>
    </row>
    <row r="549" spans="1:38" ht="15.05" customHeight="1">
      <c r="A549" s="122"/>
      <c r="B549" s="123"/>
      <c r="C549" s="191" t="s">
        <v>68</v>
      </c>
      <c r="D549" s="472" t="str">
        <f t="shared" ref="D549:D613" si="67">IF(D38="","",D38)</f>
        <v/>
      </c>
      <c r="E549" s="472"/>
      <c r="F549" s="472"/>
      <c r="G549" s="472"/>
      <c r="H549" s="472"/>
      <c r="I549" s="472"/>
      <c r="J549" s="472"/>
      <c r="K549" s="472"/>
      <c r="L549" s="472"/>
      <c r="M549" s="408"/>
      <c r="N549" s="408"/>
      <c r="O549" s="408"/>
      <c r="P549" s="408"/>
      <c r="Q549" s="408"/>
      <c r="R549" s="408"/>
      <c r="S549" s="408"/>
      <c r="T549" s="408"/>
      <c r="U549" s="408"/>
      <c r="V549" s="408"/>
      <c r="W549" s="408"/>
      <c r="X549" s="408"/>
      <c r="Y549" s="408"/>
      <c r="Z549" s="408"/>
      <c r="AA549" s="408"/>
      <c r="AB549" s="408"/>
      <c r="AC549" s="408"/>
      <c r="AD549" s="408"/>
      <c r="AG549" s="111">
        <f>M549</f>
        <v>0</v>
      </c>
      <c r="AH549" s="95">
        <f t="shared" ref="AH549:AH613" si="68">IF(COUNTIF(S549:AD549,"NA")=2,"NA",SUM(S549:AD549))</f>
        <v>0</v>
      </c>
      <c r="AI549" s="95">
        <f>COUNTIF(S549:AD549, "NS")</f>
        <v>0</v>
      </c>
      <c r="AJ549" s="95">
        <f>IF($AG$547 = $AH$547, 0, IF(OR(AND(AG549 = 0, AI549 &gt; 0), AND(AG549 = "NS", AH549 &gt; 0), AND(AG549 = "NS", AI549 = 0, AH549 =0), AND(AG549="NA", AH549&lt;&gt;"NA")), 1, IF(OR(AND(AG549 &gt; 0, AI549 = 2), AND(AG549 = "NS", AI549 = 2), AND(AG549 = "NS", AH549 = 0, AI549 &gt; 0), AG549 = AH549), 0, 1)))</f>
        <v>0</v>
      </c>
      <c r="AL549" s="111">
        <f>IF($AG$547=$AH$547,0,IF(OR(AND(D549&lt;&gt;"",COUNTA(M549:AD549)&lt;COUNTA($M$548:$AD$548)),AND(D549="",COUNTA(M549:AD549)&gt;0)),1,0))</f>
        <v>0</v>
      </c>
    </row>
    <row r="550" spans="1:38" ht="15.05" customHeight="1">
      <c r="A550" s="122"/>
      <c r="B550" s="123"/>
      <c r="C550" s="126" t="s">
        <v>69</v>
      </c>
      <c r="D550" s="472" t="str">
        <f t="shared" si="67"/>
        <v/>
      </c>
      <c r="E550" s="472"/>
      <c r="F550" s="472"/>
      <c r="G550" s="472"/>
      <c r="H550" s="472"/>
      <c r="I550" s="472"/>
      <c r="J550" s="472"/>
      <c r="K550" s="472"/>
      <c r="L550" s="472"/>
      <c r="M550" s="408"/>
      <c r="N550" s="408"/>
      <c r="O550" s="408"/>
      <c r="P550" s="408"/>
      <c r="Q550" s="408"/>
      <c r="R550" s="408"/>
      <c r="S550" s="408"/>
      <c r="T550" s="408"/>
      <c r="U550" s="408"/>
      <c r="V550" s="408"/>
      <c r="W550" s="408"/>
      <c r="X550" s="408"/>
      <c r="Y550" s="408"/>
      <c r="Z550" s="408"/>
      <c r="AA550" s="408"/>
      <c r="AB550" s="408"/>
      <c r="AC550" s="408"/>
      <c r="AD550" s="408"/>
      <c r="AG550" s="111">
        <f t="shared" ref="AG550:AG613" si="69">M550</f>
        <v>0</v>
      </c>
      <c r="AH550" s="95">
        <f t="shared" si="68"/>
        <v>0</v>
      </c>
      <c r="AI550" s="95">
        <f t="shared" ref="AI550:AI613" si="70">COUNTIF(S550:AD550, "NS")</f>
        <v>0</v>
      </c>
      <c r="AJ550" s="95">
        <f t="shared" ref="AJ550:AJ613" si="71">IF($AG$547 = $AH$547, 0, IF(OR(AND(AG550 = 0, AI550 &gt; 0), AND(AG550 = "NS", AH550 &gt; 0), AND(AG550 = "NS", AI550 = 0, AH550 =0), AND(AG550="NA", AH550&lt;&gt;"NA")), 1, IF(OR(AND(AG550 &gt; 0, AI550 = 2), AND(AG550 = "NS", AI550 = 2), AND(AG550 = "NS", AH550 = 0, AI550 &gt; 0), AG550 = AH550), 0, 1)))</f>
        <v>0</v>
      </c>
      <c r="AL550" s="111">
        <f t="shared" ref="AL550:AL613" si="72">IF($AG$547=$AH$547,0,IF(OR(AND(D550&lt;&gt;"",COUNTA(M550:AD550)&lt;COUNTA($M$548:$AD$548)),AND(D550="",COUNTA(M550:AD550)&gt;0)),1,0))</f>
        <v>0</v>
      </c>
    </row>
    <row r="551" spans="1:38" ht="15.05" customHeight="1">
      <c r="A551" s="122"/>
      <c r="B551" s="123"/>
      <c r="C551" s="126" t="s">
        <v>70</v>
      </c>
      <c r="D551" s="472" t="str">
        <f t="shared" si="67"/>
        <v/>
      </c>
      <c r="E551" s="472"/>
      <c r="F551" s="472"/>
      <c r="G551" s="472"/>
      <c r="H551" s="472"/>
      <c r="I551" s="472"/>
      <c r="J551" s="472"/>
      <c r="K551" s="472"/>
      <c r="L551" s="472"/>
      <c r="M551" s="408"/>
      <c r="N551" s="408"/>
      <c r="O551" s="408"/>
      <c r="P551" s="408"/>
      <c r="Q551" s="408"/>
      <c r="R551" s="408"/>
      <c r="S551" s="408"/>
      <c r="T551" s="408"/>
      <c r="U551" s="408"/>
      <c r="V551" s="408"/>
      <c r="W551" s="408"/>
      <c r="X551" s="408"/>
      <c r="Y551" s="408"/>
      <c r="Z551" s="408"/>
      <c r="AA551" s="408"/>
      <c r="AB551" s="408"/>
      <c r="AC551" s="408"/>
      <c r="AD551" s="408"/>
      <c r="AG551" s="111">
        <f t="shared" si="69"/>
        <v>0</v>
      </c>
      <c r="AH551" s="95">
        <f t="shared" si="68"/>
        <v>0</v>
      </c>
      <c r="AI551" s="95">
        <f t="shared" si="70"/>
        <v>0</v>
      </c>
      <c r="AJ551" s="95">
        <f t="shared" si="71"/>
        <v>0</v>
      </c>
      <c r="AL551" s="111">
        <f t="shared" si="72"/>
        <v>0</v>
      </c>
    </row>
    <row r="552" spans="1:38" ht="15.05" customHeight="1">
      <c r="A552" s="122"/>
      <c r="B552" s="123"/>
      <c r="C552" s="126" t="s">
        <v>71</v>
      </c>
      <c r="D552" s="472" t="str">
        <f t="shared" si="67"/>
        <v/>
      </c>
      <c r="E552" s="472"/>
      <c r="F552" s="472"/>
      <c r="G552" s="472"/>
      <c r="H552" s="472"/>
      <c r="I552" s="472"/>
      <c r="J552" s="472"/>
      <c r="K552" s="472"/>
      <c r="L552" s="472"/>
      <c r="M552" s="408"/>
      <c r="N552" s="408"/>
      <c r="O552" s="408"/>
      <c r="P552" s="408"/>
      <c r="Q552" s="408"/>
      <c r="R552" s="408"/>
      <c r="S552" s="408"/>
      <c r="T552" s="408"/>
      <c r="U552" s="408"/>
      <c r="V552" s="408"/>
      <c r="W552" s="408"/>
      <c r="X552" s="408"/>
      <c r="Y552" s="408"/>
      <c r="Z552" s="408"/>
      <c r="AA552" s="408"/>
      <c r="AB552" s="408"/>
      <c r="AC552" s="408"/>
      <c r="AD552" s="408"/>
      <c r="AG552" s="111">
        <f t="shared" si="69"/>
        <v>0</v>
      </c>
      <c r="AH552" s="95">
        <f t="shared" si="68"/>
        <v>0</v>
      </c>
      <c r="AI552" s="95">
        <f t="shared" si="70"/>
        <v>0</v>
      </c>
      <c r="AJ552" s="95">
        <f t="shared" si="71"/>
        <v>0</v>
      </c>
      <c r="AL552" s="111">
        <f t="shared" si="72"/>
        <v>0</v>
      </c>
    </row>
    <row r="553" spans="1:38" ht="15.05" customHeight="1">
      <c r="A553" s="122"/>
      <c r="B553" s="123"/>
      <c r="C553" s="126" t="s">
        <v>72</v>
      </c>
      <c r="D553" s="472" t="str">
        <f t="shared" si="67"/>
        <v/>
      </c>
      <c r="E553" s="472"/>
      <c r="F553" s="472"/>
      <c r="G553" s="472"/>
      <c r="H553" s="472"/>
      <c r="I553" s="472"/>
      <c r="J553" s="472"/>
      <c r="K553" s="472"/>
      <c r="L553" s="472"/>
      <c r="M553" s="408"/>
      <c r="N553" s="408"/>
      <c r="O553" s="408"/>
      <c r="P553" s="408"/>
      <c r="Q553" s="408"/>
      <c r="R553" s="408"/>
      <c r="S553" s="408"/>
      <c r="T553" s="408"/>
      <c r="U553" s="408"/>
      <c r="V553" s="408"/>
      <c r="W553" s="408"/>
      <c r="X553" s="408"/>
      <c r="Y553" s="408"/>
      <c r="Z553" s="408"/>
      <c r="AA553" s="408"/>
      <c r="AB553" s="408"/>
      <c r="AC553" s="408"/>
      <c r="AD553" s="408"/>
      <c r="AG553" s="111">
        <f t="shared" si="69"/>
        <v>0</v>
      </c>
      <c r="AH553" s="95">
        <f t="shared" si="68"/>
        <v>0</v>
      </c>
      <c r="AI553" s="95">
        <f t="shared" si="70"/>
        <v>0</v>
      </c>
      <c r="AJ553" s="95">
        <f t="shared" si="71"/>
        <v>0</v>
      </c>
      <c r="AL553" s="111">
        <f t="shared" si="72"/>
        <v>0</v>
      </c>
    </row>
    <row r="554" spans="1:38" ht="15.05" customHeight="1">
      <c r="A554" s="122"/>
      <c r="B554" s="123"/>
      <c r="C554" s="126" t="s">
        <v>73</v>
      </c>
      <c r="D554" s="472" t="str">
        <f t="shared" si="67"/>
        <v/>
      </c>
      <c r="E554" s="472"/>
      <c r="F554" s="472"/>
      <c r="G554" s="472"/>
      <c r="H554" s="472"/>
      <c r="I554" s="472"/>
      <c r="J554" s="472"/>
      <c r="K554" s="472"/>
      <c r="L554" s="472"/>
      <c r="M554" s="408"/>
      <c r="N554" s="408"/>
      <c r="O554" s="408"/>
      <c r="P554" s="408"/>
      <c r="Q554" s="408"/>
      <c r="R554" s="408"/>
      <c r="S554" s="408"/>
      <c r="T554" s="408"/>
      <c r="U554" s="408"/>
      <c r="V554" s="408"/>
      <c r="W554" s="408"/>
      <c r="X554" s="408"/>
      <c r="Y554" s="408"/>
      <c r="Z554" s="408"/>
      <c r="AA554" s="408"/>
      <c r="AB554" s="408"/>
      <c r="AC554" s="408"/>
      <c r="AD554" s="408"/>
      <c r="AG554" s="111">
        <f t="shared" si="69"/>
        <v>0</v>
      </c>
      <c r="AH554" s="95">
        <f t="shared" si="68"/>
        <v>0</v>
      </c>
      <c r="AI554" s="95">
        <f t="shared" si="70"/>
        <v>0</v>
      </c>
      <c r="AJ554" s="95">
        <f t="shared" si="71"/>
        <v>0</v>
      </c>
      <c r="AL554" s="111">
        <f t="shared" si="72"/>
        <v>0</v>
      </c>
    </row>
    <row r="555" spans="1:38" ht="15.05" customHeight="1">
      <c r="A555" s="122"/>
      <c r="B555" s="123"/>
      <c r="C555" s="126" t="s">
        <v>74</v>
      </c>
      <c r="D555" s="472" t="str">
        <f t="shared" si="67"/>
        <v/>
      </c>
      <c r="E555" s="472"/>
      <c r="F555" s="472"/>
      <c r="G555" s="472"/>
      <c r="H555" s="472"/>
      <c r="I555" s="472"/>
      <c r="J555" s="472"/>
      <c r="K555" s="472"/>
      <c r="L555" s="472"/>
      <c r="M555" s="408"/>
      <c r="N555" s="408"/>
      <c r="O555" s="408"/>
      <c r="P555" s="408"/>
      <c r="Q555" s="408"/>
      <c r="R555" s="408"/>
      <c r="S555" s="408"/>
      <c r="T555" s="408"/>
      <c r="U555" s="408"/>
      <c r="V555" s="408"/>
      <c r="W555" s="408"/>
      <c r="X555" s="408"/>
      <c r="Y555" s="408"/>
      <c r="Z555" s="408"/>
      <c r="AA555" s="408"/>
      <c r="AB555" s="408"/>
      <c r="AC555" s="408"/>
      <c r="AD555" s="408"/>
      <c r="AG555" s="111">
        <f t="shared" si="69"/>
        <v>0</v>
      </c>
      <c r="AH555" s="95">
        <f t="shared" si="68"/>
        <v>0</v>
      </c>
      <c r="AI555" s="95">
        <f t="shared" si="70"/>
        <v>0</v>
      </c>
      <c r="AJ555" s="95">
        <f t="shared" si="71"/>
        <v>0</v>
      </c>
      <c r="AL555" s="111">
        <f t="shared" si="72"/>
        <v>0</v>
      </c>
    </row>
    <row r="556" spans="1:38" ht="15.05" customHeight="1">
      <c r="A556" s="122"/>
      <c r="B556" s="123"/>
      <c r="C556" s="126" t="s">
        <v>75</v>
      </c>
      <c r="D556" s="472" t="str">
        <f t="shared" si="67"/>
        <v/>
      </c>
      <c r="E556" s="472"/>
      <c r="F556" s="472"/>
      <c r="G556" s="472"/>
      <c r="H556" s="472"/>
      <c r="I556" s="472"/>
      <c r="J556" s="472"/>
      <c r="K556" s="472"/>
      <c r="L556" s="472"/>
      <c r="M556" s="408"/>
      <c r="N556" s="408"/>
      <c r="O556" s="408"/>
      <c r="P556" s="408"/>
      <c r="Q556" s="408"/>
      <c r="R556" s="408"/>
      <c r="S556" s="408"/>
      <c r="T556" s="408"/>
      <c r="U556" s="408"/>
      <c r="V556" s="408"/>
      <c r="W556" s="408"/>
      <c r="X556" s="408"/>
      <c r="Y556" s="408"/>
      <c r="Z556" s="408"/>
      <c r="AA556" s="408"/>
      <c r="AB556" s="408"/>
      <c r="AC556" s="408"/>
      <c r="AD556" s="408"/>
      <c r="AG556" s="111">
        <f t="shared" si="69"/>
        <v>0</v>
      </c>
      <c r="AH556" s="95">
        <f t="shared" si="68"/>
        <v>0</v>
      </c>
      <c r="AI556" s="95">
        <f t="shared" si="70"/>
        <v>0</v>
      </c>
      <c r="AJ556" s="95">
        <f t="shared" si="71"/>
        <v>0</v>
      </c>
      <c r="AL556" s="111">
        <f t="shared" si="72"/>
        <v>0</v>
      </c>
    </row>
    <row r="557" spans="1:38" ht="15.05" customHeight="1">
      <c r="A557" s="122"/>
      <c r="B557" s="123"/>
      <c r="C557" s="126" t="s">
        <v>76</v>
      </c>
      <c r="D557" s="472" t="str">
        <f t="shared" si="67"/>
        <v/>
      </c>
      <c r="E557" s="472"/>
      <c r="F557" s="472"/>
      <c r="G557" s="472"/>
      <c r="H557" s="472"/>
      <c r="I557" s="472"/>
      <c r="J557" s="472"/>
      <c r="K557" s="472"/>
      <c r="L557" s="472"/>
      <c r="M557" s="408"/>
      <c r="N557" s="408"/>
      <c r="O557" s="408"/>
      <c r="P557" s="408"/>
      <c r="Q557" s="408"/>
      <c r="R557" s="408"/>
      <c r="S557" s="408"/>
      <c r="T557" s="408"/>
      <c r="U557" s="408"/>
      <c r="V557" s="408"/>
      <c r="W557" s="408"/>
      <c r="X557" s="408"/>
      <c r="Y557" s="408"/>
      <c r="Z557" s="408"/>
      <c r="AA557" s="408"/>
      <c r="AB557" s="408"/>
      <c r="AC557" s="408"/>
      <c r="AD557" s="408"/>
      <c r="AG557" s="111">
        <f t="shared" si="69"/>
        <v>0</v>
      </c>
      <c r="AH557" s="95">
        <f t="shared" si="68"/>
        <v>0</v>
      </c>
      <c r="AI557" s="95">
        <f t="shared" si="70"/>
        <v>0</v>
      </c>
      <c r="AJ557" s="95">
        <f t="shared" si="71"/>
        <v>0</v>
      </c>
      <c r="AL557" s="111">
        <f t="shared" si="72"/>
        <v>0</v>
      </c>
    </row>
    <row r="558" spans="1:38" ht="15.05" customHeight="1">
      <c r="A558" s="122"/>
      <c r="B558" s="123"/>
      <c r="C558" s="126" t="s">
        <v>77</v>
      </c>
      <c r="D558" s="472" t="str">
        <f t="shared" si="67"/>
        <v/>
      </c>
      <c r="E558" s="472"/>
      <c r="F558" s="472"/>
      <c r="G558" s="472"/>
      <c r="H558" s="472"/>
      <c r="I558" s="472"/>
      <c r="J558" s="472"/>
      <c r="K558" s="472"/>
      <c r="L558" s="472"/>
      <c r="M558" s="408"/>
      <c r="N558" s="408"/>
      <c r="O558" s="408"/>
      <c r="P558" s="408"/>
      <c r="Q558" s="408"/>
      <c r="R558" s="408"/>
      <c r="S558" s="408"/>
      <c r="T558" s="408"/>
      <c r="U558" s="408"/>
      <c r="V558" s="408"/>
      <c r="W558" s="408"/>
      <c r="X558" s="408"/>
      <c r="Y558" s="408"/>
      <c r="Z558" s="408"/>
      <c r="AA558" s="408"/>
      <c r="AB558" s="408"/>
      <c r="AC558" s="408"/>
      <c r="AD558" s="408"/>
      <c r="AG558" s="111">
        <f t="shared" si="69"/>
        <v>0</v>
      </c>
      <c r="AH558" s="95">
        <f t="shared" si="68"/>
        <v>0</v>
      </c>
      <c r="AI558" s="95">
        <f t="shared" si="70"/>
        <v>0</v>
      </c>
      <c r="AJ558" s="95">
        <f t="shared" si="71"/>
        <v>0</v>
      </c>
      <c r="AL558" s="111">
        <f t="shared" si="72"/>
        <v>0</v>
      </c>
    </row>
    <row r="559" spans="1:38" ht="15.05" customHeight="1">
      <c r="A559" s="122"/>
      <c r="B559" s="123"/>
      <c r="C559" s="126" t="s">
        <v>78</v>
      </c>
      <c r="D559" s="472" t="str">
        <f t="shared" si="67"/>
        <v/>
      </c>
      <c r="E559" s="472"/>
      <c r="F559" s="472"/>
      <c r="G559" s="472"/>
      <c r="H559" s="472"/>
      <c r="I559" s="472"/>
      <c r="J559" s="472"/>
      <c r="K559" s="472"/>
      <c r="L559" s="472"/>
      <c r="M559" s="408"/>
      <c r="N559" s="408"/>
      <c r="O559" s="408"/>
      <c r="P559" s="408"/>
      <c r="Q559" s="408"/>
      <c r="R559" s="408"/>
      <c r="S559" s="408"/>
      <c r="T559" s="408"/>
      <c r="U559" s="408"/>
      <c r="V559" s="408"/>
      <c r="W559" s="408"/>
      <c r="X559" s="408"/>
      <c r="Y559" s="408"/>
      <c r="Z559" s="408"/>
      <c r="AA559" s="408"/>
      <c r="AB559" s="408"/>
      <c r="AC559" s="408"/>
      <c r="AD559" s="408"/>
      <c r="AG559" s="111">
        <f t="shared" si="69"/>
        <v>0</v>
      </c>
      <c r="AH559" s="95">
        <f t="shared" si="68"/>
        <v>0</v>
      </c>
      <c r="AI559" s="95">
        <f t="shared" si="70"/>
        <v>0</v>
      </c>
      <c r="AJ559" s="95">
        <f t="shared" si="71"/>
        <v>0</v>
      </c>
      <c r="AL559" s="111">
        <f t="shared" si="72"/>
        <v>0</v>
      </c>
    </row>
    <row r="560" spans="1:38" ht="15.05" customHeight="1">
      <c r="A560" s="122"/>
      <c r="B560" s="123"/>
      <c r="C560" s="126" t="s">
        <v>79</v>
      </c>
      <c r="D560" s="472" t="str">
        <f t="shared" si="67"/>
        <v/>
      </c>
      <c r="E560" s="472"/>
      <c r="F560" s="472"/>
      <c r="G560" s="472"/>
      <c r="H560" s="472"/>
      <c r="I560" s="472"/>
      <c r="J560" s="472"/>
      <c r="K560" s="472"/>
      <c r="L560" s="472"/>
      <c r="M560" s="408"/>
      <c r="N560" s="408"/>
      <c r="O560" s="408"/>
      <c r="P560" s="408"/>
      <c r="Q560" s="408"/>
      <c r="R560" s="408"/>
      <c r="S560" s="408"/>
      <c r="T560" s="408"/>
      <c r="U560" s="408"/>
      <c r="V560" s="408"/>
      <c r="W560" s="408"/>
      <c r="X560" s="408"/>
      <c r="Y560" s="408"/>
      <c r="Z560" s="408"/>
      <c r="AA560" s="408"/>
      <c r="AB560" s="408"/>
      <c r="AC560" s="408"/>
      <c r="AD560" s="408"/>
      <c r="AG560" s="111">
        <f t="shared" si="69"/>
        <v>0</v>
      </c>
      <c r="AH560" s="95">
        <f t="shared" si="68"/>
        <v>0</v>
      </c>
      <c r="AI560" s="95">
        <f t="shared" si="70"/>
        <v>0</v>
      </c>
      <c r="AJ560" s="95">
        <f t="shared" si="71"/>
        <v>0</v>
      </c>
      <c r="AL560" s="111">
        <f t="shared" si="72"/>
        <v>0</v>
      </c>
    </row>
    <row r="561" spans="1:38" ht="15.05" customHeight="1">
      <c r="A561" s="122"/>
      <c r="B561" s="123"/>
      <c r="C561" s="126" t="s">
        <v>80</v>
      </c>
      <c r="D561" s="472" t="str">
        <f t="shared" si="67"/>
        <v/>
      </c>
      <c r="E561" s="472"/>
      <c r="F561" s="472"/>
      <c r="G561" s="472"/>
      <c r="H561" s="472"/>
      <c r="I561" s="472"/>
      <c r="J561" s="472"/>
      <c r="K561" s="472"/>
      <c r="L561" s="472"/>
      <c r="M561" s="408"/>
      <c r="N561" s="408"/>
      <c r="O561" s="408"/>
      <c r="P561" s="408"/>
      <c r="Q561" s="408"/>
      <c r="R561" s="408"/>
      <c r="S561" s="408"/>
      <c r="T561" s="408"/>
      <c r="U561" s="408"/>
      <c r="V561" s="408"/>
      <c r="W561" s="408"/>
      <c r="X561" s="408"/>
      <c r="Y561" s="408"/>
      <c r="Z561" s="408"/>
      <c r="AA561" s="408"/>
      <c r="AB561" s="408"/>
      <c r="AC561" s="408"/>
      <c r="AD561" s="408"/>
      <c r="AG561" s="111">
        <f t="shared" si="69"/>
        <v>0</v>
      </c>
      <c r="AH561" s="95">
        <f t="shared" si="68"/>
        <v>0</v>
      </c>
      <c r="AI561" s="95">
        <f t="shared" si="70"/>
        <v>0</v>
      </c>
      <c r="AJ561" s="95">
        <f t="shared" si="71"/>
        <v>0</v>
      </c>
      <c r="AL561" s="111">
        <f t="shared" si="72"/>
        <v>0</v>
      </c>
    </row>
    <row r="562" spans="1:38" ht="15.05" customHeight="1">
      <c r="A562" s="122"/>
      <c r="B562" s="123"/>
      <c r="C562" s="126" t="s">
        <v>81</v>
      </c>
      <c r="D562" s="472" t="str">
        <f t="shared" si="67"/>
        <v/>
      </c>
      <c r="E562" s="472"/>
      <c r="F562" s="472"/>
      <c r="G562" s="472"/>
      <c r="H562" s="472"/>
      <c r="I562" s="472"/>
      <c r="J562" s="472"/>
      <c r="K562" s="472"/>
      <c r="L562" s="472"/>
      <c r="M562" s="408"/>
      <c r="N562" s="408"/>
      <c r="O562" s="408"/>
      <c r="P562" s="408"/>
      <c r="Q562" s="408"/>
      <c r="R562" s="408"/>
      <c r="S562" s="408"/>
      <c r="T562" s="408"/>
      <c r="U562" s="408"/>
      <c r="V562" s="408"/>
      <c r="W562" s="408"/>
      <c r="X562" s="408"/>
      <c r="Y562" s="408"/>
      <c r="Z562" s="408"/>
      <c r="AA562" s="408"/>
      <c r="AB562" s="408"/>
      <c r="AC562" s="408"/>
      <c r="AD562" s="408"/>
      <c r="AG562" s="111">
        <f t="shared" si="69"/>
        <v>0</v>
      </c>
      <c r="AH562" s="95">
        <f t="shared" si="68"/>
        <v>0</v>
      </c>
      <c r="AI562" s="95">
        <f t="shared" si="70"/>
        <v>0</v>
      </c>
      <c r="AJ562" s="95">
        <f t="shared" si="71"/>
        <v>0</v>
      </c>
      <c r="AL562" s="111">
        <f t="shared" si="72"/>
        <v>0</v>
      </c>
    </row>
    <row r="563" spans="1:38" ht="15.05" customHeight="1">
      <c r="A563" s="122"/>
      <c r="B563" s="123"/>
      <c r="C563" s="126" t="s">
        <v>82</v>
      </c>
      <c r="D563" s="472" t="str">
        <f t="shared" si="67"/>
        <v/>
      </c>
      <c r="E563" s="472"/>
      <c r="F563" s="472"/>
      <c r="G563" s="472"/>
      <c r="H563" s="472"/>
      <c r="I563" s="472"/>
      <c r="J563" s="472"/>
      <c r="K563" s="472"/>
      <c r="L563" s="472"/>
      <c r="M563" s="408"/>
      <c r="N563" s="408"/>
      <c r="O563" s="408"/>
      <c r="P563" s="408"/>
      <c r="Q563" s="408"/>
      <c r="R563" s="408"/>
      <c r="S563" s="408"/>
      <c r="T563" s="408"/>
      <c r="U563" s="408"/>
      <c r="V563" s="408"/>
      <c r="W563" s="408"/>
      <c r="X563" s="408"/>
      <c r="Y563" s="408"/>
      <c r="Z563" s="408"/>
      <c r="AA563" s="408"/>
      <c r="AB563" s="408"/>
      <c r="AC563" s="408"/>
      <c r="AD563" s="408"/>
      <c r="AG563" s="111">
        <f t="shared" si="69"/>
        <v>0</v>
      </c>
      <c r="AH563" s="95">
        <f t="shared" si="68"/>
        <v>0</v>
      </c>
      <c r="AI563" s="95">
        <f t="shared" si="70"/>
        <v>0</v>
      </c>
      <c r="AJ563" s="95">
        <f t="shared" si="71"/>
        <v>0</v>
      </c>
      <c r="AL563" s="111">
        <f t="shared" si="72"/>
        <v>0</v>
      </c>
    </row>
    <row r="564" spans="1:38" ht="15.05" customHeight="1">
      <c r="A564" s="122"/>
      <c r="B564" s="123"/>
      <c r="C564" s="126" t="s">
        <v>83</v>
      </c>
      <c r="D564" s="472" t="str">
        <f t="shared" si="67"/>
        <v/>
      </c>
      <c r="E564" s="472"/>
      <c r="F564" s="472"/>
      <c r="G564" s="472"/>
      <c r="H564" s="472"/>
      <c r="I564" s="472"/>
      <c r="J564" s="472"/>
      <c r="K564" s="472"/>
      <c r="L564" s="472"/>
      <c r="M564" s="408"/>
      <c r="N564" s="408"/>
      <c r="O564" s="408"/>
      <c r="P564" s="408"/>
      <c r="Q564" s="408"/>
      <c r="R564" s="408"/>
      <c r="S564" s="408"/>
      <c r="T564" s="408"/>
      <c r="U564" s="408"/>
      <c r="V564" s="408"/>
      <c r="W564" s="408"/>
      <c r="X564" s="408"/>
      <c r="Y564" s="408"/>
      <c r="Z564" s="408"/>
      <c r="AA564" s="408"/>
      <c r="AB564" s="408"/>
      <c r="AC564" s="408"/>
      <c r="AD564" s="408"/>
      <c r="AG564" s="111">
        <f t="shared" si="69"/>
        <v>0</v>
      </c>
      <c r="AH564" s="95">
        <f t="shared" si="68"/>
        <v>0</v>
      </c>
      <c r="AI564" s="95">
        <f t="shared" si="70"/>
        <v>0</v>
      </c>
      <c r="AJ564" s="95">
        <f t="shared" si="71"/>
        <v>0</v>
      </c>
      <c r="AL564" s="111">
        <f t="shared" si="72"/>
        <v>0</v>
      </c>
    </row>
    <row r="565" spans="1:38" ht="15.05" customHeight="1">
      <c r="A565" s="122"/>
      <c r="B565" s="123"/>
      <c r="C565" s="126" t="s">
        <v>84</v>
      </c>
      <c r="D565" s="472" t="str">
        <f t="shared" si="67"/>
        <v/>
      </c>
      <c r="E565" s="472"/>
      <c r="F565" s="472"/>
      <c r="G565" s="472"/>
      <c r="H565" s="472"/>
      <c r="I565" s="472"/>
      <c r="J565" s="472"/>
      <c r="K565" s="472"/>
      <c r="L565" s="472"/>
      <c r="M565" s="408"/>
      <c r="N565" s="408"/>
      <c r="O565" s="408"/>
      <c r="P565" s="408"/>
      <c r="Q565" s="408"/>
      <c r="R565" s="408"/>
      <c r="S565" s="408"/>
      <c r="T565" s="408"/>
      <c r="U565" s="408"/>
      <c r="V565" s="408"/>
      <c r="W565" s="408"/>
      <c r="X565" s="408"/>
      <c r="Y565" s="408"/>
      <c r="Z565" s="408"/>
      <c r="AA565" s="408"/>
      <c r="AB565" s="408"/>
      <c r="AC565" s="408"/>
      <c r="AD565" s="408"/>
      <c r="AG565" s="111">
        <f t="shared" si="69"/>
        <v>0</v>
      </c>
      <c r="AH565" s="95">
        <f t="shared" si="68"/>
        <v>0</v>
      </c>
      <c r="AI565" s="95">
        <f t="shared" si="70"/>
        <v>0</v>
      </c>
      <c r="AJ565" s="95">
        <f t="shared" si="71"/>
        <v>0</v>
      </c>
      <c r="AL565" s="111">
        <f t="shared" si="72"/>
        <v>0</v>
      </c>
    </row>
    <row r="566" spans="1:38" ht="15.05" customHeight="1">
      <c r="A566" s="122"/>
      <c r="B566" s="123"/>
      <c r="C566" s="126" t="s">
        <v>85</v>
      </c>
      <c r="D566" s="472" t="str">
        <f t="shared" si="67"/>
        <v/>
      </c>
      <c r="E566" s="472"/>
      <c r="F566" s="472"/>
      <c r="G566" s="472"/>
      <c r="H566" s="472"/>
      <c r="I566" s="472"/>
      <c r="J566" s="472"/>
      <c r="K566" s="472"/>
      <c r="L566" s="472"/>
      <c r="M566" s="408"/>
      <c r="N566" s="408"/>
      <c r="O566" s="408"/>
      <c r="P566" s="408"/>
      <c r="Q566" s="408"/>
      <c r="R566" s="408"/>
      <c r="S566" s="408"/>
      <c r="T566" s="408"/>
      <c r="U566" s="408"/>
      <c r="V566" s="408"/>
      <c r="W566" s="408"/>
      <c r="X566" s="408"/>
      <c r="Y566" s="408"/>
      <c r="Z566" s="408"/>
      <c r="AA566" s="408"/>
      <c r="AB566" s="408"/>
      <c r="AC566" s="408"/>
      <c r="AD566" s="408"/>
      <c r="AG566" s="111">
        <f t="shared" si="69"/>
        <v>0</v>
      </c>
      <c r="AH566" s="95">
        <f t="shared" si="68"/>
        <v>0</v>
      </c>
      <c r="AI566" s="95">
        <f t="shared" si="70"/>
        <v>0</v>
      </c>
      <c r="AJ566" s="95">
        <f t="shared" si="71"/>
        <v>0</v>
      </c>
      <c r="AL566" s="111">
        <f t="shared" si="72"/>
        <v>0</v>
      </c>
    </row>
    <row r="567" spans="1:38" ht="15.05" customHeight="1">
      <c r="A567" s="122"/>
      <c r="B567" s="123"/>
      <c r="C567" s="126" t="s">
        <v>86</v>
      </c>
      <c r="D567" s="472" t="str">
        <f t="shared" si="67"/>
        <v/>
      </c>
      <c r="E567" s="472"/>
      <c r="F567" s="472"/>
      <c r="G567" s="472"/>
      <c r="H567" s="472"/>
      <c r="I567" s="472"/>
      <c r="J567" s="472"/>
      <c r="K567" s="472"/>
      <c r="L567" s="472"/>
      <c r="M567" s="408"/>
      <c r="N567" s="408"/>
      <c r="O567" s="408"/>
      <c r="P567" s="408"/>
      <c r="Q567" s="408"/>
      <c r="R567" s="408"/>
      <c r="S567" s="408"/>
      <c r="T567" s="408"/>
      <c r="U567" s="408"/>
      <c r="V567" s="408"/>
      <c r="W567" s="408"/>
      <c r="X567" s="408"/>
      <c r="Y567" s="408"/>
      <c r="Z567" s="408"/>
      <c r="AA567" s="408"/>
      <c r="AB567" s="408"/>
      <c r="AC567" s="408"/>
      <c r="AD567" s="408"/>
      <c r="AG567" s="111">
        <f t="shared" si="69"/>
        <v>0</v>
      </c>
      <c r="AH567" s="95">
        <f t="shared" si="68"/>
        <v>0</v>
      </c>
      <c r="AI567" s="95">
        <f t="shared" si="70"/>
        <v>0</v>
      </c>
      <c r="AJ567" s="95">
        <f t="shared" si="71"/>
        <v>0</v>
      </c>
      <c r="AL567" s="111">
        <f t="shared" si="72"/>
        <v>0</v>
      </c>
    </row>
    <row r="568" spans="1:38" ht="15.05" customHeight="1">
      <c r="A568" s="122"/>
      <c r="B568" s="123"/>
      <c r="C568" s="126" t="s">
        <v>87</v>
      </c>
      <c r="D568" s="472" t="str">
        <f t="shared" si="67"/>
        <v/>
      </c>
      <c r="E568" s="472"/>
      <c r="F568" s="472"/>
      <c r="G568" s="472"/>
      <c r="H568" s="472"/>
      <c r="I568" s="472"/>
      <c r="J568" s="472"/>
      <c r="K568" s="472"/>
      <c r="L568" s="472"/>
      <c r="M568" s="408"/>
      <c r="N568" s="408"/>
      <c r="O568" s="408"/>
      <c r="P568" s="408"/>
      <c r="Q568" s="408"/>
      <c r="R568" s="408"/>
      <c r="S568" s="408"/>
      <c r="T568" s="408"/>
      <c r="U568" s="408"/>
      <c r="V568" s="408"/>
      <c r="W568" s="408"/>
      <c r="X568" s="408"/>
      <c r="Y568" s="408"/>
      <c r="Z568" s="408"/>
      <c r="AA568" s="408"/>
      <c r="AB568" s="408"/>
      <c r="AC568" s="408"/>
      <c r="AD568" s="408"/>
      <c r="AG568" s="111">
        <f t="shared" si="69"/>
        <v>0</v>
      </c>
      <c r="AH568" s="95">
        <f t="shared" si="68"/>
        <v>0</v>
      </c>
      <c r="AI568" s="95">
        <f t="shared" si="70"/>
        <v>0</v>
      </c>
      <c r="AJ568" s="95">
        <f t="shared" si="71"/>
        <v>0</v>
      </c>
      <c r="AL568" s="111">
        <f t="shared" si="72"/>
        <v>0</v>
      </c>
    </row>
    <row r="569" spans="1:38" ht="15.05" customHeight="1">
      <c r="A569" s="122"/>
      <c r="B569" s="123"/>
      <c r="C569" s="126" t="s">
        <v>88</v>
      </c>
      <c r="D569" s="472" t="str">
        <f t="shared" si="67"/>
        <v/>
      </c>
      <c r="E569" s="472"/>
      <c r="F569" s="472"/>
      <c r="G569" s="472"/>
      <c r="H569" s="472"/>
      <c r="I569" s="472"/>
      <c r="J569" s="472"/>
      <c r="K569" s="472"/>
      <c r="L569" s="472"/>
      <c r="M569" s="408"/>
      <c r="N569" s="408"/>
      <c r="O569" s="408"/>
      <c r="P569" s="408"/>
      <c r="Q569" s="408"/>
      <c r="R569" s="408"/>
      <c r="S569" s="408"/>
      <c r="T569" s="408"/>
      <c r="U569" s="408"/>
      <c r="V569" s="408"/>
      <c r="W569" s="408"/>
      <c r="X569" s="408"/>
      <c r="Y569" s="408"/>
      <c r="Z569" s="408"/>
      <c r="AA569" s="408"/>
      <c r="AB569" s="408"/>
      <c r="AC569" s="408"/>
      <c r="AD569" s="408"/>
      <c r="AG569" s="111">
        <f t="shared" si="69"/>
        <v>0</v>
      </c>
      <c r="AH569" s="95">
        <f t="shared" si="68"/>
        <v>0</v>
      </c>
      <c r="AI569" s="95">
        <f t="shared" si="70"/>
        <v>0</v>
      </c>
      <c r="AJ569" s="95">
        <f t="shared" si="71"/>
        <v>0</v>
      </c>
      <c r="AL569" s="111">
        <f t="shared" si="72"/>
        <v>0</v>
      </c>
    </row>
    <row r="570" spans="1:38" ht="15.05" customHeight="1">
      <c r="A570" s="122"/>
      <c r="B570" s="123"/>
      <c r="C570" s="126" t="s">
        <v>89</v>
      </c>
      <c r="D570" s="472" t="str">
        <f t="shared" si="67"/>
        <v/>
      </c>
      <c r="E570" s="472"/>
      <c r="F570" s="472"/>
      <c r="G570" s="472"/>
      <c r="H570" s="472"/>
      <c r="I570" s="472"/>
      <c r="J570" s="472"/>
      <c r="K570" s="472"/>
      <c r="L570" s="472"/>
      <c r="M570" s="408"/>
      <c r="N570" s="408"/>
      <c r="O570" s="408"/>
      <c r="P570" s="408"/>
      <c r="Q570" s="408"/>
      <c r="R570" s="408"/>
      <c r="S570" s="408"/>
      <c r="T570" s="408"/>
      <c r="U570" s="408"/>
      <c r="V570" s="408"/>
      <c r="W570" s="408"/>
      <c r="X570" s="408"/>
      <c r="Y570" s="408"/>
      <c r="Z570" s="408"/>
      <c r="AA570" s="408"/>
      <c r="AB570" s="408"/>
      <c r="AC570" s="408"/>
      <c r="AD570" s="408"/>
      <c r="AG570" s="111">
        <f t="shared" si="69"/>
        <v>0</v>
      </c>
      <c r="AH570" s="95">
        <f t="shared" si="68"/>
        <v>0</v>
      </c>
      <c r="AI570" s="95">
        <f t="shared" si="70"/>
        <v>0</v>
      </c>
      <c r="AJ570" s="95">
        <f t="shared" si="71"/>
        <v>0</v>
      </c>
      <c r="AL570" s="111">
        <f t="shared" si="72"/>
        <v>0</v>
      </c>
    </row>
    <row r="571" spans="1:38" ht="15.05" customHeight="1">
      <c r="A571" s="122"/>
      <c r="B571" s="123"/>
      <c r="C571" s="126" t="s">
        <v>90</v>
      </c>
      <c r="D571" s="472" t="str">
        <f t="shared" si="67"/>
        <v/>
      </c>
      <c r="E571" s="472"/>
      <c r="F571" s="472"/>
      <c r="G571" s="472"/>
      <c r="H571" s="472"/>
      <c r="I571" s="472"/>
      <c r="J571" s="472"/>
      <c r="K571" s="472"/>
      <c r="L571" s="472"/>
      <c r="M571" s="408"/>
      <c r="N571" s="408"/>
      <c r="O571" s="408"/>
      <c r="P571" s="408"/>
      <c r="Q571" s="408"/>
      <c r="R571" s="408"/>
      <c r="S571" s="408"/>
      <c r="T571" s="408"/>
      <c r="U571" s="408"/>
      <c r="V571" s="408"/>
      <c r="W571" s="408"/>
      <c r="X571" s="408"/>
      <c r="Y571" s="408"/>
      <c r="Z571" s="408"/>
      <c r="AA571" s="408"/>
      <c r="AB571" s="408"/>
      <c r="AC571" s="408"/>
      <c r="AD571" s="408"/>
      <c r="AG571" s="111">
        <f t="shared" si="69"/>
        <v>0</v>
      </c>
      <c r="AH571" s="95">
        <f t="shared" si="68"/>
        <v>0</v>
      </c>
      <c r="AI571" s="95">
        <f t="shared" si="70"/>
        <v>0</v>
      </c>
      <c r="AJ571" s="95">
        <f t="shared" si="71"/>
        <v>0</v>
      </c>
      <c r="AL571" s="111">
        <f t="shared" si="72"/>
        <v>0</v>
      </c>
    </row>
    <row r="572" spans="1:38" ht="15.05" customHeight="1">
      <c r="A572" s="122"/>
      <c r="B572" s="123"/>
      <c r="C572" s="126" t="s">
        <v>91</v>
      </c>
      <c r="D572" s="472" t="str">
        <f t="shared" si="67"/>
        <v/>
      </c>
      <c r="E572" s="472"/>
      <c r="F572" s="472"/>
      <c r="G572" s="472"/>
      <c r="H572" s="472"/>
      <c r="I572" s="472"/>
      <c r="J572" s="472"/>
      <c r="K572" s="472"/>
      <c r="L572" s="472"/>
      <c r="M572" s="408"/>
      <c r="N572" s="408"/>
      <c r="O572" s="408"/>
      <c r="P572" s="408"/>
      <c r="Q572" s="408"/>
      <c r="R572" s="408"/>
      <c r="S572" s="408"/>
      <c r="T572" s="408"/>
      <c r="U572" s="408"/>
      <c r="V572" s="408"/>
      <c r="W572" s="408"/>
      <c r="X572" s="408"/>
      <c r="Y572" s="408"/>
      <c r="Z572" s="408"/>
      <c r="AA572" s="408"/>
      <c r="AB572" s="408"/>
      <c r="AC572" s="408"/>
      <c r="AD572" s="408"/>
      <c r="AG572" s="111">
        <f t="shared" si="69"/>
        <v>0</v>
      </c>
      <c r="AH572" s="95">
        <f t="shared" si="68"/>
        <v>0</v>
      </c>
      <c r="AI572" s="95">
        <f t="shared" si="70"/>
        <v>0</v>
      </c>
      <c r="AJ572" s="95">
        <f t="shared" si="71"/>
        <v>0</v>
      </c>
      <c r="AL572" s="111">
        <f t="shared" si="72"/>
        <v>0</v>
      </c>
    </row>
    <row r="573" spans="1:38" ht="15.05" customHeight="1">
      <c r="A573" s="122"/>
      <c r="B573" s="123"/>
      <c r="C573" s="126" t="s">
        <v>92</v>
      </c>
      <c r="D573" s="472" t="str">
        <f t="shared" si="67"/>
        <v/>
      </c>
      <c r="E573" s="472"/>
      <c r="F573" s="472"/>
      <c r="G573" s="472"/>
      <c r="H573" s="472"/>
      <c r="I573" s="472"/>
      <c r="J573" s="472"/>
      <c r="K573" s="472"/>
      <c r="L573" s="472"/>
      <c r="M573" s="408"/>
      <c r="N573" s="408"/>
      <c r="O573" s="408"/>
      <c r="P573" s="408"/>
      <c r="Q573" s="408"/>
      <c r="R573" s="408"/>
      <c r="S573" s="408"/>
      <c r="T573" s="408"/>
      <c r="U573" s="408"/>
      <c r="V573" s="408"/>
      <c r="W573" s="408"/>
      <c r="X573" s="408"/>
      <c r="Y573" s="408"/>
      <c r="Z573" s="408"/>
      <c r="AA573" s="408"/>
      <c r="AB573" s="408"/>
      <c r="AC573" s="408"/>
      <c r="AD573" s="408"/>
      <c r="AG573" s="111">
        <f t="shared" si="69"/>
        <v>0</v>
      </c>
      <c r="AH573" s="95">
        <f t="shared" si="68"/>
        <v>0</v>
      </c>
      <c r="AI573" s="95">
        <f t="shared" si="70"/>
        <v>0</v>
      </c>
      <c r="AJ573" s="95">
        <f t="shared" si="71"/>
        <v>0</v>
      </c>
      <c r="AL573" s="111">
        <f t="shared" si="72"/>
        <v>0</v>
      </c>
    </row>
    <row r="574" spans="1:38" ht="15.05" customHeight="1">
      <c r="A574" s="122"/>
      <c r="B574" s="123"/>
      <c r="C574" s="126" t="s">
        <v>93</v>
      </c>
      <c r="D574" s="472" t="str">
        <f t="shared" si="67"/>
        <v/>
      </c>
      <c r="E574" s="472"/>
      <c r="F574" s="472"/>
      <c r="G574" s="472"/>
      <c r="H574" s="472"/>
      <c r="I574" s="472"/>
      <c r="J574" s="472"/>
      <c r="K574" s="472"/>
      <c r="L574" s="472"/>
      <c r="M574" s="408"/>
      <c r="N574" s="408"/>
      <c r="O574" s="408"/>
      <c r="P574" s="408"/>
      <c r="Q574" s="408"/>
      <c r="R574" s="408"/>
      <c r="S574" s="408"/>
      <c r="T574" s="408"/>
      <c r="U574" s="408"/>
      <c r="V574" s="408"/>
      <c r="W574" s="408"/>
      <c r="X574" s="408"/>
      <c r="Y574" s="408"/>
      <c r="Z574" s="408"/>
      <c r="AA574" s="408"/>
      <c r="AB574" s="408"/>
      <c r="AC574" s="408"/>
      <c r="AD574" s="408"/>
      <c r="AG574" s="111">
        <f t="shared" si="69"/>
        <v>0</v>
      </c>
      <c r="AH574" s="95">
        <f t="shared" si="68"/>
        <v>0</v>
      </c>
      <c r="AI574" s="95">
        <f t="shared" si="70"/>
        <v>0</v>
      </c>
      <c r="AJ574" s="95">
        <f t="shared" si="71"/>
        <v>0</v>
      </c>
      <c r="AL574" s="111">
        <f t="shared" si="72"/>
        <v>0</v>
      </c>
    </row>
    <row r="575" spans="1:38" ht="15.05" customHeight="1">
      <c r="A575" s="122"/>
      <c r="B575" s="123"/>
      <c r="C575" s="126" t="s">
        <v>94</v>
      </c>
      <c r="D575" s="472" t="str">
        <f t="shared" si="67"/>
        <v/>
      </c>
      <c r="E575" s="472"/>
      <c r="F575" s="472"/>
      <c r="G575" s="472"/>
      <c r="H575" s="472"/>
      <c r="I575" s="472"/>
      <c r="J575" s="472"/>
      <c r="K575" s="472"/>
      <c r="L575" s="472"/>
      <c r="M575" s="408"/>
      <c r="N575" s="408"/>
      <c r="O575" s="408"/>
      <c r="P575" s="408"/>
      <c r="Q575" s="408"/>
      <c r="R575" s="408"/>
      <c r="S575" s="408"/>
      <c r="T575" s="408"/>
      <c r="U575" s="408"/>
      <c r="V575" s="408"/>
      <c r="W575" s="408"/>
      <c r="X575" s="408"/>
      <c r="Y575" s="408"/>
      <c r="Z575" s="408"/>
      <c r="AA575" s="408"/>
      <c r="AB575" s="408"/>
      <c r="AC575" s="408"/>
      <c r="AD575" s="408"/>
      <c r="AG575" s="111">
        <f t="shared" si="69"/>
        <v>0</v>
      </c>
      <c r="AH575" s="95">
        <f t="shared" si="68"/>
        <v>0</v>
      </c>
      <c r="AI575" s="95">
        <f t="shared" si="70"/>
        <v>0</v>
      </c>
      <c r="AJ575" s="95">
        <f t="shared" si="71"/>
        <v>0</v>
      </c>
      <c r="AL575" s="111">
        <f t="shared" si="72"/>
        <v>0</v>
      </c>
    </row>
    <row r="576" spans="1:38" ht="15.05" customHeight="1">
      <c r="A576" s="122"/>
      <c r="B576" s="123"/>
      <c r="C576" s="126" t="s">
        <v>95</v>
      </c>
      <c r="D576" s="472" t="str">
        <f t="shared" si="67"/>
        <v/>
      </c>
      <c r="E576" s="472"/>
      <c r="F576" s="472"/>
      <c r="G576" s="472"/>
      <c r="H576" s="472"/>
      <c r="I576" s="472"/>
      <c r="J576" s="472"/>
      <c r="K576" s="472"/>
      <c r="L576" s="472"/>
      <c r="M576" s="408"/>
      <c r="N576" s="408"/>
      <c r="O576" s="408"/>
      <c r="P576" s="408"/>
      <c r="Q576" s="408"/>
      <c r="R576" s="408"/>
      <c r="S576" s="408"/>
      <c r="T576" s="408"/>
      <c r="U576" s="408"/>
      <c r="V576" s="408"/>
      <c r="W576" s="408"/>
      <c r="X576" s="408"/>
      <c r="Y576" s="408"/>
      <c r="Z576" s="408"/>
      <c r="AA576" s="408"/>
      <c r="AB576" s="408"/>
      <c r="AC576" s="408"/>
      <c r="AD576" s="408"/>
      <c r="AG576" s="111">
        <f t="shared" si="69"/>
        <v>0</v>
      </c>
      <c r="AH576" s="95">
        <f t="shared" si="68"/>
        <v>0</v>
      </c>
      <c r="AI576" s="95">
        <f t="shared" si="70"/>
        <v>0</v>
      </c>
      <c r="AJ576" s="95">
        <f t="shared" si="71"/>
        <v>0</v>
      </c>
      <c r="AL576" s="111">
        <f t="shared" si="72"/>
        <v>0</v>
      </c>
    </row>
    <row r="577" spans="1:38" ht="15.05" customHeight="1">
      <c r="A577" s="122"/>
      <c r="B577" s="123"/>
      <c r="C577" s="126" t="s">
        <v>96</v>
      </c>
      <c r="D577" s="472" t="str">
        <f t="shared" si="67"/>
        <v/>
      </c>
      <c r="E577" s="472"/>
      <c r="F577" s="472"/>
      <c r="G577" s="472"/>
      <c r="H577" s="472"/>
      <c r="I577" s="472"/>
      <c r="J577" s="472"/>
      <c r="K577" s="472"/>
      <c r="L577" s="472"/>
      <c r="M577" s="408"/>
      <c r="N577" s="408"/>
      <c r="O577" s="408"/>
      <c r="P577" s="408"/>
      <c r="Q577" s="408"/>
      <c r="R577" s="408"/>
      <c r="S577" s="408"/>
      <c r="T577" s="408"/>
      <c r="U577" s="408"/>
      <c r="V577" s="408"/>
      <c r="W577" s="408"/>
      <c r="X577" s="408"/>
      <c r="Y577" s="408"/>
      <c r="Z577" s="408"/>
      <c r="AA577" s="408"/>
      <c r="AB577" s="408"/>
      <c r="AC577" s="408"/>
      <c r="AD577" s="408"/>
      <c r="AG577" s="111">
        <f t="shared" si="69"/>
        <v>0</v>
      </c>
      <c r="AH577" s="95">
        <f t="shared" si="68"/>
        <v>0</v>
      </c>
      <c r="AI577" s="95">
        <f t="shared" si="70"/>
        <v>0</v>
      </c>
      <c r="AJ577" s="95">
        <f t="shared" si="71"/>
        <v>0</v>
      </c>
      <c r="AL577" s="111">
        <f t="shared" si="72"/>
        <v>0</v>
      </c>
    </row>
    <row r="578" spans="1:38" ht="15.05" customHeight="1">
      <c r="A578" s="159"/>
      <c r="B578" s="123"/>
      <c r="C578" s="126" t="s">
        <v>97</v>
      </c>
      <c r="D578" s="472" t="str">
        <f t="shared" si="67"/>
        <v/>
      </c>
      <c r="E578" s="472"/>
      <c r="F578" s="472"/>
      <c r="G578" s="472"/>
      <c r="H578" s="472"/>
      <c r="I578" s="472"/>
      <c r="J578" s="472"/>
      <c r="K578" s="472"/>
      <c r="L578" s="472"/>
      <c r="M578" s="408"/>
      <c r="N578" s="408"/>
      <c r="O578" s="408"/>
      <c r="P578" s="408"/>
      <c r="Q578" s="408"/>
      <c r="R578" s="408"/>
      <c r="S578" s="408"/>
      <c r="T578" s="408"/>
      <c r="U578" s="408"/>
      <c r="V578" s="408"/>
      <c r="W578" s="408"/>
      <c r="X578" s="408"/>
      <c r="Y578" s="408"/>
      <c r="Z578" s="408"/>
      <c r="AA578" s="408"/>
      <c r="AB578" s="408"/>
      <c r="AC578" s="408"/>
      <c r="AD578" s="408"/>
      <c r="AG578" s="111">
        <f t="shared" si="69"/>
        <v>0</v>
      </c>
      <c r="AH578" s="95">
        <f t="shared" si="68"/>
        <v>0</v>
      </c>
      <c r="AI578" s="95">
        <f t="shared" si="70"/>
        <v>0</v>
      </c>
      <c r="AJ578" s="95">
        <f t="shared" si="71"/>
        <v>0</v>
      </c>
      <c r="AL578" s="111">
        <f t="shared" si="72"/>
        <v>0</v>
      </c>
    </row>
    <row r="579" spans="1:38" ht="15.05" customHeight="1">
      <c r="A579" s="159"/>
      <c r="B579" s="123"/>
      <c r="C579" s="126" t="s">
        <v>98</v>
      </c>
      <c r="D579" s="472" t="str">
        <f t="shared" si="67"/>
        <v/>
      </c>
      <c r="E579" s="472"/>
      <c r="F579" s="472"/>
      <c r="G579" s="472"/>
      <c r="H579" s="472"/>
      <c r="I579" s="472"/>
      <c r="J579" s="472"/>
      <c r="K579" s="472"/>
      <c r="L579" s="472"/>
      <c r="M579" s="408"/>
      <c r="N579" s="408"/>
      <c r="O579" s="408"/>
      <c r="P579" s="408"/>
      <c r="Q579" s="408"/>
      <c r="R579" s="408"/>
      <c r="S579" s="408"/>
      <c r="T579" s="408"/>
      <c r="U579" s="408"/>
      <c r="V579" s="408"/>
      <c r="W579" s="408"/>
      <c r="X579" s="408"/>
      <c r="Y579" s="408"/>
      <c r="Z579" s="408"/>
      <c r="AA579" s="408"/>
      <c r="AB579" s="408"/>
      <c r="AC579" s="408"/>
      <c r="AD579" s="408"/>
      <c r="AG579" s="111">
        <f t="shared" si="69"/>
        <v>0</v>
      </c>
      <c r="AH579" s="95">
        <f t="shared" si="68"/>
        <v>0</v>
      </c>
      <c r="AI579" s="95">
        <f t="shared" si="70"/>
        <v>0</v>
      </c>
      <c r="AJ579" s="95">
        <f t="shared" si="71"/>
        <v>0</v>
      </c>
      <c r="AL579" s="111">
        <f t="shared" si="72"/>
        <v>0</v>
      </c>
    </row>
    <row r="580" spans="1:38" ht="15.05" customHeight="1">
      <c r="A580" s="159"/>
      <c r="B580" s="123"/>
      <c r="C580" s="126" t="s">
        <v>99</v>
      </c>
      <c r="D580" s="472" t="str">
        <f t="shared" si="67"/>
        <v/>
      </c>
      <c r="E580" s="472"/>
      <c r="F580" s="472"/>
      <c r="G580" s="472"/>
      <c r="H580" s="472"/>
      <c r="I580" s="472"/>
      <c r="J580" s="472"/>
      <c r="K580" s="472"/>
      <c r="L580" s="472"/>
      <c r="M580" s="408"/>
      <c r="N580" s="408"/>
      <c r="O580" s="408"/>
      <c r="P580" s="408"/>
      <c r="Q580" s="408"/>
      <c r="R580" s="408"/>
      <c r="S580" s="408"/>
      <c r="T580" s="408"/>
      <c r="U580" s="408"/>
      <c r="V580" s="408"/>
      <c r="W580" s="408"/>
      <c r="X580" s="408"/>
      <c r="Y580" s="408"/>
      <c r="Z580" s="408"/>
      <c r="AA580" s="408"/>
      <c r="AB580" s="408"/>
      <c r="AC580" s="408"/>
      <c r="AD580" s="408"/>
      <c r="AG580" s="111">
        <f t="shared" si="69"/>
        <v>0</v>
      </c>
      <c r="AH580" s="95">
        <f t="shared" si="68"/>
        <v>0</v>
      </c>
      <c r="AI580" s="95">
        <f t="shared" si="70"/>
        <v>0</v>
      </c>
      <c r="AJ580" s="95">
        <f t="shared" si="71"/>
        <v>0</v>
      </c>
      <c r="AL580" s="111">
        <f t="shared" si="72"/>
        <v>0</v>
      </c>
    </row>
    <row r="581" spans="1:38" ht="15.05" customHeight="1">
      <c r="A581" s="159"/>
      <c r="B581" s="123"/>
      <c r="C581" s="126" t="s">
        <v>100</v>
      </c>
      <c r="D581" s="472" t="str">
        <f t="shared" si="67"/>
        <v/>
      </c>
      <c r="E581" s="472"/>
      <c r="F581" s="472"/>
      <c r="G581" s="472"/>
      <c r="H581" s="472"/>
      <c r="I581" s="472"/>
      <c r="J581" s="472"/>
      <c r="K581" s="472"/>
      <c r="L581" s="472"/>
      <c r="M581" s="408"/>
      <c r="N581" s="408"/>
      <c r="O581" s="408"/>
      <c r="P581" s="408"/>
      <c r="Q581" s="408"/>
      <c r="R581" s="408"/>
      <c r="S581" s="408"/>
      <c r="T581" s="408"/>
      <c r="U581" s="408"/>
      <c r="V581" s="408"/>
      <c r="W581" s="408"/>
      <c r="X581" s="408"/>
      <c r="Y581" s="408"/>
      <c r="Z581" s="408"/>
      <c r="AA581" s="408"/>
      <c r="AB581" s="408"/>
      <c r="AC581" s="408"/>
      <c r="AD581" s="408"/>
      <c r="AG581" s="111">
        <f t="shared" si="69"/>
        <v>0</v>
      </c>
      <c r="AH581" s="95">
        <f t="shared" si="68"/>
        <v>0</v>
      </c>
      <c r="AI581" s="95">
        <f t="shared" si="70"/>
        <v>0</v>
      </c>
      <c r="AJ581" s="95">
        <f t="shared" si="71"/>
        <v>0</v>
      </c>
      <c r="AL581" s="111">
        <f t="shared" si="72"/>
        <v>0</v>
      </c>
    </row>
    <row r="582" spans="1:38" ht="15.05" customHeight="1">
      <c r="A582" s="159"/>
      <c r="B582" s="123"/>
      <c r="C582" s="126" t="s">
        <v>101</v>
      </c>
      <c r="D582" s="472" t="str">
        <f t="shared" si="67"/>
        <v/>
      </c>
      <c r="E582" s="472"/>
      <c r="F582" s="472"/>
      <c r="G582" s="472"/>
      <c r="H582" s="472"/>
      <c r="I582" s="472"/>
      <c r="J582" s="472"/>
      <c r="K582" s="472"/>
      <c r="L582" s="472"/>
      <c r="M582" s="408"/>
      <c r="N582" s="408"/>
      <c r="O582" s="408"/>
      <c r="P582" s="408"/>
      <c r="Q582" s="408"/>
      <c r="R582" s="408"/>
      <c r="S582" s="408"/>
      <c r="T582" s="408"/>
      <c r="U582" s="408"/>
      <c r="V582" s="408"/>
      <c r="W582" s="408"/>
      <c r="X582" s="408"/>
      <c r="Y582" s="408"/>
      <c r="Z582" s="408"/>
      <c r="AA582" s="408"/>
      <c r="AB582" s="408"/>
      <c r="AC582" s="408"/>
      <c r="AD582" s="408"/>
      <c r="AG582" s="111">
        <f t="shared" si="69"/>
        <v>0</v>
      </c>
      <c r="AH582" s="95">
        <f t="shared" si="68"/>
        <v>0</v>
      </c>
      <c r="AI582" s="95">
        <f t="shared" si="70"/>
        <v>0</v>
      </c>
      <c r="AJ582" s="95">
        <f t="shared" si="71"/>
        <v>0</v>
      </c>
      <c r="AL582" s="111">
        <f t="shared" si="72"/>
        <v>0</v>
      </c>
    </row>
    <row r="583" spans="1:38" ht="15.05" customHeight="1">
      <c r="A583" s="159"/>
      <c r="B583" s="123"/>
      <c r="C583" s="126" t="s">
        <v>102</v>
      </c>
      <c r="D583" s="472" t="str">
        <f t="shared" si="67"/>
        <v/>
      </c>
      <c r="E583" s="472"/>
      <c r="F583" s="472"/>
      <c r="G583" s="472"/>
      <c r="H583" s="472"/>
      <c r="I583" s="472"/>
      <c r="J583" s="472"/>
      <c r="K583" s="472"/>
      <c r="L583" s="472"/>
      <c r="M583" s="408"/>
      <c r="N583" s="408"/>
      <c r="O583" s="408"/>
      <c r="P583" s="408"/>
      <c r="Q583" s="408"/>
      <c r="R583" s="408"/>
      <c r="S583" s="408"/>
      <c r="T583" s="408"/>
      <c r="U583" s="408"/>
      <c r="V583" s="408"/>
      <c r="W583" s="408"/>
      <c r="X583" s="408"/>
      <c r="Y583" s="408"/>
      <c r="Z583" s="408"/>
      <c r="AA583" s="408"/>
      <c r="AB583" s="408"/>
      <c r="AC583" s="408"/>
      <c r="AD583" s="408"/>
      <c r="AG583" s="111">
        <f t="shared" si="69"/>
        <v>0</v>
      </c>
      <c r="AH583" s="95">
        <f t="shared" si="68"/>
        <v>0</v>
      </c>
      <c r="AI583" s="95">
        <f t="shared" si="70"/>
        <v>0</v>
      </c>
      <c r="AJ583" s="95">
        <f t="shared" si="71"/>
        <v>0</v>
      </c>
      <c r="AL583" s="111">
        <f t="shared" si="72"/>
        <v>0</v>
      </c>
    </row>
    <row r="584" spans="1:38" ht="15.05" customHeight="1">
      <c r="A584" s="159"/>
      <c r="B584" s="123"/>
      <c r="C584" s="126" t="s">
        <v>103</v>
      </c>
      <c r="D584" s="472" t="str">
        <f t="shared" si="67"/>
        <v/>
      </c>
      <c r="E584" s="472"/>
      <c r="F584" s="472"/>
      <c r="G584" s="472"/>
      <c r="H584" s="472"/>
      <c r="I584" s="472"/>
      <c r="J584" s="472"/>
      <c r="K584" s="472"/>
      <c r="L584" s="472"/>
      <c r="M584" s="408"/>
      <c r="N584" s="408"/>
      <c r="O584" s="408"/>
      <c r="P584" s="408"/>
      <c r="Q584" s="408"/>
      <c r="R584" s="408"/>
      <c r="S584" s="408"/>
      <c r="T584" s="408"/>
      <c r="U584" s="408"/>
      <c r="V584" s="408"/>
      <c r="W584" s="408"/>
      <c r="X584" s="408"/>
      <c r="Y584" s="408"/>
      <c r="Z584" s="408"/>
      <c r="AA584" s="408"/>
      <c r="AB584" s="408"/>
      <c r="AC584" s="408"/>
      <c r="AD584" s="408"/>
      <c r="AG584" s="111">
        <f t="shared" si="69"/>
        <v>0</v>
      </c>
      <c r="AH584" s="95">
        <f t="shared" si="68"/>
        <v>0</v>
      </c>
      <c r="AI584" s="95">
        <f t="shared" si="70"/>
        <v>0</v>
      </c>
      <c r="AJ584" s="95">
        <f t="shared" si="71"/>
        <v>0</v>
      </c>
      <c r="AL584" s="111">
        <f t="shared" si="72"/>
        <v>0</v>
      </c>
    </row>
    <row r="585" spans="1:38" ht="15.05" customHeight="1">
      <c r="A585" s="159"/>
      <c r="B585" s="123"/>
      <c r="C585" s="126" t="s">
        <v>104</v>
      </c>
      <c r="D585" s="472" t="str">
        <f t="shared" si="67"/>
        <v/>
      </c>
      <c r="E585" s="472"/>
      <c r="F585" s="472"/>
      <c r="G585" s="472"/>
      <c r="H585" s="472"/>
      <c r="I585" s="472"/>
      <c r="J585" s="472"/>
      <c r="K585" s="472"/>
      <c r="L585" s="472"/>
      <c r="M585" s="408"/>
      <c r="N585" s="408"/>
      <c r="O585" s="408"/>
      <c r="P585" s="408"/>
      <c r="Q585" s="408"/>
      <c r="R585" s="408"/>
      <c r="S585" s="408"/>
      <c r="T585" s="408"/>
      <c r="U585" s="408"/>
      <c r="V585" s="408"/>
      <c r="W585" s="408"/>
      <c r="X585" s="408"/>
      <c r="Y585" s="408"/>
      <c r="Z585" s="408"/>
      <c r="AA585" s="408"/>
      <c r="AB585" s="408"/>
      <c r="AC585" s="408"/>
      <c r="AD585" s="408"/>
      <c r="AG585" s="111">
        <f t="shared" si="69"/>
        <v>0</v>
      </c>
      <c r="AH585" s="95">
        <f t="shared" si="68"/>
        <v>0</v>
      </c>
      <c r="AI585" s="95">
        <f t="shared" si="70"/>
        <v>0</v>
      </c>
      <c r="AJ585" s="95">
        <f t="shared" si="71"/>
        <v>0</v>
      </c>
      <c r="AL585" s="111">
        <f t="shared" si="72"/>
        <v>0</v>
      </c>
    </row>
    <row r="586" spans="1:38" ht="15.05" customHeight="1">
      <c r="A586" s="159"/>
      <c r="B586" s="123"/>
      <c r="C586" s="126" t="s">
        <v>105</v>
      </c>
      <c r="D586" s="472" t="str">
        <f t="shared" si="67"/>
        <v/>
      </c>
      <c r="E586" s="472"/>
      <c r="F586" s="472"/>
      <c r="G586" s="472"/>
      <c r="H586" s="472"/>
      <c r="I586" s="472"/>
      <c r="J586" s="472"/>
      <c r="K586" s="472"/>
      <c r="L586" s="472"/>
      <c r="M586" s="408"/>
      <c r="N586" s="408"/>
      <c r="O586" s="408"/>
      <c r="P586" s="408"/>
      <c r="Q586" s="408"/>
      <c r="R586" s="408"/>
      <c r="S586" s="408"/>
      <c r="T586" s="408"/>
      <c r="U586" s="408"/>
      <c r="V586" s="408"/>
      <c r="W586" s="408"/>
      <c r="X586" s="408"/>
      <c r="Y586" s="408"/>
      <c r="Z586" s="408"/>
      <c r="AA586" s="408"/>
      <c r="AB586" s="408"/>
      <c r="AC586" s="408"/>
      <c r="AD586" s="408"/>
      <c r="AG586" s="111">
        <f t="shared" si="69"/>
        <v>0</v>
      </c>
      <c r="AH586" s="95">
        <f t="shared" si="68"/>
        <v>0</v>
      </c>
      <c r="AI586" s="95">
        <f t="shared" si="70"/>
        <v>0</v>
      </c>
      <c r="AJ586" s="95">
        <f t="shared" si="71"/>
        <v>0</v>
      </c>
      <c r="AL586" s="111">
        <f t="shared" si="72"/>
        <v>0</v>
      </c>
    </row>
    <row r="587" spans="1:38" ht="15.05" customHeight="1">
      <c r="A587" s="159"/>
      <c r="B587" s="123"/>
      <c r="C587" s="126" t="s">
        <v>106</v>
      </c>
      <c r="D587" s="472" t="str">
        <f t="shared" si="67"/>
        <v/>
      </c>
      <c r="E587" s="472"/>
      <c r="F587" s="472"/>
      <c r="G587" s="472"/>
      <c r="H587" s="472"/>
      <c r="I587" s="472"/>
      <c r="J587" s="472"/>
      <c r="K587" s="472"/>
      <c r="L587" s="472"/>
      <c r="M587" s="408"/>
      <c r="N587" s="408"/>
      <c r="O587" s="408"/>
      <c r="P587" s="408"/>
      <c r="Q587" s="408"/>
      <c r="R587" s="408"/>
      <c r="S587" s="408"/>
      <c r="T587" s="408"/>
      <c r="U587" s="408"/>
      <c r="V587" s="408"/>
      <c r="W587" s="408"/>
      <c r="X587" s="408"/>
      <c r="Y587" s="408"/>
      <c r="Z587" s="408"/>
      <c r="AA587" s="408"/>
      <c r="AB587" s="408"/>
      <c r="AC587" s="408"/>
      <c r="AD587" s="408"/>
      <c r="AG587" s="111">
        <f t="shared" si="69"/>
        <v>0</v>
      </c>
      <c r="AH587" s="95">
        <f t="shared" si="68"/>
        <v>0</v>
      </c>
      <c r="AI587" s="95">
        <f t="shared" si="70"/>
        <v>0</v>
      </c>
      <c r="AJ587" s="95">
        <f t="shared" si="71"/>
        <v>0</v>
      </c>
      <c r="AL587" s="111">
        <f t="shared" si="72"/>
        <v>0</v>
      </c>
    </row>
    <row r="588" spans="1:38" ht="15.05" customHeight="1">
      <c r="A588" s="159"/>
      <c r="B588" s="123"/>
      <c r="C588" s="126" t="s">
        <v>107</v>
      </c>
      <c r="D588" s="472" t="str">
        <f t="shared" si="67"/>
        <v/>
      </c>
      <c r="E588" s="472"/>
      <c r="F588" s="472"/>
      <c r="G588" s="472"/>
      <c r="H588" s="472"/>
      <c r="I588" s="472"/>
      <c r="J588" s="472"/>
      <c r="K588" s="472"/>
      <c r="L588" s="472"/>
      <c r="M588" s="408"/>
      <c r="N588" s="408"/>
      <c r="O588" s="408"/>
      <c r="P588" s="408"/>
      <c r="Q588" s="408"/>
      <c r="R588" s="408"/>
      <c r="S588" s="408"/>
      <c r="T588" s="408"/>
      <c r="U588" s="408"/>
      <c r="V588" s="408"/>
      <c r="W588" s="408"/>
      <c r="X588" s="408"/>
      <c r="Y588" s="408"/>
      <c r="Z588" s="408"/>
      <c r="AA588" s="408"/>
      <c r="AB588" s="408"/>
      <c r="AC588" s="408"/>
      <c r="AD588" s="408"/>
      <c r="AG588" s="111">
        <f t="shared" si="69"/>
        <v>0</v>
      </c>
      <c r="AH588" s="95">
        <f t="shared" si="68"/>
        <v>0</v>
      </c>
      <c r="AI588" s="95">
        <f t="shared" si="70"/>
        <v>0</v>
      </c>
      <c r="AJ588" s="95">
        <f t="shared" si="71"/>
        <v>0</v>
      </c>
      <c r="AL588" s="111">
        <f t="shared" si="72"/>
        <v>0</v>
      </c>
    </row>
    <row r="589" spans="1:38" ht="15.05" customHeight="1">
      <c r="A589" s="159"/>
      <c r="B589" s="123"/>
      <c r="C589" s="126" t="s">
        <v>108</v>
      </c>
      <c r="D589" s="472" t="str">
        <f t="shared" si="67"/>
        <v/>
      </c>
      <c r="E589" s="472"/>
      <c r="F589" s="472"/>
      <c r="G589" s="472"/>
      <c r="H589" s="472"/>
      <c r="I589" s="472"/>
      <c r="J589" s="472"/>
      <c r="K589" s="472"/>
      <c r="L589" s="472"/>
      <c r="M589" s="408"/>
      <c r="N589" s="408"/>
      <c r="O589" s="408"/>
      <c r="P589" s="408"/>
      <c r="Q589" s="408"/>
      <c r="R589" s="408"/>
      <c r="S589" s="408"/>
      <c r="T589" s="408"/>
      <c r="U589" s="408"/>
      <c r="V589" s="408"/>
      <c r="W589" s="408"/>
      <c r="X589" s="408"/>
      <c r="Y589" s="408"/>
      <c r="Z589" s="408"/>
      <c r="AA589" s="408"/>
      <c r="AB589" s="408"/>
      <c r="AC589" s="408"/>
      <c r="AD589" s="408"/>
      <c r="AG589" s="111">
        <f t="shared" si="69"/>
        <v>0</v>
      </c>
      <c r="AH589" s="95">
        <f t="shared" si="68"/>
        <v>0</v>
      </c>
      <c r="AI589" s="95">
        <f t="shared" si="70"/>
        <v>0</v>
      </c>
      <c r="AJ589" s="95">
        <f t="shared" si="71"/>
        <v>0</v>
      </c>
      <c r="AL589" s="111">
        <f t="shared" si="72"/>
        <v>0</v>
      </c>
    </row>
    <row r="590" spans="1:38" ht="15.05" customHeight="1">
      <c r="A590" s="159"/>
      <c r="B590" s="123"/>
      <c r="C590" s="126" t="s">
        <v>109</v>
      </c>
      <c r="D590" s="472" t="str">
        <f t="shared" si="67"/>
        <v/>
      </c>
      <c r="E590" s="472"/>
      <c r="F590" s="472"/>
      <c r="G590" s="472"/>
      <c r="H590" s="472"/>
      <c r="I590" s="472"/>
      <c r="J590" s="472"/>
      <c r="K590" s="472"/>
      <c r="L590" s="472"/>
      <c r="M590" s="408"/>
      <c r="N590" s="408"/>
      <c r="O590" s="408"/>
      <c r="P590" s="408"/>
      <c r="Q590" s="408"/>
      <c r="R590" s="408"/>
      <c r="S590" s="408"/>
      <c r="T590" s="408"/>
      <c r="U590" s="408"/>
      <c r="V590" s="408"/>
      <c r="W590" s="408"/>
      <c r="X590" s="408"/>
      <c r="Y590" s="408"/>
      <c r="Z590" s="408"/>
      <c r="AA590" s="408"/>
      <c r="AB590" s="408"/>
      <c r="AC590" s="408"/>
      <c r="AD590" s="408"/>
      <c r="AG590" s="111">
        <f t="shared" si="69"/>
        <v>0</v>
      </c>
      <c r="AH590" s="95">
        <f t="shared" si="68"/>
        <v>0</v>
      </c>
      <c r="AI590" s="95">
        <f t="shared" si="70"/>
        <v>0</v>
      </c>
      <c r="AJ590" s="95">
        <f t="shared" si="71"/>
        <v>0</v>
      </c>
      <c r="AL590" s="111">
        <f t="shared" si="72"/>
        <v>0</v>
      </c>
    </row>
    <row r="591" spans="1:38" ht="15.05" customHeight="1">
      <c r="A591" s="159"/>
      <c r="B591" s="123"/>
      <c r="C591" s="126" t="s">
        <v>110</v>
      </c>
      <c r="D591" s="472" t="str">
        <f t="shared" si="67"/>
        <v/>
      </c>
      <c r="E591" s="472"/>
      <c r="F591" s="472"/>
      <c r="G591" s="472"/>
      <c r="H591" s="472"/>
      <c r="I591" s="472"/>
      <c r="J591" s="472"/>
      <c r="K591" s="472"/>
      <c r="L591" s="472"/>
      <c r="M591" s="408"/>
      <c r="N591" s="408"/>
      <c r="O591" s="408"/>
      <c r="P591" s="408"/>
      <c r="Q591" s="408"/>
      <c r="R591" s="408"/>
      <c r="S591" s="408"/>
      <c r="T591" s="408"/>
      <c r="U591" s="408"/>
      <c r="V591" s="408"/>
      <c r="W591" s="408"/>
      <c r="X591" s="408"/>
      <c r="Y591" s="408"/>
      <c r="Z591" s="408"/>
      <c r="AA591" s="408"/>
      <c r="AB591" s="408"/>
      <c r="AC591" s="408"/>
      <c r="AD591" s="408"/>
      <c r="AG591" s="111">
        <f t="shared" si="69"/>
        <v>0</v>
      </c>
      <c r="AH591" s="95">
        <f t="shared" si="68"/>
        <v>0</v>
      </c>
      <c r="AI591" s="95">
        <f t="shared" si="70"/>
        <v>0</v>
      </c>
      <c r="AJ591" s="95">
        <f t="shared" si="71"/>
        <v>0</v>
      </c>
      <c r="AL591" s="111">
        <f t="shared" si="72"/>
        <v>0</v>
      </c>
    </row>
    <row r="592" spans="1:38" ht="15.05" customHeight="1">
      <c r="A592" s="159"/>
      <c r="B592" s="123"/>
      <c r="C592" s="126" t="s">
        <v>111</v>
      </c>
      <c r="D592" s="472" t="str">
        <f t="shared" si="67"/>
        <v/>
      </c>
      <c r="E592" s="472"/>
      <c r="F592" s="472"/>
      <c r="G592" s="472"/>
      <c r="H592" s="472"/>
      <c r="I592" s="472"/>
      <c r="J592" s="472"/>
      <c r="K592" s="472"/>
      <c r="L592" s="472"/>
      <c r="M592" s="408"/>
      <c r="N592" s="408"/>
      <c r="O592" s="408"/>
      <c r="P592" s="408"/>
      <c r="Q592" s="408"/>
      <c r="R592" s="408"/>
      <c r="S592" s="408"/>
      <c r="T592" s="408"/>
      <c r="U592" s="408"/>
      <c r="V592" s="408"/>
      <c r="W592" s="408"/>
      <c r="X592" s="408"/>
      <c r="Y592" s="408"/>
      <c r="Z592" s="408"/>
      <c r="AA592" s="408"/>
      <c r="AB592" s="408"/>
      <c r="AC592" s="408"/>
      <c r="AD592" s="408"/>
      <c r="AG592" s="111">
        <f t="shared" si="69"/>
        <v>0</v>
      </c>
      <c r="AH592" s="95">
        <f t="shared" si="68"/>
        <v>0</v>
      </c>
      <c r="AI592" s="95">
        <f t="shared" si="70"/>
        <v>0</v>
      </c>
      <c r="AJ592" s="95">
        <f t="shared" si="71"/>
        <v>0</v>
      </c>
      <c r="AL592" s="111">
        <f t="shared" si="72"/>
        <v>0</v>
      </c>
    </row>
    <row r="593" spans="1:38" ht="15.05" customHeight="1">
      <c r="A593" s="159"/>
      <c r="B593" s="123"/>
      <c r="C593" s="126" t="s">
        <v>112</v>
      </c>
      <c r="D593" s="472" t="str">
        <f t="shared" si="67"/>
        <v/>
      </c>
      <c r="E593" s="472"/>
      <c r="F593" s="472"/>
      <c r="G593" s="472"/>
      <c r="H593" s="472"/>
      <c r="I593" s="472"/>
      <c r="J593" s="472"/>
      <c r="K593" s="472"/>
      <c r="L593" s="472"/>
      <c r="M593" s="408"/>
      <c r="N593" s="408"/>
      <c r="O593" s="408"/>
      <c r="P593" s="408"/>
      <c r="Q593" s="408"/>
      <c r="R593" s="408"/>
      <c r="S593" s="408"/>
      <c r="T593" s="408"/>
      <c r="U593" s="408"/>
      <c r="V593" s="408"/>
      <c r="W593" s="408"/>
      <c r="X593" s="408"/>
      <c r="Y593" s="408"/>
      <c r="Z593" s="408"/>
      <c r="AA593" s="408"/>
      <c r="AB593" s="408"/>
      <c r="AC593" s="408"/>
      <c r="AD593" s="408"/>
      <c r="AG593" s="111">
        <f t="shared" si="69"/>
        <v>0</v>
      </c>
      <c r="AH593" s="95">
        <f t="shared" si="68"/>
        <v>0</v>
      </c>
      <c r="AI593" s="95">
        <f t="shared" si="70"/>
        <v>0</v>
      </c>
      <c r="AJ593" s="95">
        <f t="shared" si="71"/>
        <v>0</v>
      </c>
      <c r="AL593" s="111">
        <f t="shared" si="72"/>
        <v>0</v>
      </c>
    </row>
    <row r="594" spans="1:38" ht="15.05" customHeight="1">
      <c r="A594" s="159"/>
      <c r="B594" s="123"/>
      <c r="C594" s="126" t="s">
        <v>113</v>
      </c>
      <c r="D594" s="472" t="str">
        <f t="shared" si="67"/>
        <v/>
      </c>
      <c r="E594" s="472"/>
      <c r="F594" s="472"/>
      <c r="G594" s="472"/>
      <c r="H594" s="472"/>
      <c r="I594" s="472"/>
      <c r="J594" s="472"/>
      <c r="K594" s="472"/>
      <c r="L594" s="472"/>
      <c r="M594" s="408"/>
      <c r="N594" s="408"/>
      <c r="O594" s="408"/>
      <c r="P594" s="408"/>
      <c r="Q594" s="408"/>
      <c r="R594" s="408"/>
      <c r="S594" s="408"/>
      <c r="T594" s="408"/>
      <c r="U594" s="408"/>
      <c r="V594" s="408"/>
      <c r="W594" s="408"/>
      <c r="X594" s="408"/>
      <c r="Y594" s="408"/>
      <c r="Z594" s="408"/>
      <c r="AA594" s="408"/>
      <c r="AB594" s="408"/>
      <c r="AC594" s="408"/>
      <c r="AD594" s="408"/>
      <c r="AG594" s="111">
        <f t="shared" si="69"/>
        <v>0</v>
      </c>
      <c r="AH594" s="95">
        <f t="shared" si="68"/>
        <v>0</v>
      </c>
      <c r="AI594" s="95">
        <f t="shared" si="70"/>
        <v>0</v>
      </c>
      <c r="AJ594" s="95">
        <f t="shared" si="71"/>
        <v>0</v>
      </c>
      <c r="AL594" s="111">
        <f t="shared" si="72"/>
        <v>0</v>
      </c>
    </row>
    <row r="595" spans="1:38" ht="15.05" customHeight="1">
      <c r="A595" s="159"/>
      <c r="B595" s="123"/>
      <c r="C595" s="126" t="s">
        <v>114</v>
      </c>
      <c r="D595" s="472" t="str">
        <f t="shared" si="67"/>
        <v/>
      </c>
      <c r="E595" s="472"/>
      <c r="F595" s="472"/>
      <c r="G595" s="472"/>
      <c r="H595" s="472"/>
      <c r="I595" s="472"/>
      <c r="J595" s="472"/>
      <c r="K595" s="472"/>
      <c r="L595" s="472"/>
      <c r="M595" s="408"/>
      <c r="N595" s="408"/>
      <c r="O595" s="408"/>
      <c r="P595" s="408"/>
      <c r="Q595" s="408"/>
      <c r="R595" s="408"/>
      <c r="S595" s="408"/>
      <c r="T595" s="408"/>
      <c r="U595" s="408"/>
      <c r="V595" s="408"/>
      <c r="W595" s="408"/>
      <c r="X595" s="408"/>
      <c r="Y595" s="408"/>
      <c r="Z595" s="408"/>
      <c r="AA595" s="408"/>
      <c r="AB595" s="408"/>
      <c r="AC595" s="408"/>
      <c r="AD595" s="408"/>
      <c r="AG595" s="111">
        <f t="shared" si="69"/>
        <v>0</v>
      </c>
      <c r="AH595" s="95">
        <f t="shared" si="68"/>
        <v>0</v>
      </c>
      <c r="AI595" s="95">
        <f t="shared" si="70"/>
        <v>0</v>
      </c>
      <c r="AJ595" s="95">
        <f t="shared" si="71"/>
        <v>0</v>
      </c>
      <c r="AL595" s="111">
        <f t="shared" si="72"/>
        <v>0</v>
      </c>
    </row>
    <row r="596" spans="1:38" ht="15.05" customHeight="1">
      <c r="A596" s="159"/>
      <c r="B596" s="123"/>
      <c r="C596" s="126" t="s">
        <v>115</v>
      </c>
      <c r="D596" s="472" t="str">
        <f t="shared" si="67"/>
        <v/>
      </c>
      <c r="E596" s="472"/>
      <c r="F596" s="472"/>
      <c r="G596" s="472"/>
      <c r="H596" s="472"/>
      <c r="I596" s="472"/>
      <c r="J596" s="472"/>
      <c r="K596" s="472"/>
      <c r="L596" s="472"/>
      <c r="M596" s="408"/>
      <c r="N596" s="408"/>
      <c r="O596" s="408"/>
      <c r="P596" s="408"/>
      <c r="Q596" s="408"/>
      <c r="R596" s="408"/>
      <c r="S596" s="408"/>
      <c r="T596" s="408"/>
      <c r="U596" s="408"/>
      <c r="V596" s="408"/>
      <c r="W596" s="408"/>
      <c r="X596" s="408"/>
      <c r="Y596" s="408"/>
      <c r="Z596" s="408"/>
      <c r="AA596" s="408"/>
      <c r="AB596" s="408"/>
      <c r="AC596" s="408"/>
      <c r="AD596" s="408"/>
      <c r="AG596" s="111">
        <f t="shared" si="69"/>
        <v>0</v>
      </c>
      <c r="AH596" s="95">
        <f t="shared" si="68"/>
        <v>0</v>
      </c>
      <c r="AI596" s="95">
        <f t="shared" si="70"/>
        <v>0</v>
      </c>
      <c r="AJ596" s="95">
        <f t="shared" si="71"/>
        <v>0</v>
      </c>
      <c r="AL596" s="111">
        <f t="shared" si="72"/>
        <v>0</v>
      </c>
    </row>
    <row r="597" spans="1:38" ht="15.05" customHeight="1">
      <c r="A597" s="159"/>
      <c r="B597" s="123"/>
      <c r="C597" s="126" t="s">
        <v>116</v>
      </c>
      <c r="D597" s="472" t="str">
        <f t="shared" si="67"/>
        <v/>
      </c>
      <c r="E597" s="472"/>
      <c r="F597" s="472"/>
      <c r="G597" s="472"/>
      <c r="H597" s="472"/>
      <c r="I597" s="472"/>
      <c r="J597" s="472"/>
      <c r="K597" s="472"/>
      <c r="L597" s="472"/>
      <c r="M597" s="408"/>
      <c r="N597" s="408"/>
      <c r="O597" s="408"/>
      <c r="P597" s="408"/>
      <c r="Q597" s="408"/>
      <c r="R597" s="408"/>
      <c r="S597" s="408"/>
      <c r="T597" s="408"/>
      <c r="U597" s="408"/>
      <c r="V597" s="408"/>
      <c r="W597" s="408"/>
      <c r="X597" s="408"/>
      <c r="Y597" s="408"/>
      <c r="Z597" s="408"/>
      <c r="AA597" s="408"/>
      <c r="AB597" s="408"/>
      <c r="AC597" s="408"/>
      <c r="AD597" s="408"/>
      <c r="AG597" s="111">
        <f t="shared" si="69"/>
        <v>0</v>
      </c>
      <c r="AH597" s="95">
        <f t="shared" si="68"/>
        <v>0</v>
      </c>
      <c r="AI597" s="95">
        <f t="shared" si="70"/>
        <v>0</v>
      </c>
      <c r="AJ597" s="95">
        <f t="shared" si="71"/>
        <v>0</v>
      </c>
      <c r="AL597" s="111">
        <f t="shared" si="72"/>
        <v>0</v>
      </c>
    </row>
    <row r="598" spans="1:38" ht="15.05" customHeight="1">
      <c r="A598" s="159"/>
      <c r="B598" s="123"/>
      <c r="C598" s="126" t="s">
        <v>117</v>
      </c>
      <c r="D598" s="472" t="str">
        <f t="shared" si="67"/>
        <v/>
      </c>
      <c r="E598" s="472"/>
      <c r="F598" s="472"/>
      <c r="G598" s="472"/>
      <c r="H598" s="472"/>
      <c r="I598" s="472"/>
      <c r="J598" s="472"/>
      <c r="K598" s="472"/>
      <c r="L598" s="472"/>
      <c r="M598" s="408"/>
      <c r="N598" s="408"/>
      <c r="O598" s="408"/>
      <c r="P598" s="408"/>
      <c r="Q598" s="408"/>
      <c r="R598" s="408"/>
      <c r="S598" s="408"/>
      <c r="T598" s="408"/>
      <c r="U598" s="408"/>
      <c r="V598" s="408"/>
      <c r="W598" s="408"/>
      <c r="X598" s="408"/>
      <c r="Y598" s="408"/>
      <c r="Z598" s="408"/>
      <c r="AA598" s="408"/>
      <c r="AB598" s="408"/>
      <c r="AC598" s="408"/>
      <c r="AD598" s="408"/>
      <c r="AG598" s="111">
        <f t="shared" si="69"/>
        <v>0</v>
      </c>
      <c r="AH598" s="95">
        <f t="shared" si="68"/>
        <v>0</v>
      </c>
      <c r="AI598" s="95">
        <f t="shared" si="70"/>
        <v>0</v>
      </c>
      <c r="AJ598" s="95">
        <f t="shared" si="71"/>
        <v>0</v>
      </c>
      <c r="AL598" s="111">
        <f t="shared" si="72"/>
        <v>0</v>
      </c>
    </row>
    <row r="599" spans="1:38" ht="15.05" customHeight="1">
      <c r="A599" s="159"/>
      <c r="B599" s="123"/>
      <c r="C599" s="126" t="s">
        <v>118</v>
      </c>
      <c r="D599" s="472" t="str">
        <f t="shared" si="67"/>
        <v/>
      </c>
      <c r="E599" s="472"/>
      <c r="F599" s="472"/>
      <c r="G599" s="472"/>
      <c r="H599" s="472"/>
      <c r="I599" s="472"/>
      <c r="J599" s="472"/>
      <c r="K599" s="472"/>
      <c r="L599" s="472"/>
      <c r="M599" s="408"/>
      <c r="N599" s="408"/>
      <c r="O599" s="408"/>
      <c r="P599" s="408"/>
      <c r="Q599" s="408"/>
      <c r="R599" s="408"/>
      <c r="S599" s="408"/>
      <c r="T599" s="408"/>
      <c r="U599" s="408"/>
      <c r="V599" s="408"/>
      <c r="W599" s="408"/>
      <c r="X599" s="408"/>
      <c r="Y599" s="408"/>
      <c r="Z599" s="408"/>
      <c r="AA599" s="408"/>
      <c r="AB599" s="408"/>
      <c r="AC599" s="408"/>
      <c r="AD599" s="408"/>
      <c r="AG599" s="111">
        <f t="shared" si="69"/>
        <v>0</v>
      </c>
      <c r="AH599" s="95">
        <f t="shared" si="68"/>
        <v>0</v>
      </c>
      <c r="AI599" s="95">
        <f t="shared" si="70"/>
        <v>0</v>
      </c>
      <c r="AJ599" s="95">
        <f t="shared" si="71"/>
        <v>0</v>
      </c>
      <c r="AL599" s="111">
        <f t="shared" si="72"/>
        <v>0</v>
      </c>
    </row>
    <row r="600" spans="1:38" ht="15.05" customHeight="1">
      <c r="A600" s="159"/>
      <c r="B600" s="123"/>
      <c r="C600" s="126" t="s">
        <v>119</v>
      </c>
      <c r="D600" s="472" t="str">
        <f t="shared" si="67"/>
        <v/>
      </c>
      <c r="E600" s="472"/>
      <c r="F600" s="472"/>
      <c r="G600" s="472"/>
      <c r="H600" s="472"/>
      <c r="I600" s="472"/>
      <c r="J600" s="472"/>
      <c r="K600" s="472"/>
      <c r="L600" s="472"/>
      <c r="M600" s="408"/>
      <c r="N600" s="408"/>
      <c r="O600" s="408"/>
      <c r="P600" s="408"/>
      <c r="Q600" s="408"/>
      <c r="R600" s="408"/>
      <c r="S600" s="408"/>
      <c r="T600" s="408"/>
      <c r="U600" s="408"/>
      <c r="V600" s="408"/>
      <c r="W600" s="408"/>
      <c r="X600" s="408"/>
      <c r="Y600" s="408"/>
      <c r="Z600" s="408"/>
      <c r="AA600" s="408"/>
      <c r="AB600" s="408"/>
      <c r="AC600" s="408"/>
      <c r="AD600" s="408"/>
      <c r="AG600" s="111">
        <f t="shared" si="69"/>
        <v>0</v>
      </c>
      <c r="AH600" s="95">
        <f t="shared" si="68"/>
        <v>0</v>
      </c>
      <c r="AI600" s="95">
        <f t="shared" si="70"/>
        <v>0</v>
      </c>
      <c r="AJ600" s="95">
        <f t="shared" si="71"/>
        <v>0</v>
      </c>
      <c r="AL600" s="111">
        <f t="shared" si="72"/>
        <v>0</v>
      </c>
    </row>
    <row r="601" spans="1:38" ht="15.05" customHeight="1">
      <c r="A601" s="159"/>
      <c r="B601" s="123"/>
      <c r="C601" s="126" t="s">
        <v>120</v>
      </c>
      <c r="D601" s="472" t="str">
        <f t="shared" si="67"/>
        <v/>
      </c>
      <c r="E601" s="472"/>
      <c r="F601" s="472"/>
      <c r="G601" s="472"/>
      <c r="H601" s="472"/>
      <c r="I601" s="472"/>
      <c r="J601" s="472"/>
      <c r="K601" s="472"/>
      <c r="L601" s="472"/>
      <c r="M601" s="408"/>
      <c r="N601" s="408"/>
      <c r="O601" s="408"/>
      <c r="P601" s="408"/>
      <c r="Q601" s="408"/>
      <c r="R601" s="408"/>
      <c r="S601" s="408"/>
      <c r="T601" s="408"/>
      <c r="U601" s="408"/>
      <c r="V601" s="408"/>
      <c r="W601" s="408"/>
      <c r="X601" s="408"/>
      <c r="Y601" s="408"/>
      <c r="Z601" s="408"/>
      <c r="AA601" s="408"/>
      <c r="AB601" s="408"/>
      <c r="AC601" s="408"/>
      <c r="AD601" s="408"/>
      <c r="AG601" s="111">
        <f t="shared" si="69"/>
        <v>0</v>
      </c>
      <c r="AH601" s="95">
        <f t="shared" si="68"/>
        <v>0</v>
      </c>
      <c r="AI601" s="95">
        <f t="shared" si="70"/>
        <v>0</v>
      </c>
      <c r="AJ601" s="95">
        <f t="shared" si="71"/>
        <v>0</v>
      </c>
      <c r="AL601" s="111">
        <f t="shared" si="72"/>
        <v>0</v>
      </c>
    </row>
    <row r="602" spans="1:38" ht="15.05" customHeight="1">
      <c r="A602" s="159"/>
      <c r="B602" s="123"/>
      <c r="C602" s="126" t="s">
        <v>121</v>
      </c>
      <c r="D602" s="472" t="str">
        <f t="shared" si="67"/>
        <v/>
      </c>
      <c r="E602" s="472"/>
      <c r="F602" s="472"/>
      <c r="G602" s="472"/>
      <c r="H602" s="472"/>
      <c r="I602" s="472"/>
      <c r="J602" s="472"/>
      <c r="K602" s="472"/>
      <c r="L602" s="472"/>
      <c r="M602" s="408"/>
      <c r="N602" s="408"/>
      <c r="O602" s="408"/>
      <c r="P602" s="408"/>
      <c r="Q602" s="408"/>
      <c r="R602" s="408"/>
      <c r="S602" s="408"/>
      <c r="T602" s="408"/>
      <c r="U602" s="408"/>
      <c r="V602" s="408"/>
      <c r="W602" s="408"/>
      <c r="X602" s="408"/>
      <c r="Y602" s="408"/>
      <c r="Z602" s="408"/>
      <c r="AA602" s="408"/>
      <c r="AB602" s="408"/>
      <c r="AC602" s="408"/>
      <c r="AD602" s="408"/>
      <c r="AG602" s="111">
        <f t="shared" si="69"/>
        <v>0</v>
      </c>
      <c r="AH602" s="95">
        <f t="shared" si="68"/>
        <v>0</v>
      </c>
      <c r="AI602" s="95">
        <f t="shared" si="70"/>
        <v>0</v>
      </c>
      <c r="AJ602" s="95">
        <f t="shared" si="71"/>
        <v>0</v>
      </c>
      <c r="AL602" s="111">
        <f t="shared" si="72"/>
        <v>0</v>
      </c>
    </row>
    <row r="603" spans="1:38" ht="15.05" customHeight="1">
      <c r="A603" s="159"/>
      <c r="B603" s="123"/>
      <c r="C603" s="126" t="s">
        <v>122</v>
      </c>
      <c r="D603" s="472" t="str">
        <f t="shared" si="67"/>
        <v/>
      </c>
      <c r="E603" s="472"/>
      <c r="F603" s="472"/>
      <c r="G603" s="472"/>
      <c r="H603" s="472"/>
      <c r="I603" s="472"/>
      <c r="J603" s="472"/>
      <c r="K603" s="472"/>
      <c r="L603" s="472"/>
      <c r="M603" s="408"/>
      <c r="N603" s="408"/>
      <c r="O603" s="408"/>
      <c r="P603" s="408"/>
      <c r="Q603" s="408"/>
      <c r="R603" s="408"/>
      <c r="S603" s="408"/>
      <c r="T603" s="408"/>
      <c r="U603" s="408"/>
      <c r="V603" s="408"/>
      <c r="W603" s="408"/>
      <c r="X603" s="408"/>
      <c r="Y603" s="408"/>
      <c r="Z603" s="408"/>
      <c r="AA603" s="408"/>
      <c r="AB603" s="408"/>
      <c r="AC603" s="408"/>
      <c r="AD603" s="408"/>
      <c r="AG603" s="111">
        <f t="shared" si="69"/>
        <v>0</v>
      </c>
      <c r="AH603" s="95">
        <f t="shared" si="68"/>
        <v>0</v>
      </c>
      <c r="AI603" s="95">
        <f t="shared" si="70"/>
        <v>0</v>
      </c>
      <c r="AJ603" s="95">
        <f t="shared" si="71"/>
        <v>0</v>
      </c>
      <c r="AL603" s="111">
        <f t="shared" si="72"/>
        <v>0</v>
      </c>
    </row>
    <row r="604" spans="1:38" ht="15.05" customHeight="1">
      <c r="A604" s="159"/>
      <c r="B604" s="123"/>
      <c r="C604" s="126" t="s">
        <v>123</v>
      </c>
      <c r="D604" s="472" t="str">
        <f t="shared" si="67"/>
        <v/>
      </c>
      <c r="E604" s="472"/>
      <c r="F604" s="472"/>
      <c r="G604" s="472"/>
      <c r="H604" s="472"/>
      <c r="I604" s="472"/>
      <c r="J604" s="472"/>
      <c r="K604" s="472"/>
      <c r="L604" s="472"/>
      <c r="M604" s="408"/>
      <c r="N604" s="408"/>
      <c r="O604" s="408"/>
      <c r="P604" s="408"/>
      <c r="Q604" s="408"/>
      <c r="R604" s="408"/>
      <c r="S604" s="408"/>
      <c r="T604" s="408"/>
      <c r="U604" s="408"/>
      <c r="V604" s="408"/>
      <c r="W604" s="408"/>
      <c r="X604" s="408"/>
      <c r="Y604" s="408"/>
      <c r="Z604" s="408"/>
      <c r="AA604" s="408"/>
      <c r="AB604" s="408"/>
      <c r="AC604" s="408"/>
      <c r="AD604" s="408"/>
      <c r="AG604" s="111">
        <f t="shared" si="69"/>
        <v>0</v>
      </c>
      <c r="AH604" s="95">
        <f t="shared" si="68"/>
        <v>0</v>
      </c>
      <c r="AI604" s="95">
        <f t="shared" si="70"/>
        <v>0</v>
      </c>
      <c r="AJ604" s="95">
        <f t="shared" si="71"/>
        <v>0</v>
      </c>
      <c r="AL604" s="111">
        <f t="shared" si="72"/>
        <v>0</v>
      </c>
    </row>
    <row r="605" spans="1:38" ht="15.05" customHeight="1">
      <c r="A605" s="159"/>
      <c r="B605" s="123"/>
      <c r="C605" s="126" t="s">
        <v>124</v>
      </c>
      <c r="D605" s="472" t="str">
        <f t="shared" si="67"/>
        <v/>
      </c>
      <c r="E605" s="472"/>
      <c r="F605" s="472"/>
      <c r="G605" s="472"/>
      <c r="H605" s="472"/>
      <c r="I605" s="472"/>
      <c r="J605" s="472"/>
      <c r="K605" s="472"/>
      <c r="L605" s="472"/>
      <c r="M605" s="408"/>
      <c r="N605" s="408"/>
      <c r="O605" s="408"/>
      <c r="P605" s="408"/>
      <c r="Q605" s="408"/>
      <c r="R605" s="408"/>
      <c r="S605" s="408"/>
      <c r="T605" s="408"/>
      <c r="U605" s="408"/>
      <c r="V605" s="408"/>
      <c r="W605" s="408"/>
      <c r="X605" s="408"/>
      <c r="Y605" s="408"/>
      <c r="Z605" s="408"/>
      <c r="AA605" s="408"/>
      <c r="AB605" s="408"/>
      <c r="AC605" s="408"/>
      <c r="AD605" s="408"/>
      <c r="AG605" s="111">
        <f t="shared" si="69"/>
        <v>0</v>
      </c>
      <c r="AH605" s="95">
        <f t="shared" si="68"/>
        <v>0</v>
      </c>
      <c r="AI605" s="95">
        <f t="shared" si="70"/>
        <v>0</v>
      </c>
      <c r="AJ605" s="95">
        <f t="shared" si="71"/>
        <v>0</v>
      </c>
      <c r="AL605" s="111">
        <f t="shared" si="72"/>
        <v>0</v>
      </c>
    </row>
    <row r="606" spans="1:38" ht="15.05" customHeight="1">
      <c r="A606" s="159"/>
      <c r="B606" s="123"/>
      <c r="C606" s="126" t="s">
        <v>125</v>
      </c>
      <c r="D606" s="472" t="str">
        <f t="shared" si="67"/>
        <v/>
      </c>
      <c r="E606" s="472"/>
      <c r="F606" s="472"/>
      <c r="G606" s="472"/>
      <c r="H606" s="472"/>
      <c r="I606" s="472"/>
      <c r="J606" s="472"/>
      <c r="K606" s="472"/>
      <c r="L606" s="472"/>
      <c r="M606" s="408"/>
      <c r="N606" s="408"/>
      <c r="O606" s="408"/>
      <c r="P606" s="408"/>
      <c r="Q606" s="408"/>
      <c r="R606" s="408"/>
      <c r="S606" s="408"/>
      <c r="T606" s="408"/>
      <c r="U606" s="408"/>
      <c r="V606" s="408"/>
      <c r="W606" s="408"/>
      <c r="X606" s="408"/>
      <c r="Y606" s="408"/>
      <c r="Z606" s="408"/>
      <c r="AA606" s="408"/>
      <c r="AB606" s="408"/>
      <c r="AC606" s="408"/>
      <c r="AD606" s="408"/>
      <c r="AG606" s="111">
        <f t="shared" si="69"/>
        <v>0</v>
      </c>
      <c r="AH606" s="95">
        <f t="shared" si="68"/>
        <v>0</v>
      </c>
      <c r="AI606" s="95">
        <f t="shared" si="70"/>
        <v>0</v>
      </c>
      <c r="AJ606" s="95">
        <f t="shared" si="71"/>
        <v>0</v>
      </c>
      <c r="AL606" s="111">
        <f t="shared" si="72"/>
        <v>0</v>
      </c>
    </row>
    <row r="607" spans="1:38" ht="15.05" customHeight="1">
      <c r="A607" s="159"/>
      <c r="B607" s="123"/>
      <c r="C607" s="126" t="s">
        <v>126</v>
      </c>
      <c r="D607" s="472" t="str">
        <f t="shared" si="67"/>
        <v/>
      </c>
      <c r="E607" s="472"/>
      <c r="F607" s="472"/>
      <c r="G607" s="472"/>
      <c r="H607" s="472"/>
      <c r="I607" s="472"/>
      <c r="J607" s="472"/>
      <c r="K607" s="472"/>
      <c r="L607" s="472"/>
      <c r="M607" s="408"/>
      <c r="N607" s="408"/>
      <c r="O607" s="408"/>
      <c r="P607" s="408"/>
      <c r="Q607" s="408"/>
      <c r="R607" s="408"/>
      <c r="S607" s="408"/>
      <c r="T607" s="408"/>
      <c r="U607" s="408"/>
      <c r="V607" s="408"/>
      <c r="W607" s="408"/>
      <c r="X607" s="408"/>
      <c r="Y607" s="408"/>
      <c r="Z607" s="408"/>
      <c r="AA607" s="408"/>
      <c r="AB607" s="408"/>
      <c r="AC607" s="408"/>
      <c r="AD607" s="408"/>
      <c r="AG607" s="111">
        <f t="shared" si="69"/>
        <v>0</v>
      </c>
      <c r="AH607" s="95">
        <f t="shared" si="68"/>
        <v>0</v>
      </c>
      <c r="AI607" s="95">
        <f t="shared" si="70"/>
        <v>0</v>
      </c>
      <c r="AJ607" s="95">
        <f t="shared" si="71"/>
        <v>0</v>
      </c>
      <c r="AL607" s="111">
        <f t="shared" si="72"/>
        <v>0</v>
      </c>
    </row>
    <row r="608" spans="1:38" ht="15.05" customHeight="1">
      <c r="A608" s="159"/>
      <c r="B608" s="123"/>
      <c r="C608" s="126" t="s">
        <v>127</v>
      </c>
      <c r="D608" s="472" t="str">
        <f t="shared" si="67"/>
        <v/>
      </c>
      <c r="E608" s="472"/>
      <c r="F608" s="472"/>
      <c r="G608" s="472"/>
      <c r="H608" s="472"/>
      <c r="I608" s="472"/>
      <c r="J608" s="472"/>
      <c r="K608" s="472"/>
      <c r="L608" s="472"/>
      <c r="M608" s="408"/>
      <c r="N608" s="408"/>
      <c r="O608" s="408"/>
      <c r="P608" s="408"/>
      <c r="Q608" s="408"/>
      <c r="R608" s="408"/>
      <c r="S608" s="408"/>
      <c r="T608" s="408"/>
      <c r="U608" s="408"/>
      <c r="V608" s="408"/>
      <c r="W608" s="408"/>
      <c r="X608" s="408"/>
      <c r="Y608" s="408"/>
      <c r="Z608" s="408"/>
      <c r="AA608" s="408"/>
      <c r="AB608" s="408"/>
      <c r="AC608" s="408"/>
      <c r="AD608" s="408"/>
      <c r="AG608" s="111">
        <f t="shared" si="69"/>
        <v>0</v>
      </c>
      <c r="AH608" s="95">
        <f t="shared" si="68"/>
        <v>0</v>
      </c>
      <c r="AI608" s="95">
        <f t="shared" si="70"/>
        <v>0</v>
      </c>
      <c r="AJ608" s="95">
        <f t="shared" si="71"/>
        <v>0</v>
      </c>
      <c r="AL608" s="111">
        <f t="shared" si="72"/>
        <v>0</v>
      </c>
    </row>
    <row r="609" spans="1:38" ht="15.05" customHeight="1">
      <c r="A609" s="159"/>
      <c r="B609" s="123"/>
      <c r="C609" s="126" t="s">
        <v>128</v>
      </c>
      <c r="D609" s="472" t="str">
        <f t="shared" si="67"/>
        <v/>
      </c>
      <c r="E609" s="472"/>
      <c r="F609" s="472"/>
      <c r="G609" s="472"/>
      <c r="H609" s="472"/>
      <c r="I609" s="472"/>
      <c r="J609" s="472"/>
      <c r="K609" s="472"/>
      <c r="L609" s="472"/>
      <c r="M609" s="408"/>
      <c r="N609" s="408"/>
      <c r="O609" s="408"/>
      <c r="P609" s="408"/>
      <c r="Q609" s="408"/>
      <c r="R609" s="408"/>
      <c r="S609" s="408"/>
      <c r="T609" s="408"/>
      <c r="U609" s="408"/>
      <c r="V609" s="408"/>
      <c r="W609" s="408"/>
      <c r="X609" s="408"/>
      <c r="Y609" s="408"/>
      <c r="Z609" s="408"/>
      <c r="AA609" s="408"/>
      <c r="AB609" s="408"/>
      <c r="AC609" s="408"/>
      <c r="AD609" s="408"/>
      <c r="AG609" s="111">
        <f t="shared" si="69"/>
        <v>0</v>
      </c>
      <c r="AH609" s="95">
        <f t="shared" si="68"/>
        <v>0</v>
      </c>
      <c r="AI609" s="95">
        <f t="shared" si="70"/>
        <v>0</v>
      </c>
      <c r="AJ609" s="95">
        <f t="shared" si="71"/>
        <v>0</v>
      </c>
      <c r="AL609" s="111">
        <f t="shared" si="72"/>
        <v>0</v>
      </c>
    </row>
    <row r="610" spans="1:38" ht="15.05" customHeight="1">
      <c r="A610" s="159"/>
      <c r="B610" s="123"/>
      <c r="C610" s="126" t="s">
        <v>129</v>
      </c>
      <c r="D610" s="472" t="str">
        <f t="shared" si="67"/>
        <v/>
      </c>
      <c r="E610" s="472"/>
      <c r="F610" s="472"/>
      <c r="G610" s="472"/>
      <c r="H610" s="472"/>
      <c r="I610" s="472"/>
      <c r="J610" s="472"/>
      <c r="K610" s="472"/>
      <c r="L610" s="472"/>
      <c r="M610" s="408"/>
      <c r="N610" s="408"/>
      <c r="O610" s="408"/>
      <c r="P610" s="408"/>
      <c r="Q610" s="408"/>
      <c r="R610" s="408"/>
      <c r="S610" s="408"/>
      <c r="T610" s="408"/>
      <c r="U610" s="408"/>
      <c r="V610" s="408"/>
      <c r="W610" s="408"/>
      <c r="X610" s="408"/>
      <c r="Y610" s="408"/>
      <c r="Z610" s="408"/>
      <c r="AA610" s="408"/>
      <c r="AB610" s="408"/>
      <c r="AC610" s="408"/>
      <c r="AD610" s="408"/>
      <c r="AG610" s="111">
        <f t="shared" si="69"/>
        <v>0</v>
      </c>
      <c r="AH610" s="95">
        <f t="shared" si="68"/>
        <v>0</v>
      </c>
      <c r="AI610" s="95">
        <f t="shared" si="70"/>
        <v>0</v>
      </c>
      <c r="AJ610" s="95">
        <f t="shared" si="71"/>
        <v>0</v>
      </c>
      <c r="AL610" s="111">
        <f t="shared" si="72"/>
        <v>0</v>
      </c>
    </row>
    <row r="611" spans="1:38" ht="15.05" customHeight="1">
      <c r="A611" s="159"/>
      <c r="B611" s="123"/>
      <c r="C611" s="126" t="s">
        <v>130</v>
      </c>
      <c r="D611" s="472" t="str">
        <f t="shared" si="67"/>
        <v/>
      </c>
      <c r="E611" s="472"/>
      <c r="F611" s="472"/>
      <c r="G611" s="472"/>
      <c r="H611" s="472"/>
      <c r="I611" s="472"/>
      <c r="J611" s="472"/>
      <c r="K611" s="472"/>
      <c r="L611" s="472"/>
      <c r="M611" s="408"/>
      <c r="N611" s="408"/>
      <c r="O611" s="408"/>
      <c r="P611" s="408"/>
      <c r="Q611" s="408"/>
      <c r="R611" s="408"/>
      <c r="S611" s="408"/>
      <c r="T611" s="408"/>
      <c r="U611" s="408"/>
      <c r="V611" s="408"/>
      <c r="W611" s="408"/>
      <c r="X611" s="408"/>
      <c r="Y611" s="408"/>
      <c r="Z611" s="408"/>
      <c r="AA611" s="408"/>
      <c r="AB611" s="408"/>
      <c r="AC611" s="408"/>
      <c r="AD611" s="408"/>
      <c r="AG611" s="111">
        <f t="shared" si="69"/>
        <v>0</v>
      </c>
      <c r="AH611" s="95">
        <f t="shared" si="68"/>
        <v>0</v>
      </c>
      <c r="AI611" s="95">
        <f t="shared" si="70"/>
        <v>0</v>
      </c>
      <c r="AJ611" s="95">
        <f t="shared" si="71"/>
        <v>0</v>
      </c>
      <c r="AL611" s="111">
        <f t="shared" si="72"/>
        <v>0</v>
      </c>
    </row>
    <row r="612" spans="1:38" ht="15.05" customHeight="1">
      <c r="A612" s="159"/>
      <c r="B612" s="123"/>
      <c r="C612" s="126" t="s">
        <v>131</v>
      </c>
      <c r="D612" s="472" t="str">
        <f t="shared" si="67"/>
        <v/>
      </c>
      <c r="E612" s="472"/>
      <c r="F612" s="472"/>
      <c r="G612" s="472"/>
      <c r="H612" s="472"/>
      <c r="I612" s="472"/>
      <c r="J612" s="472"/>
      <c r="K612" s="472"/>
      <c r="L612" s="472"/>
      <c r="M612" s="408"/>
      <c r="N612" s="408"/>
      <c r="O612" s="408"/>
      <c r="P612" s="408"/>
      <c r="Q612" s="408"/>
      <c r="R612" s="408"/>
      <c r="S612" s="408"/>
      <c r="T612" s="408"/>
      <c r="U612" s="408"/>
      <c r="V612" s="408"/>
      <c r="W612" s="408"/>
      <c r="X612" s="408"/>
      <c r="Y612" s="408"/>
      <c r="Z612" s="408"/>
      <c r="AA612" s="408"/>
      <c r="AB612" s="408"/>
      <c r="AC612" s="408"/>
      <c r="AD612" s="408"/>
      <c r="AG612" s="111">
        <f t="shared" si="69"/>
        <v>0</v>
      </c>
      <c r="AH612" s="95">
        <f t="shared" si="68"/>
        <v>0</v>
      </c>
      <c r="AI612" s="95">
        <f t="shared" si="70"/>
        <v>0</v>
      </c>
      <c r="AJ612" s="95">
        <f t="shared" si="71"/>
        <v>0</v>
      </c>
      <c r="AL612" s="111">
        <f t="shared" si="72"/>
        <v>0</v>
      </c>
    </row>
    <row r="613" spans="1:38" ht="15.05" customHeight="1">
      <c r="A613" s="159"/>
      <c r="B613" s="123"/>
      <c r="C613" s="126" t="s">
        <v>132</v>
      </c>
      <c r="D613" s="472" t="str">
        <f t="shared" si="67"/>
        <v/>
      </c>
      <c r="E613" s="472"/>
      <c r="F613" s="472"/>
      <c r="G613" s="472"/>
      <c r="H613" s="472"/>
      <c r="I613" s="472"/>
      <c r="J613" s="472"/>
      <c r="K613" s="472"/>
      <c r="L613" s="472"/>
      <c r="M613" s="408"/>
      <c r="N613" s="408"/>
      <c r="O613" s="408"/>
      <c r="P613" s="408"/>
      <c r="Q613" s="408"/>
      <c r="R613" s="408"/>
      <c r="S613" s="408"/>
      <c r="T613" s="408"/>
      <c r="U613" s="408"/>
      <c r="V613" s="408"/>
      <c r="W613" s="408"/>
      <c r="X613" s="408"/>
      <c r="Y613" s="408"/>
      <c r="Z613" s="408"/>
      <c r="AA613" s="408"/>
      <c r="AB613" s="408"/>
      <c r="AC613" s="408"/>
      <c r="AD613" s="408"/>
      <c r="AG613" s="111">
        <f t="shared" si="69"/>
        <v>0</v>
      </c>
      <c r="AH613" s="95">
        <f t="shared" si="68"/>
        <v>0</v>
      </c>
      <c r="AI613" s="95">
        <f t="shared" si="70"/>
        <v>0</v>
      </c>
      <c r="AJ613" s="95">
        <f t="shared" si="71"/>
        <v>0</v>
      </c>
      <c r="AL613" s="111">
        <f t="shared" si="72"/>
        <v>0</v>
      </c>
    </row>
    <row r="614" spans="1:38" ht="15.05" customHeight="1">
      <c r="A614" s="159"/>
      <c r="B614" s="123"/>
      <c r="C614" s="126" t="s">
        <v>133</v>
      </c>
      <c r="D614" s="472" t="str">
        <f t="shared" ref="D614:D668" si="73">IF(D103="","",D103)</f>
        <v/>
      </c>
      <c r="E614" s="472"/>
      <c r="F614" s="472"/>
      <c r="G614" s="472"/>
      <c r="H614" s="472"/>
      <c r="I614" s="472"/>
      <c r="J614" s="472"/>
      <c r="K614" s="472"/>
      <c r="L614" s="472"/>
      <c r="M614" s="408"/>
      <c r="N614" s="408"/>
      <c r="O614" s="408"/>
      <c r="P614" s="408"/>
      <c r="Q614" s="408"/>
      <c r="R614" s="408"/>
      <c r="S614" s="408"/>
      <c r="T614" s="408"/>
      <c r="U614" s="408"/>
      <c r="V614" s="408"/>
      <c r="W614" s="408"/>
      <c r="X614" s="408"/>
      <c r="Y614" s="408"/>
      <c r="Z614" s="408"/>
      <c r="AA614" s="408"/>
      <c r="AB614" s="408"/>
      <c r="AC614" s="408"/>
      <c r="AD614" s="408"/>
      <c r="AG614" s="111">
        <f t="shared" ref="AG614:AG668" si="74">M614</f>
        <v>0</v>
      </c>
      <c r="AH614" s="95">
        <f t="shared" ref="AH614:AH668" si="75">IF(COUNTIF(S614:AD614,"NA")=2,"NA",SUM(S614:AD614))</f>
        <v>0</v>
      </c>
      <c r="AI614" s="95">
        <f t="shared" ref="AI614:AI668" si="76">COUNTIF(S614:AD614, "NS")</f>
        <v>0</v>
      </c>
      <c r="AJ614" s="95">
        <f t="shared" ref="AJ614:AJ668" si="77">IF($AG$547 = $AH$547, 0, IF(OR(AND(AG614 = 0, AI614 &gt; 0), AND(AG614 = "NS", AH614 &gt; 0), AND(AG614 = "NS", AI614 = 0, AH614 =0), AND(AG614="NA", AH614&lt;&gt;"NA")), 1, IF(OR(AND(AG614 &gt; 0, AI614 = 2), AND(AG614 = "NS", AI614 = 2), AND(AG614 = "NS", AH614 = 0, AI614 &gt; 0), AG614 = AH614), 0, 1)))</f>
        <v>0</v>
      </c>
      <c r="AL614" s="111">
        <f t="shared" ref="AL614:AL668" si="78">IF($AG$547=$AH$547,0,IF(OR(AND(D614&lt;&gt;"",COUNTA(M614:AD614)&lt;COUNTA($M$548:$AD$548)),AND(D614="",COUNTA(M614:AD614)&gt;0)),1,0))</f>
        <v>0</v>
      </c>
    </row>
    <row r="615" spans="1:38" ht="15.05" customHeight="1">
      <c r="A615" s="159"/>
      <c r="B615" s="123"/>
      <c r="C615" s="126" t="s">
        <v>134</v>
      </c>
      <c r="D615" s="472" t="str">
        <f t="shared" si="73"/>
        <v/>
      </c>
      <c r="E615" s="472"/>
      <c r="F615" s="472"/>
      <c r="G615" s="472"/>
      <c r="H615" s="472"/>
      <c r="I615" s="472"/>
      <c r="J615" s="472"/>
      <c r="K615" s="472"/>
      <c r="L615" s="472"/>
      <c r="M615" s="408"/>
      <c r="N615" s="408"/>
      <c r="O615" s="408"/>
      <c r="P615" s="408"/>
      <c r="Q615" s="408"/>
      <c r="R615" s="408"/>
      <c r="S615" s="408"/>
      <c r="T615" s="408"/>
      <c r="U615" s="408"/>
      <c r="V615" s="408"/>
      <c r="W615" s="408"/>
      <c r="X615" s="408"/>
      <c r="Y615" s="408"/>
      <c r="Z615" s="408"/>
      <c r="AA615" s="408"/>
      <c r="AB615" s="408"/>
      <c r="AC615" s="408"/>
      <c r="AD615" s="408"/>
      <c r="AG615" s="111">
        <f t="shared" si="74"/>
        <v>0</v>
      </c>
      <c r="AH615" s="95">
        <f t="shared" si="75"/>
        <v>0</v>
      </c>
      <c r="AI615" s="95">
        <f t="shared" si="76"/>
        <v>0</v>
      </c>
      <c r="AJ615" s="95">
        <f t="shared" si="77"/>
        <v>0</v>
      </c>
      <c r="AL615" s="111">
        <f t="shared" si="78"/>
        <v>0</v>
      </c>
    </row>
    <row r="616" spans="1:38" ht="15.05" customHeight="1">
      <c r="A616" s="159"/>
      <c r="B616" s="123"/>
      <c r="C616" s="126" t="s">
        <v>135</v>
      </c>
      <c r="D616" s="472" t="str">
        <f t="shared" si="73"/>
        <v/>
      </c>
      <c r="E616" s="472"/>
      <c r="F616" s="472"/>
      <c r="G616" s="472"/>
      <c r="H616" s="472"/>
      <c r="I616" s="472"/>
      <c r="J616" s="472"/>
      <c r="K616" s="472"/>
      <c r="L616" s="472"/>
      <c r="M616" s="408"/>
      <c r="N616" s="408"/>
      <c r="O616" s="408"/>
      <c r="P616" s="408"/>
      <c r="Q616" s="408"/>
      <c r="R616" s="408"/>
      <c r="S616" s="408"/>
      <c r="T616" s="408"/>
      <c r="U616" s="408"/>
      <c r="V616" s="408"/>
      <c r="W616" s="408"/>
      <c r="X616" s="408"/>
      <c r="Y616" s="408"/>
      <c r="Z616" s="408"/>
      <c r="AA616" s="408"/>
      <c r="AB616" s="408"/>
      <c r="AC616" s="408"/>
      <c r="AD616" s="408"/>
      <c r="AG616" s="111">
        <f t="shared" si="74"/>
        <v>0</v>
      </c>
      <c r="AH616" s="95">
        <f t="shared" si="75"/>
        <v>0</v>
      </c>
      <c r="AI616" s="95">
        <f t="shared" si="76"/>
        <v>0</v>
      </c>
      <c r="AJ616" s="95">
        <f t="shared" si="77"/>
        <v>0</v>
      </c>
      <c r="AL616" s="111">
        <f t="shared" si="78"/>
        <v>0</v>
      </c>
    </row>
    <row r="617" spans="1:38" ht="15.05" customHeight="1">
      <c r="A617" s="159"/>
      <c r="B617" s="123"/>
      <c r="C617" s="126" t="s">
        <v>136</v>
      </c>
      <c r="D617" s="472" t="str">
        <f t="shared" si="73"/>
        <v/>
      </c>
      <c r="E617" s="472"/>
      <c r="F617" s="472"/>
      <c r="G617" s="472"/>
      <c r="H617" s="472"/>
      <c r="I617" s="472"/>
      <c r="J617" s="472"/>
      <c r="K617" s="472"/>
      <c r="L617" s="472"/>
      <c r="M617" s="408"/>
      <c r="N617" s="408"/>
      <c r="O617" s="408"/>
      <c r="P617" s="408"/>
      <c r="Q617" s="408"/>
      <c r="R617" s="408"/>
      <c r="S617" s="408"/>
      <c r="T617" s="408"/>
      <c r="U617" s="408"/>
      <c r="V617" s="408"/>
      <c r="W617" s="408"/>
      <c r="X617" s="408"/>
      <c r="Y617" s="408"/>
      <c r="Z617" s="408"/>
      <c r="AA617" s="408"/>
      <c r="AB617" s="408"/>
      <c r="AC617" s="408"/>
      <c r="AD617" s="408"/>
      <c r="AG617" s="111">
        <f t="shared" si="74"/>
        <v>0</v>
      </c>
      <c r="AH617" s="95">
        <f t="shared" si="75"/>
        <v>0</v>
      </c>
      <c r="AI617" s="95">
        <f t="shared" si="76"/>
        <v>0</v>
      </c>
      <c r="AJ617" s="95">
        <f t="shared" si="77"/>
        <v>0</v>
      </c>
      <c r="AL617" s="111">
        <f t="shared" si="78"/>
        <v>0</v>
      </c>
    </row>
    <row r="618" spans="1:38" ht="15.05" customHeight="1">
      <c r="A618" s="159"/>
      <c r="B618" s="123"/>
      <c r="C618" s="126" t="s">
        <v>137</v>
      </c>
      <c r="D618" s="472" t="str">
        <f t="shared" si="73"/>
        <v/>
      </c>
      <c r="E618" s="472"/>
      <c r="F618" s="472"/>
      <c r="G618" s="472"/>
      <c r="H618" s="472"/>
      <c r="I618" s="472"/>
      <c r="J618" s="472"/>
      <c r="K618" s="472"/>
      <c r="L618" s="472"/>
      <c r="M618" s="408"/>
      <c r="N618" s="408"/>
      <c r="O618" s="408"/>
      <c r="P618" s="408"/>
      <c r="Q618" s="408"/>
      <c r="R618" s="408"/>
      <c r="S618" s="408"/>
      <c r="T618" s="408"/>
      <c r="U618" s="408"/>
      <c r="V618" s="408"/>
      <c r="W618" s="408"/>
      <c r="X618" s="408"/>
      <c r="Y618" s="408"/>
      <c r="Z618" s="408"/>
      <c r="AA618" s="408"/>
      <c r="AB618" s="408"/>
      <c r="AC618" s="408"/>
      <c r="AD618" s="408"/>
      <c r="AG618" s="111">
        <f t="shared" si="74"/>
        <v>0</v>
      </c>
      <c r="AH618" s="95">
        <f t="shared" si="75"/>
        <v>0</v>
      </c>
      <c r="AI618" s="95">
        <f t="shared" si="76"/>
        <v>0</v>
      </c>
      <c r="AJ618" s="95">
        <f t="shared" si="77"/>
        <v>0</v>
      </c>
      <c r="AL618" s="111">
        <f t="shared" si="78"/>
        <v>0</v>
      </c>
    </row>
    <row r="619" spans="1:38" ht="15.05" customHeight="1">
      <c r="A619" s="159"/>
      <c r="B619" s="123"/>
      <c r="C619" s="126" t="s">
        <v>138</v>
      </c>
      <c r="D619" s="472" t="str">
        <f t="shared" si="73"/>
        <v/>
      </c>
      <c r="E619" s="472"/>
      <c r="F619" s="472"/>
      <c r="G619" s="472"/>
      <c r="H619" s="472"/>
      <c r="I619" s="472"/>
      <c r="J619" s="472"/>
      <c r="K619" s="472"/>
      <c r="L619" s="472"/>
      <c r="M619" s="408"/>
      <c r="N619" s="408"/>
      <c r="O619" s="408"/>
      <c r="P619" s="408"/>
      <c r="Q619" s="408"/>
      <c r="R619" s="408"/>
      <c r="S619" s="408"/>
      <c r="T619" s="408"/>
      <c r="U619" s="408"/>
      <c r="V619" s="408"/>
      <c r="W619" s="408"/>
      <c r="X619" s="408"/>
      <c r="Y619" s="408"/>
      <c r="Z619" s="408"/>
      <c r="AA619" s="408"/>
      <c r="AB619" s="408"/>
      <c r="AC619" s="408"/>
      <c r="AD619" s="408"/>
      <c r="AG619" s="111">
        <f t="shared" si="74"/>
        <v>0</v>
      </c>
      <c r="AH619" s="95">
        <f t="shared" si="75"/>
        <v>0</v>
      </c>
      <c r="AI619" s="95">
        <f t="shared" si="76"/>
        <v>0</v>
      </c>
      <c r="AJ619" s="95">
        <f t="shared" si="77"/>
        <v>0</v>
      </c>
      <c r="AL619" s="111">
        <f t="shared" si="78"/>
        <v>0</v>
      </c>
    </row>
    <row r="620" spans="1:38" ht="15.05" customHeight="1">
      <c r="A620" s="159"/>
      <c r="B620" s="123"/>
      <c r="C620" s="126" t="s">
        <v>139</v>
      </c>
      <c r="D620" s="472" t="str">
        <f t="shared" si="73"/>
        <v/>
      </c>
      <c r="E620" s="472"/>
      <c r="F620" s="472"/>
      <c r="G620" s="472"/>
      <c r="H620" s="472"/>
      <c r="I620" s="472"/>
      <c r="J620" s="472"/>
      <c r="K620" s="472"/>
      <c r="L620" s="472"/>
      <c r="M620" s="408"/>
      <c r="N620" s="408"/>
      <c r="O620" s="408"/>
      <c r="P620" s="408"/>
      <c r="Q620" s="408"/>
      <c r="R620" s="408"/>
      <c r="S620" s="408"/>
      <c r="T620" s="408"/>
      <c r="U620" s="408"/>
      <c r="V620" s="408"/>
      <c r="W620" s="408"/>
      <c r="X620" s="408"/>
      <c r="Y620" s="408"/>
      <c r="Z620" s="408"/>
      <c r="AA620" s="408"/>
      <c r="AB620" s="408"/>
      <c r="AC620" s="408"/>
      <c r="AD620" s="408"/>
      <c r="AG620" s="111">
        <f t="shared" si="74"/>
        <v>0</v>
      </c>
      <c r="AH620" s="95">
        <f t="shared" si="75"/>
        <v>0</v>
      </c>
      <c r="AI620" s="95">
        <f t="shared" si="76"/>
        <v>0</v>
      </c>
      <c r="AJ620" s="95">
        <f t="shared" si="77"/>
        <v>0</v>
      </c>
      <c r="AL620" s="111">
        <f t="shared" si="78"/>
        <v>0</v>
      </c>
    </row>
    <row r="621" spans="1:38" ht="15.05" customHeight="1">
      <c r="A621" s="159"/>
      <c r="B621" s="123"/>
      <c r="C621" s="126" t="s">
        <v>140</v>
      </c>
      <c r="D621" s="472" t="str">
        <f t="shared" si="73"/>
        <v/>
      </c>
      <c r="E621" s="472"/>
      <c r="F621" s="472"/>
      <c r="G621" s="472"/>
      <c r="H621" s="472"/>
      <c r="I621" s="472"/>
      <c r="J621" s="472"/>
      <c r="K621" s="472"/>
      <c r="L621" s="472"/>
      <c r="M621" s="408"/>
      <c r="N621" s="408"/>
      <c r="O621" s="408"/>
      <c r="P621" s="408"/>
      <c r="Q621" s="408"/>
      <c r="R621" s="408"/>
      <c r="S621" s="408"/>
      <c r="T621" s="408"/>
      <c r="U621" s="408"/>
      <c r="V621" s="408"/>
      <c r="W621" s="408"/>
      <c r="X621" s="408"/>
      <c r="Y621" s="408"/>
      <c r="Z621" s="408"/>
      <c r="AA621" s="408"/>
      <c r="AB621" s="408"/>
      <c r="AC621" s="408"/>
      <c r="AD621" s="408"/>
      <c r="AG621" s="111">
        <f t="shared" si="74"/>
        <v>0</v>
      </c>
      <c r="AH621" s="95">
        <f t="shared" si="75"/>
        <v>0</v>
      </c>
      <c r="AI621" s="95">
        <f t="shared" si="76"/>
        <v>0</v>
      </c>
      <c r="AJ621" s="95">
        <f t="shared" si="77"/>
        <v>0</v>
      </c>
      <c r="AL621" s="111">
        <f t="shared" si="78"/>
        <v>0</v>
      </c>
    </row>
    <row r="622" spans="1:38" ht="15.05" customHeight="1">
      <c r="A622" s="159"/>
      <c r="B622" s="123"/>
      <c r="C622" s="126" t="s">
        <v>141</v>
      </c>
      <c r="D622" s="472" t="str">
        <f t="shared" si="73"/>
        <v/>
      </c>
      <c r="E622" s="472"/>
      <c r="F622" s="472"/>
      <c r="G622" s="472"/>
      <c r="H622" s="472"/>
      <c r="I622" s="472"/>
      <c r="J622" s="472"/>
      <c r="K622" s="472"/>
      <c r="L622" s="472"/>
      <c r="M622" s="408"/>
      <c r="N622" s="408"/>
      <c r="O622" s="408"/>
      <c r="P622" s="408"/>
      <c r="Q622" s="408"/>
      <c r="R622" s="408"/>
      <c r="S622" s="408"/>
      <c r="T622" s="408"/>
      <c r="U622" s="408"/>
      <c r="V622" s="408"/>
      <c r="W622" s="408"/>
      <c r="X622" s="408"/>
      <c r="Y622" s="408"/>
      <c r="Z622" s="408"/>
      <c r="AA622" s="408"/>
      <c r="AB622" s="408"/>
      <c r="AC622" s="408"/>
      <c r="AD622" s="408"/>
      <c r="AG622" s="111">
        <f t="shared" si="74"/>
        <v>0</v>
      </c>
      <c r="AH622" s="95">
        <f t="shared" si="75"/>
        <v>0</v>
      </c>
      <c r="AI622" s="95">
        <f t="shared" si="76"/>
        <v>0</v>
      </c>
      <c r="AJ622" s="95">
        <f t="shared" si="77"/>
        <v>0</v>
      </c>
      <c r="AL622" s="111">
        <f t="shared" si="78"/>
        <v>0</v>
      </c>
    </row>
    <row r="623" spans="1:38" ht="15.05" customHeight="1">
      <c r="A623" s="159"/>
      <c r="B623" s="123"/>
      <c r="C623" s="126" t="s">
        <v>142</v>
      </c>
      <c r="D623" s="472" t="str">
        <f t="shared" si="73"/>
        <v/>
      </c>
      <c r="E623" s="472"/>
      <c r="F623" s="472"/>
      <c r="G623" s="472"/>
      <c r="H623" s="472"/>
      <c r="I623" s="472"/>
      <c r="J623" s="472"/>
      <c r="K623" s="472"/>
      <c r="L623" s="472"/>
      <c r="M623" s="408"/>
      <c r="N623" s="408"/>
      <c r="O623" s="408"/>
      <c r="P623" s="408"/>
      <c r="Q623" s="408"/>
      <c r="R623" s="408"/>
      <c r="S623" s="408"/>
      <c r="T623" s="408"/>
      <c r="U623" s="408"/>
      <c r="V623" s="408"/>
      <c r="W623" s="408"/>
      <c r="X623" s="408"/>
      <c r="Y623" s="408"/>
      <c r="Z623" s="408"/>
      <c r="AA623" s="408"/>
      <c r="AB623" s="408"/>
      <c r="AC623" s="408"/>
      <c r="AD623" s="408"/>
      <c r="AG623" s="111">
        <f t="shared" si="74"/>
        <v>0</v>
      </c>
      <c r="AH623" s="95">
        <f t="shared" si="75"/>
        <v>0</v>
      </c>
      <c r="AI623" s="95">
        <f t="shared" si="76"/>
        <v>0</v>
      </c>
      <c r="AJ623" s="95">
        <f t="shared" si="77"/>
        <v>0</v>
      </c>
      <c r="AL623" s="111">
        <f t="shared" si="78"/>
        <v>0</v>
      </c>
    </row>
    <row r="624" spans="1:38" ht="15.05" customHeight="1">
      <c r="A624" s="159"/>
      <c r="B624" s="123"/>
      <c r="C624" s="126" t="s">
        <v>143</v>
      </c>
      <c r="D624" s="472" t="str">
        <f t="shared" si="73"/>
        <v/>
      </c>
      <c r="E624" s="472"/>
      <c r="F624" s="472"/>
      <c r="G624" s="472"/>
      <c r="H624" s="472"/>
      <c r="I624" s="472"/>
      <c r="J624" s="472"/>
      <c r="K624" s="472"/>
      <c r="L624" s="472"/>
      <c r="M624" s="408"/>
      <c r="N624" s="408"/>
      <c r="O624" s="408"/>
      <c r="P624" s="408"/>
      <c r="Q624" s="408"/>
      <c r="R624" s="408"/>
      <c r="S624" s="408"/>
      <c r="T624" s="408"/>
      <c r="U624" s="408"/>
      <c r="V624" s="408"/>
      <c r="W624" s="408"/>
      <c r="X624" s="408"/>
      <c r="Y624" s="408"/>
      <c r="Z624" s="408"/>
      <c r="AA624" s="408"/>
      <c r="AB624" s="408"/>
      <c r="AC624" s="408"/>
      <c r="AD624" s="408"/>
      <c r="AG624" s="111">
        <f t="shared" si="74"/>
        <v>0</v>
      </c>
      <c r="AH624" s="95">
        <f t="shared" si="75"/>
        <v>0</v>
      </c>
      <c r="AI624" s="95">
        <f t="shared" si="76"/>
        <v>0</v>
      </c>
      <c r="AJ624" s="95">
        <f t="shared" si="77"/>
        <v>0</v>
      </c>
      <c r="AL624" s="111">
        <f t="shared" si="78"/>
        <v>0</v>
      </c>
    </row>
    <row r="625" spans="1:38" ht="15.05" customHeight="1">
      <c r="A625" s="159"/>
      <c r="B625" s="123"/>
      <c r="C625" s="126" t="s">
        <v>144</v>
      </c>
      <c r="D625" s="472" t="str">
        <f t="shared" si="73"/>
        <v/>
      </c>
      <c r="E625" s="472"/>
      <c r="F625" s="472"/>
      <c r="G625" s="472"/>
      <c r="H625" s="472"/>
      <c r="I625" s="472"/>
      <c r="J625" s="472"/>
      <c r="K625" s="472"/>
      <c r="L625" s="472"/>
      <c r="M625" s="408"/>
      <c r="N625" s="408"/>
      <c r="O625" s="408"/>
      <c r="P625" s="408"/>
      <c r="Q625" s="408"/>
      <c r="R625" s="408"/>
      <c r="S625" s="408"/>
      <c r="T625" s="408"/>
      <c r="U625" s="408"/>
      <c r="V625" s="408"/>
      <c r="W625" s="408"/>
      <c r="X625" s="408"/>
      <c r="Y625" s="408"/>
      <c r="Z625" s="408"/>
      <c r="AA625" s="408"/>
      <c r="AB625" s="408"/>
      <c r="AC625" s="408"/>
      <c r="AD625" s="408"/>
      <c r="AG625" s="111">
        <f t="shared" si="74"/>
        <v>0</v>
      </c>
      <c r="AH625" s="95">
        <f t="shared" si="75"/>
        <v>0</v>
      </c>
      <c r="AI625" s="95">
        <f t="shared" si="76"/>
        <v>0</v>
      </c>
      <c r="AJ625" s="95">
        <f t="shared" si="77"/>
        <v>0</v>
      </c>
      <c r="AL625" s="111">
        <f t="shared" si="78"/>
        <v>0</v>
      </c>
    </row>
    <row r="626" spans="1:38" ht="15.05" customHeight="1">
      <c r="A626" s="159"/>
      <c r="B626" s="123"/>
      <c r="C626" s="126" t="s">
        <v>145</v>
      </c>
      <c r="D626" s="472" t="str">
        <f t="shared" si="73"/>
        <v/>
      </c>
      <c r="E626" s="472"/>
      <c r="F626" s="472"/>
      <c r="G626" s="472"/>
      <c r="H626" s="472"/>
      <c r="I626" s="472"/>
      <c r="J626" s="472"/>
      <c r="K626" s="472"/>
      <c r="L626" s="472"/>
      <c r="M626" s="408"/>
      <c r="N626" s="408"/>
      <c r="O626" s="408"/>
      <c r="P626" s="408"/>
      <c r="Q626" s="408"/>
      <c r="R626" s="408"/>
      <c r="S626" s="408"/>
      <c r="T626" s="408"/>
      <c r="U626" s="408"/>
      <c r="V626" s="408"/>
      <c r="W626" s="408"/>
      <c r="X626" s="408"/>
      <c r="Y626" s="408"/>
      <c r="Z626" s="408"/>
      <c r="AA626" s="408"/>
      <c r="AB626" s="408"/>
      <c r="AC626" s="408"/>
      <c r="AD626" s="408"/>
      <c r="AG626" s="111">
        <f t="shared" si="74"/>
        <v>0</v>
      </c>
      <c r="AH626" s="95">
        <f t="shared" si="75"/>
        <v>0</v>
      </c>
      <c r="AI626" s="95">
        <f t="shared" si="76"/>
        <v>0</v>
      </c>
      <c r="AJ626" s="95">
        <f t="shared" si="77"/>
        <v>0</v>
      </c>
      <c r="AL626" s="111">
        <f t="shared" si="78"/>
        <v>0</v>
      </c>
    </row>
    <row r="627" spans="1:38" ht="15.05" customHeight="1">
      <c r="A627" s="159"/>
      <c r="B627" s="123"/>
      <c r="C627" s="126" t="s">
        <v>146</v>
      </c>
      <c r="D627" s="472" t="str">
        <f t="shared" si="73"/>
        <v/>
      </c>
      <c r="E627" s="472"/>
      <c r="F627" s="472"/>
      <c r="G627" s="472"/>
      <c r="H627" s="472"/>
      <c r="I627" s="472"/>
      <c r="J627" s="472"/>
      <c r="K627" s="472"/>
      <c r="L627" s="472"/>
      <c r="M627" s="408"/>
      <c r="N627" s="408"/>
      <c r="O627" s="408"/>
      <c r="P627" s="408"/>
      <c r="Q627" s="408"/>
      <c r="R627" s="408"/>
      <c r="S627" s="408"/>
      <c r="T627" s="408"/>
      <c r="U627" s="408"/>
      <c r="V627" s="408"/>
      <c r="W627" s="408"/>
      <c r="X627" s="408"/>
      <c r="Y627" s="408"/>
      <c r="Z627" s="408"/>
      <c r="AA627" s="408"/>
      <c r="AB627" s="408"/>
      <c r="AC627" s="408"/>
      <c r="AD627" s="408"/>
      <c r="AG627" s="111">
        <f t="shared" si="74"/>
        <v>0</v>
      </c>
      <c r="AH627" s="95">
        <f t="shared" si="75"/>
        <v>0</v>
      </c>
      <c r="AI627" s="95">
        <f t="shared" si="76"/>
        <v>0</v>
      </c>
      <c r="AJ627" s="95">
        <f t="shared" si="77"/>
        <v>0</v>
      </c>
      <c r="AL627" s="111">
        <f t="shared" si="78"/>
        <v>0</v>
      </c>
    </row>
    <row r="628" spans="1:38" ht="15.05" customHeight="1">
      <c r="A628" s="159"/>
      <c r="B628" s="123"/>
      <c r="C628" s="126" t="s">
        <v>147</v>
      </c>
      <c r="D628" s="472" t="str">
        <f t="shared" si="73"/>
        <v/>
      </c>
      <c r="E628" s="472"/>
      <c r="F628" s="472"/>
      <c r="G628" s="472"/>
      <c r="H628" s="472"/>
      <c r="I628" s="472"/>
      <c r="J628" s="472"/>
      <c r="K628" s="472"/>
      <c r="L628" s="472"/>
      <c r="M628" s="408"/>
      <c r="N628" s="408"/>
      <c r="O628" s="408"/>
      <c r="P628" s="408"/>
      <c r="Q628" s="408"/>
      <c r="R628" s="408"/>
      <c r="S628" s="408"/>
      <c r="T628" s="408"/>
      <c r="U628" s="408"/>
      <c r="V628" s="408"/>
      <c r="W628" s="408"/>
      <c r="X628" s="408"/>
      <c r="Y628" s="408"/>
      <c r="Z628" s="408"/>
      <c r="AA628" s="408"/>
      <c r="AB628" s="408"/>
      <c r="AC628" s="408"/>
      <c r="AD628" s="408"/>
      <c r="AG628" s="111">
        <f t="shared" si="74"/>
        <v>0</v>
      </c>
      <c r="AH628" s="95">
        <f t="shared" si="75"/>
        <v>0</v>
      </c>
      <c r="AI628" s="95">
        <f t="shared" si="76"/>
        <v>0</v>
      </c>
      <c r="AJ628" s="95">
        <f t="shared" si="77"/>
        <v>0</v>
      </c>
      <c r="AL628" s="111">
        <f t="shared" si="78"/>
        <v>0</v>
      </c>
    </row>
    <row r="629" spans="1:38" ht="15.05" customHeight="1">
      <c r="A629" s="159"/>
      <c r="B629" s="123"/>
      <c r="C629" s="126" t="s">
        <v>148</v>
      </c>
      <c r="D629" s="472" t="str">
        <f t="shared" si="73"/>
        <v/>
      </c>
      <c r="E629" s="472"/>
      <c r="F629" s="472"/>
      <c r="G629" s="472"/>
      <c r="H629" s="472"/>
      <c r="I629" s="472"/>
      <c r="J629" s="472"/>
      <c r="K629" s="472"/>
      <c r="L629" s="472"/>
      <c r="M629" s="408"/>
      <c r="N629" s="408"/>
      <c r="O629" s="408"/>
      <c r="P629" s="408"/>
      <c r="Q629" s="408"/>
      <c r="R629" s="408"/>
      <c r="S629" s="408"/>
      <c r="T629" s="408"/>
      <c r="U629" s="408"/>
      <c r="V629" s="408"/>
      <c r="W629" s="408"/>
      <c r="X629" s="408"/>
      <c r="Y629" s="408"/>
      <c r="Z629" s="408"/>
      <c r="AA629" s="408"/>
      <c r="AB629" s="408"/>
      <c r="AC629" s="408"/>
      <c r="AD629" s="408"/>
      <c r="AG629" s="111">
        <f t="shared" si="74"/>
        <v>0</v>
      </c>
      <c r="AH629" s="95">
        <f t="shared" si="75"/>
        <v>0</v>
      </c>
      <c r="AI629" s="95">
        <f t="shared" si="76"/>
        <v>0</v>
      </c>
      <c r="AJ629" s="95">
        <f t="shared" si="77"/>
        <v>0</v>
      </c>
      <c r="AL629" s="111">
        <f t="shared" si="78"/>
        <v>0</v>
      </c>
    </row>
    <row r="630" spans="1:38" ht="15.05" customHeight="1">
      <c r="A630" s="159"/>
      <c r="B630" s="123"/>
      <c r="C630" s="126" t="s">
        <v>149</v>
      </c>
      <c r="D630" s="472" t="str">
        <f t="shared" si="73"/>
        <v/>
      </c>
      <c r="E630" s="472"/>
      <c r="F630" s="472"/>
      <c r="G630" s="472"/>
      <c r="H630" s="472"/>
      <c r="I630" s="472"/>
      <c r="J630" s="472"/>
      <c r="K630" s="472"/>
      <c r="L630" s="472"/>
      <c r="M630" s="408"/>
      <c r="N630" s="408"/>
      <c r="O630" s="408"/>
      <c r="P630" s="408"/>
      <c r="Q630" s="408"/>
      <c r="R630" s="408"/>
      <c r="S630" s="408"/>
      <c r="T630" s="408"/>
      <c r="U630" s="408"/>
      <c r="V630" s="408"/>
      <c r="W630" s="408"/>
      <c r="X630" s="408"/>
      <c r="Y630" s="408"/>
      <c r="Z630" s="408"/>
      <c r="AA630" s="408"/>
      <c r="AB630" s="408"/>
      <c r="AC630" s="408"/>
      <c r="AD630" s="408"/>
      <c r="AG630" s="111">
        <f t="shared" si="74"/>
        <v>0</v>
      </c>
      <c r="AH630" s="95">
        <f t="shared" si="75"/>
        <v>0</v>
      </c>
      <c r="AI630" s="95">
        <f t="shared" si="76"/>
        <v>0</v>
      </c>
      <c r="AJ630" s="95">
        <f t="shared" si="77"/>
        <v>0</v>
      </c>
      <c r="AL630" s="111">
        <f t="shared" si="78"/>
        <v>0</v>
      </c>
    </row>
    <row r="631" spans="1:38" ht="15.05" customHeight="1">
      <c r="A631" s="159"/>
      <c r="B631" s="123"/>
      <c r="C631" s="126" t="s">
        <v>150</v>
      </c>
      <c r="D631" s="472" t="str">
        <f t="shared" si="73"/>
        <v/>
      </c>
      <c r="E631" s="472"/>
      <c r="F631" s="472"/>
      <c r="G631" s="472"/>
      <c r="H631" s="472"/>
      <c r="I631" s="472"/>
      <c r="J631" s="472"/>
      <c r="K631" s="472"/>
      <c r="L631" s="472"/>
      <c r="M631" s="408"/>
      <c r="N631" s="408"/>
      <c r="O631" s="408"/>
      <c r="P631" s="408"/>
      <c r="Q631" s="408"/>
      <c r="R631" s="408"/>
      <c r="S631" s="408"/>
      <c r="T631" s="408"/>
      <c r="U631" s="408"/>
      <c r="V631" s="408"/>
      <c r="W631" s="408"/>
      <c r="X631" s="408"/>
      <c r="Y631" s="408"/>
      <c r="Z631" s="408"/>
      <c r="AA631" s="408"/>
      <c r="AB631" s="408"/>
      <c r="AC631" s="408"/>
      <c r="AD631" s="408"/>
      <c r="AG631" s="111">
        <f t="shared" si="74"/>
        <v>0</v>
      </c>
      <c r="AH631" s="95">
        <f t="shared" si="75"/>
        <v>0</v>
      </c>
      <c r="AI631" s="95">
        <f t="shared" si="76"/>
        <v>0</v>
      </c>
      <c r="AJ631" s="95">
        <f t="shared" si="77"/>
        <v>0</v>
      </c>
      <c r="AL631" s="111">
        <f t="shared" si="78"/>
        <v>0</v>
      </c>
    </row>
    <row r="632" spans="1:38" ht="15.05" customHeight="1">
      <c r="A632" s="159"/>
      <c r="B632" s="123"/>
      <c r="C632" s="126" t="s">
        <v>151</v>
      </c>
      <c r="D632" s="472" t="str">
        <f t="shared" si="73"/>
        <v/>
      </c>
      <c r="E632" s="472"/>
      <c r="F632" s="472"/>
      <c r="G632" s="472"/>
      <c r="H632" s="472"/>
      <c r="I632" s="472"/>
      <c r="J632" s="472"/>
      <c r="K632" s="472"/>
      <c r="L632" s="472"/>
      <c r="M632" s="408"/>
      <c r="N632" s="408"/>
      <c r="O632" s="408"/>
      <c r="P632" s="408"/>
      <c r="Q632" s="408"/>
      <c r="R632" s="408"/>
      <c r="S632" s="408"/>
      <c r="T632" s="408"/>
      <c r="U632" s="408"/>
      <c r="V632" s="408"/>
      <c r="W632" s="408"/>
      <c r="X632" s="408"/>
      <c r="Y632" s="408"/>
      <c r="Z632" s="408"/>
      <c r="AA632" s="408"/>
      <c r="AB632" s="408"/>
      <c r="AC632" s="408"/>
      <c r="AD632" s="408"/>
      <c r="AG632" s="111">
        <f t="shared" si="74"/>
        <v>0</v>
      </c>
      <c r="AH632" s="95">
        <f t="shared" si="75"/>
        <v>0</v>
      </c>
      <c r="AI632" s="95">
        <f t="shared" si="76"/>
        <v>0</v>
      </c>
      <c r="AJ632" s="95">
        <f t="shared" si="77"/>
        <v>0</v>
      </c>
      <c r="AL632" s="111">
        <f t="shared" si="78"/>
        <v>0</v>
      </c>
    </row>
    <row r="633" spans="1:38" ht="15.05" customHeight="1">
      <c r="A633" s="159"/>
      <c r="B633" s="123"/>
      <c r="C633" s="126" t="s">
        <v>152</v>
      </c>
      <c r="D633" s="472" t="str">
        <f t="shared" si="73"/>
        <v/>
      </c>
      <c r="E633" s="472"/>
      <c r="F633" s="472"/>
      <c r="G633" s="472"/>
      <c r="H633" s="472"/>
      <c r="I633" s="472"/>
      <c r="J633" s="472"/>
      <c r="K633" s="472"/>
      <c r="L633" s="472"/>
      <c r="M633" s="408"/>
      <c r="N633" s="408"/>
      <c r="O633" s="408"/>
      <c r="P633" s="408"/>
      <c r="Q633" s="408"/>
      <c r="R633" s="408"/>
      <c r="S633" s="408"/>
      <c r="T633" s="408"/>
      <c r="U633" s="408"/>
      <c r="V633" s="408"/>
      <c r="W633" s="408"/>
      <c r="X633" s="408"/>
      <c r="Y633" s="408"/>
      <c r="Z633" s="408"/>
      <c r="AA633" s="408"/>
      <c r="AB633" s="408"/>
      <c r="AC633" s="408"/>
      <c r="AD633" s="408"/>
      <c r="AG633" s="111">
        <f t="shared" si="74"/>
        <v>0</v>
      </c>
      <c r="AH633" s="95">
        <f t="shared" si="75"/>
        <v>0</v>
      </c>
      <c r="AI633" s="95">
        <f t="shared" si="76"/>
        <v>0</v>
      </c>
      <c r="AJ633" s="95">
        <f t="shared" si="77"/>
        <v>0</v>
      </c>
      <c r="AL633" s="111">
        <f t="shared" si="78"/>
        <v>0</v>
      </c>
    </row>
    <row r="634" spans="1:38" ht="15.05" customHeight="1">
      <c r="A634" s="159"/>
      <c r="B634" s="123"/>
      <c r="C634" s="126" t="s">
        <v>153</v>
      </c>
      <c r="D634" s="472" t="str">
        <f t="shared" si="73"/>
        <v/>
      </c>
      <c r="E634" s="472"/>
      <c r="F634" s="472"/>
      <c r="G634" s="472"/>
      <c r="H634" s="472"/>
      <c r="I634" s="472"/>
      <c r="J634" s="472"/>
      <c r="K634" s="472"/>
      <c r="L634" s="472"/>
      <c r="M634" s="408"/>
      <c r="N634" s="408"/>
      <c r="O634" s="408"/>
      <c r="P634" s="408"/>
      <c r="Q634" s="408"/>
      <c r="R634" s="408"/>
      <c r="S634" s="408"/>
      <c r="T634" s="408"/>
      <c r="U634" s="408"/>
      <c r="V634" s="408"/>
      <c r="W634" s="408"/>
      <c r="X634" s="408"/>
      <c r="Y634" s="408"/>
      <c r="Z634" s="408"/>
      <c r="AA634" s="408"/>
      <c r="AB634" s="408"/>
      <c r="AC634" s="408"/>
      <c r="AD634" s="408"/>
      <c r="AG634" s="111">
        <f t="shared" si="74"/>
        <v>0</v>
      </c>
      <c r="AH634" s="95">
        <f t="shared" si="75"/>
        <v>0</v>
      </c>
      <c r="AI634" s="95">
        <f t="shared" si="76"/>
        <v>0</v>
      </c>
      <c r="AJ634" s="95">
        <f t="shared" si="77"/>
        <v>0</v>
      </c>
      <c r="AL634" s="111">
        <f t="shared" si="78"/>
        <v>0</v>
      </c>
    </row>
    <row r="635" spans="1:38" ht="15.05" customHeight="1">
      <c r="A635" s="159"/>
      <c r="B635" s="123"/>
      <c r="C635" s="126" t="s">
        <v>154</v>
      </c>
      <c r="D635" s="472" t="str">
        <f t="shared" si="73"/>
        <v/>
      </c>
      <c r="E635" s="472"/>
      <c r="F635" s="472"/>
      <c r="G635" s="472"/>
      <c r="H635" s="472"/>
      <c r="I635" s="472"/>
      <c r="J635" s="472"/>
      <c r="K635" s="472"/>
      <c r="L635" s="472"/>
      <c r="M635" s="408"/>
      <c r="N635" s="408"/>
      <c r="O635" s="408"/>
      <c r="P635" s="408"/>
      <c r="Q635" s="408"/>
      <c r="R635" s="408"/>
      <c r="S635" s="408"/>
      <c r="T635" s="408"/>
      <c r="U635" s="408"/>
      <c r="V635" s="408"/>
      <c r="W635" s="408"/>
      <c r="X635" s="408"/>
      <c r="Y635" s="408"/>
      <c r="Z635" s="408"/>
      <c r="AA635" s="408"/>
      <c r="AB635" s="408"/>
      <c r="AC635" s="408"/>
      <c r="AD635" s="408"/>
      <c r="AG635" s="111">
        <f t="shared" si="74"/>
        <v>0</v>
      </c>
      <c r="AH635" s="95">
        <f t="shared" si="75"/>
        <v>0</v>
      </c>
      <c r="AI635" s="95">
        <f t="shared" si="76"/>
        <v>0</v>
      </c>
      <c r="AJ635" s="95">
        <f t="shared" si="77"/>
        <v>0</v>
      </c>
      <c r="AL635" s="111">
        <f t="shared" si="78"/>
        <v>0</v>
      </c>
    </row>
    <row r="636" spans="1:38" ht="15.05" customHeight="1">
      <c r="A636" s="159"/>
      <c r="B636" s="123"/>
      <c r="C636" s="126" t="s">
        <v>155</v>
      </c>
      <c r="D636" s="472" t="str">
        <f t="shared" si="73"/>
        <v/>
      </c>
      <c r="E636" s="472"/>
      <c r="F636" s="472"/>
      <c r="G636" s="472"/>
      <c r="H636" s="472"/>
      <c r="I636" s="472"/>
      <c r="J636" s="472"/>
      <c r="K636" s="472"/>
      <c r="L636" s="472"/>
      <c r="M636" s="408"/>
      <c r="N636" s="408"/>
      <c r="O636" s="408"/>
      <c r="P636" s="408"/>
      <c r="Q636" s="408"/>
      <c r="R636" s="408"/>
      <c r="S636" s="408"/>
      <c r="T636" s="408"/>
      <c r="U636" s="408"/>
      <c r="V636" s="408"/>
      <c r="W636" s="408"/>
      <c r="X636" s="408"/>
      <c r="Y636" s="408"/>
      <c r="Z636" s="408"/>
      <c r="AA636" s="408"/>
      <c r="AB636" s="408"/>
      <c r="AC636" s="408"/>
      <c r="AD636" s="408"/>
      <c r="AG636" s="111">
        <f t="shared" si="74"/>
        <v>0</v>
      </c>
      <c r="AH636" s="95">
        <f t="shared" si="75"/>
        <v>0</v>
      </c>
      <c r="AI636" s="95">
        <f t="shared" si="76"/>
        <v>0</v>
      </c>
      <c r="AJ636" s="95">
        <f t="shared" si="77"/>
        <v>0</v>
      </c>
      <c r="AL636" s="111">
        <f t="shared" si="78"/>
        <v>0</v>
      </c>
    </row>
    <row r="637" spans="1:38" ht="15.05" customHeight="1">
      <c r="A637" s="159"/>
      <c r="B637" s="123"/>
      <c r="C637" s="126" t="s">
        <v>156</v>
      </c>
      <c r="D637" s="472" t="str">
        <f t="shared" si="73"/>
        <v/>
      </c>
      <c r="E637" s="472"/>
      <c r="F637" s="472"/>
      <c r="G637" s="472"/>
      <c r="H637" s="472"/>
      <c r="I637" s="472"/>
      <c r="J637" s="472"/>
      <c r="K637" s="472"/>
      <c r="L637" s="472"/>
      <c r="M637" s="408"/>
      <c r="N637" s="408"/>
      <c r="O637" s="408"/>
      <c r="P637" s="408"/>
      <c r="Q637" s="408"/>
      <c r="R637" s="408"/>
      <c r="S637" s="408"/>
      <c r="T637" s="408"/>
      <c r="U637" s="408"/>
      <c r="V637" s="408"/>
      <c r="W637" s="408"/>
      <c r="X637" s="408"/>
      <c r="Y637" s="408"/>
      <c r="Z637" s="408"/>
      <c r="AA637" s="408"/>
      <c r="AB637" s="408"/>
      <c r="AC637" s="408"/>
      <c r="AD637" s="408"/>
      <c r="AG637" s="111">
        <f t="shared" si="74"/>
        <v>0</v>
      </c>
      <c r="AH637" s="95">
        <f t="shared" si="75"/>
        <v>0</v>
      </c>
      <c r="AI637" s="95">
        <f t="shared" si="76"/>
        <v>0</v>
      </c>
      <c r="AJ637" s="95">
        <f t="shared" si="77"/>
        <v>0</v>
      </c>
      <c r="AL637" s="111">
        <f t="shared" si="78"/>
        <v>0</v>
      </c>
    </row>
    <row r="638" spans="1:38" ht="15.05" customHeight="1">
      <c r="A638" s="159"/>
      <c r="B638" s="123"/>
      <c r="C638" s="126" t="s">
        <v>157</v>
      </c>
      <c r="D638" s="472" t="str">
        <f t="shared" si="73"/>
        <v/>
      </c>
      <c r="E638" s="472"/>
      <c r="F638" s="472"/>
      <c r="G638" s="472"/>
      <c r="H638" s="472"/>
      <c r="I638" s="472"/>
      <c r="J638" s="472"/>
      <c r="K638" s="472"/>
      <c r="L638" s="472"/>
      <c r="M638" s="408"/>
      <c r="N638" s="408"/>
      <c r="O638" s="408"/>
      <c r="P638" s="408"/>
      <c r="Q638" s="408"/>
      <c r="R638" s="408"/>
      <c r="S638" s="408"/>
      <c r="T638" s="408"/>
      <c r="U638" s="408"/>
      <c r="V638" s="408"/>
      <c r="W638" s="408"/>
      <c r="X638" s="408"/>
      <c r="Y638" s="408"/>
      <c r="Z638" s="408"/>
      <c r="AA638" s="408"/>
      <c r="AB638" s="408"/>
      <c r="AC638" s="408"/>
      <c r="AD638" s="408"/>
      <c r="AG638" s="111">
        <f t="shared" si="74"/>
        <v>0</v>
      </c>
      <c r="AH638" s="95">
        <f t="shared" si="75"/>
        <v>0</v>
      </c>
      <c r="AI638" s="95">
        <f t="shared" si="76"/>
        <v>0</v>
      </c>
      <c r="AJ638" s="95">
        <f t="shared" si="77"/>
        <v>0</v>
      </c>
      <c r="AL638" s="111">
        <f t="shared" si="78"/>
        <v>0</v>
      </c>
    </row>
    <row r="639" spans="1:38" ht="15.05" customHeight="1">
      <c r="A639" s="159"/>
      <c r="B639" s="123"/>
      <c r="C639" s="126" t="s">
        <v>158</v>
      </c>
      <c r="D639" s="472" t="str">
        <f t="shared" si="73"/>
        <v/>
      </c>
      <c r="E639" s="472"/>
      <c r="F639" s="472"/>
      <c r="G639" s="472"/>
      <c r="H639" s="472"/>
      <c r="I639" s="472"/>
      <c r="J639" s="472"/>
      <c r="K639" s="472"/>
      <c r="L639" s="472"/>
      <c r="M639" s="408"/>
      <c r="N639" s="408"/>
      <c r="O639" s="408"/>
      <c r="P639" s="408"/>
      <c r="Q639" s="408"/>
      <c r="R639" s="408"/>
      <c r="S639" s="408"/>
      <c r="T639" s="408"/>
      <c r="U639" s="408"/>
      <c r="V639" s="408"/>
      <c r="W639" s="408"/>
      <c r="X639" s="408"/>
      <c r="Y639" s="408"/>
      <c r="Z639" s="408"/>
      <c r="AA639" s="408"/>
      <c r="AB639" s="408"/>
      <c r="AC639" s="408"/>
      <c r="AD639" s="408"/>
      <c r="AG639" s="111">
        <f t="shared" si="74"/>
        <v>0</v>
      </c>
      <c r="AH639" s="95">
        <f t="shared" si="75"/>
        <v>0</v>
      </c>
      <c r="AI639" s="95">
        <f t="shared" si="76"/>
        <v>0</v>
      </c>
      <c r="AJ639" s="95">
        <f t="shared" si="77"/>
        <v>0</v>
      </c>
      <c r="AL639" s="111">
        <f t="shared" si="78"/>
        <v>0</v>
      </c>
    </row>
    <row r="640" spans="1:38" ht="15.05" customHeight="1">
      <c r="A640" s="159"/>
      <c r="B640" s="123"/>
      <c r="C640" s="126" t="s">
        <v>159</v>
      </c>
      <c r="D640" s="472" t="str">
        <f t="shared" si="73"/>
        <v/>
      </c>
      <c r="E640" s="472"/>
      <c r="F640" s="472"/>
      <c r="G640" s="472"/>
      <c r="H640" s="472"/>
      <c r="I640" s="472"/>
      <c r="J640" s="472"/>
      <c r="K640" s="472"/>
      <c r="L640" s="472"/>
      <c r="M640" s="408"/>
      <c r="N640" s="408"/>
      <c r="O640" s="408"/>
      <c r="P640" s="408"/>
      <c r="Q640" s="408"/>
      <c r="R640" s="408"/>
      <c r="S640" s="408"/>
      <c r="T640" s="408"/>
      <c r="U640" s="408"/>
      <c r="V640" s="408"/>
      <c r="W640" s="408"/>
      <c r="X640" s="408"/>
      <c r="Y640" s="408"/>
      <c r="Z640" s="408"/>
      <c r="AA640" s="408"/>
      <c r="AB640" s="408"/>
      <c r="AC640" s="408"/>
      <c r="AD640" s="408"/>
      <c r="AG640" s="111">
        <f t="shared" si="74"/>
        <v>0</v>
      </c>
      <c r="AH640" s="95">
        <f t="shared" si="75"/>
        <v>0</v>
      </c>
      <c r="AI640" s="95">
        <f t="shared" si="76"/>
        <v>0</v>
      </c>
      <c r="AJ640" s="95">
        <f t="shared" si="77"/>
        <v>0</v>
      </c>
      <c r="AL640" s="111">
        <f t="shared" si="78"/>
        <v>0</v>
      </c>
    </row>
    <row r="641" spans="1:38" ht="15.05" customHeight="1">
      <c r="A641" s="159"/>
      <c r="B641" s="123"/>
      <c r="C641" s="126" t="s">
        <v>160</v>
      </c>
      <c r="D641" s="472" t="str">
        <f t="shared" si="73"/>
        <v/>
      </c>
      <c r="E641" s="472"/>
      <c r="F641" s="472"/>
      <c r="G641" s="472"/>
      <c r="H641" s="472"/>
      <c r="I641" s="472"/>
      <c r="J641" s="472"/>
      <c r="K641" s="472"/>
      <c r="L641" s="472"/>
      <c r="M641" s="408"/>
      <c r="N641" s="408"/>
      <c r="O641" s="408"/>
      <c r="P641" s="408"/>
      <c r="Q641" s="408"/>
      <c r="R641" s="408"/>
      <c r="S641" s="408"/>
      <c r="T641" s="408"/>
      <c r="U641" s="408"/>
      <c r="V641" s="408"/>
      <c r="W641" s="408"/>
      <c r="X641" s="408"/>
      <c r="Y641" s="408"/>
      <c r="Z641" s="408"/>
      <c r="AA641" s="408"/>
      <c r="AB641" s="408"/>
      <c r="AC641" s="408"/>
      <c r="AD641" s="408"/>
      <c r="AG641" s="111">
        <f t="shared" si="74"/>
        <v>0</v>
      </c>
      <c r="AH641" s="95">
        <f t="shared" si="75"/>
        <v>0</v>
      </c>
      <c r="AI641" s="95">
        <f t="shared" si="76"/>
        <v>0</v>
      </c>
      <c r="AJ641" s="95">
        <f t="shared" si="77"/>
        <v>0</v>
      </c>
      <c r="AL641" s="111">
        <f t="shared" si="78"/>
        <v>0</v>
      </c>
    </row>
    <row r="642" spans="1:38" ht="15.05" customHeight="1">
      <c r="A642" s="159"/>
      <c r="B642" s="123"/>
      <c r="C642" s="192" t="s">
        <v>161</v>
      </c>
      <c r="D642" s="472" t="str">
        <f t="shared" si="73"/>
        <v/>
      </c>
      <c r="E642" s="472"/>
      <c r="F642" s="472"/>
      <c r="G642" s="472"/>
      <c r="H642" s="472"/>
      <c r="I642" s="472"/>
      <c r="J642" s="472"/>
      <c r="K642" s="472"/>
      <c r="L642" s="472"/>
      <c r="M642" s="408"/>
      <c r="N642" s="408"/>
      <c r="O642" s="408"/>
      <c r="P642" s="408"/>
      <c r="Q642" s="408"/>
      <c r="R642" s="408"/>
      <c r="S642" s="408"/>
      <c r="T642" s="408"/>
      <c r="U642" s="408"/>
      <c r="V642" s="408"/>
      <c r="W642" s="408"/>
      <c r="X642" s="408"/>
      <c r="Y642" s="408"/>
      <c r="Z642" s="408"/>
      <c r="AA642" s="408"/>
      <c r="AB642" s="408"/>
      <c r="AC642" s="408"/>
      <c r="AD642" s="408"/>
      <c r="AG642" s="111">
        <f t="shared" si="74"/>
        <v>0</v>
      </c>
      <c r="AH642" s="95">
        <f t="shared" si="75"/>
        <v>0</v>
      </c>
      <c r="AI642" s="95">
        <f t="shared" si="76"/>
        <v>0</v>
      </c>
      <c r="AJ642" s="95">
        <f t="shared" si="77"/>
        <v>0</v>
      </c>
      <c r="AL642" s="111">
        <f t="shared" si="78"/>
        <v>0</v>
      </c>
    </row>
    <row r="643" spans="1:38" ht="15.05" customHeight="1">
      <c r="A643" s="159"/>
      <c r="B643" s="123"/>
      <c r="C643" s="192" t="s">
        <v>162</v>
      </c>
      <c r="D643" s="472" t="str">
        <f t="shared" si="73"/>
        <v/>
      </c>
      <c r="E643" s="472"/>
      <c r="F643" s="472"/>
      <c r="G643" s="472"/>
      <c r="H643" s="472"/>
      <c r="I643" s="472"/>
      <c r="J643" s="472"/>
      <c r="K643" s="472"/>
      <c r="L643" s="472"/>
      <c r="M643" s="408"/>
      <c r="N643" s="408"/>
      <c r="O643" s="408"/>
      <c r="P643" s="408"/>
      <c r="Q643" s="408"/>
      <c r="R643" s="408"/>
      <c r="S643" s="408"/>
      <c r="T643" s="408"/>
      <c r="U643" s="408"/>
      <c r="V643" s="408"/>
      <c r="W643" s="408"/>
      <c r="X643" s="408"/>
      <c r="Y643" s="408"/>
      <c r="Z643" s="408"/>
      <c r="AA643" s="408"/>
      <c r="AB643" s="408"/>
      <c r="AC643" s="408"/>
      <c r="AD643" s="408"/>
      <c r="AG643" s="111">
        <f t="shared" si="74"/>
        <v>0</v>
      </c>
      <c r="AH643" s="95">
        <f t="shared" si="75"/>
        <v>0</v>
      </c>
      <c r="AI643" s="95">
        <f t="shared" si="76"/>
        <v>0</v>
      </c>
      <c r="AJ643" s="95">
        <f t="shared" si="77"/>
        <v>0</v>
      </c>
      <c r="AL643" s="111">
        <f t="shared" si="78"/>
        <v>0</v>
      </c>
    </row>
    <row r="644" spans="1:38" ht="15.05" customHeight="1">
      <c r="A644" s="159"/>
      <c r="B644" s="123"/>
      <c r="C644" s="192" t="s">
        <v>163</v>
      </c>
      <c r="D644" s="472" t="str">
        <f t="shared" si="73"/>
        <v/>
      </c>
      <c r="E644" s="472"/>
      <c r="F644" s="472"/>
      <c r="G644" s="472"/>
      <c r="H644" s="472"/>
      <c r="I644" s="472"/>
      <c r="J644" s="472"/>
      <c r="K644" s="472"/>
      <c r="L644" s="472"/>
      <c r="M644" s="408"/>
      <c r="N644" s="408"/>
      <c r="O644" s="408"/>
      <c r="P644" s="408"/>
      <c r="Q644" s="408"/>
      <c r="R644" s="408"/>
      <c r="S644" s="408"/>
      <c r="T644" s="408"/>
      <c r="U644" s="408"/>
      <c r="V644" s="408"/>
      <c r="W644" s="408"/>
      <c r="X644" s="408"/>
      <c r="Y644" s="408"/>
      <c r="Z644" s="408"/>
      <c r="AA644" s="408"/>
      <c r="AB644" s="408"/>
      <c r="AC644" s="408"/>
      <c r="AD644" s="408"/>
      <c r="AG644" s="111">
        <f t="shared" si="74"/>
        <v>0</v>
      </c>
      <c r="AH644" s="95">
        <f t="shared" si="75"/>
        <v>0</v>
      </c>
      <c r="AI644" s="95">
        <f t="shared" si="76"/>
        <v>0</v>
      </c>
      <c r="AJ644" s="95">
        <f t="shared" si="77"/>
        <v>0</v>
      </c>
      <c r="AL644" s="111">
        <f t="shared" si="78"/>
        <v>0</v>
      </c>
    </row>
    <row r="645" spans="1:38" ht="15.05" customHeight="1">
      <c r="A645" s="159"/>
      <c r="B645" s="123"/>
      <c r="C645" s="192" t="s">
        <v>164</v>
      </c>
      <c r="D645" s="472" t="str">
        <f t="shared" si="73"/>
        <v/>
      </c>
      <c r="E645" s="472"/>
      <c r="F645" s="472"/>
      <c r="G645" s="472"/>
      <c r="H645" s="472"/>
      <c r="I645" s="472"/>
      <c r="J645" s="472"/>
      <c r="K645" s="472"/>
      <c r="L645" s="472"/>
      <c r="M645" s="408"/>
      <c r="N645" s="408"/>
      <c r="O645" s="408"/>
      <c r="P645" s="408"/>
      <c r="Q645" s="408"/>
      <c r="R645" s="408"/>
      <c r="S645" s="408"/>
      <c r="T645" s="408"/>
      <c r="U645" s="408"/>
      <c r="V645" s="408"/>
      <c r="W645" s="408"/>
      <c r="X645" s="408"/>
      <c r="Y645" s="408"/>
      <c r="Z645" s="408"/>
      <c r="AA645" s="408"/>
      <c r="AB645" s="408"/>
      <c r="AC645" s="408"/>
      <c r="AD645" s="408"/>
      <c r="AG645" s="111">
        <f t="shared" si="74"/>
        <v>0</v>
      </c>
      <c r="AH645" s="95">
        <f t="shared" si="75"/>
        <v>0</v>
      </c>
      <c r="AI645" s="95">
        <f t="shared" si="76"/>
        <v>0</v>
      </c>
      <c r="AJ645" s="95">
        <f t="shared" si="77"/>
        <v>0</v>
      </c>
      <c r="AL645" s="111">
        <f t="shared" si="78"/>
        <v>0</v>
      </c>
    </row>
    <row r="646" spans="1:38" ht="15.05" customHeight="1">
      <c r="A646" s="159"/>
      <c r="B646" s="123"/>
      <c r="C646" s="192" t="s">
        <v>165</v>
      </c>
      <c r="D646" s="472" t="str">
        <f t="shared" si="73"/>
        <v/>
      </c>
      <c r="E646" s="472"/>
      <c r="F646" s="472"/>
      <c r="G646" s="472"/>
      <c r="H646" s="472"/>
      <c r="I646" s="472"/>
      <c r="J646" s="472"/>
      <c r="K646" s="472"/>
      <c r="L646" s="472"/>
      <c r="M646" s="408"/>
      <c r="N646" s="408"/>
      <c r="O646" s="408"/>
      <c r="P646" s="408"/>
      <c r="Q646" s="408"/>
      <c r="R646" s="408"/>
      <c r="S646" s="408"/>
      <c r="T646" s="408"/>
      <c r="U646" s="408"/>
      <c r="V646" s="408"/>
      <c r="W646" s="408"/>
      <c r="X646" s="408"/>
      <c r="Y646" s="408"/>
      <c r="Z646" s="408"/>
      <c r="AA646" s="408"/>
      <c r="AB646" s="408"/>
      <c r="AC646" s="408"/>
      <c r="AD646" s="408"/>
      <c r="AG646" s="111">
        <f t="shared" si="74"/>
        <v>0</v>
      </c>
      <c r="AH646" s="95">
        <f t="shared" si="75"/>
        <v>0</v>
      </c>
      <c r="AI646" s="95">
        <f t="shared" si="76"/>
        <v>0</v>
      </c>
      <c r="AJ646" s="95">
        <f t="shared" si="77"/>
        <v>0</v>
      </c>
      <c r="AL646" s="111">
        <f t="shared" si="78"/>
        <v>0</v>
      </c>
    </row>
    <row r="647" spans="1:38" ht="15.05" customHeight="1">
      <c r="A647" s="159"/>
      <c r="B647" s="123"/>
      <c r="C647" s="192" t="s">
        <v>166</v>
      </c>
      <c r="D647" s="472" t="str">
        <f t="shared" si="73"/>
        <v/>
      </c>
      <c r="E647" s="472"/>
      <c r="F647" s="472"/>
      <c r="G647" s="472"/>
      <c r="H647" s="472"/>
      <c r="I647" s="472"/>
      <c r="J647" s="472"/>
      <c r="K647" s="472"/>
      <c r="L647" s="472"/>
      <c r="M647" s="408"/>
      <c r="N647" s="408"/>
      <c r="O647" s="408"/>
      <c r="P647" s="408"/>
      <c r="Q647" s="408"/>
      <c r="R647" s="408"/>
      <c r="S647" s="408"/>
      <c r="T647" s="408"/>
      <c r="U647" s="408"/>
      <c r="V647" s="408"/>
      <c r="W647" s="408"/>
      <c r="X647" s="408"/>
      <c r="Y647" s="408"/>
      <c r="Z647" s="408"/>
      <c r="AA647" s="408"/>
      <c r="AB647" s="408"/>
      <c r="AC647" s="408"/>
      <c r="AD647" s="408"/>
      <c r="AG647" s="111">
        <f t="shared" si="74"/>
        <v>0</v>
      </c>
      <c r="AH647" s="95">
        <f t="shared" si="75"/>
        <v>0</v>
      </c>
      <c r="AI647" s="95">
        <f t="shared" si="76"/>
        <v>0</v>
      </c>
      <c r="AJ647" s="95">
        <f t="shared" si="77"/>
        <v>0</v>
      </c>
      <c r="AL647" s="111">
        <f t="shared" si="78"/>
        <v>0</v>
      </c>
    </row>
    <row r="648" spans="1:38" ht="15.05" customHeight="1">
      <c r="A648" s="159"/>
      <c r="B648" s="123"/>
      <c r="C648" s="192" t="s">
        <v>167</v>
      </c>
      <c r="D648" s="472" t="str">
        <f t="shared" si="73"/>
        <v/>
      </c>
      <c r="E648" s="472"/>
      <c r="F648" s="472"/>
      <c r="G648" s="472"/>
      <c r="H648" s="472"/>
      <c r="I648" s="472"/>
      <c r="J648" s="472"/>
      <c r="K648" s="472"/>
      <c r="L648" s="472"/>
      <c r="M648" s="408"/>
      <c r="N648" s="408"/>
      <c r="O648" s="408"/>
      <c r="P648" s="408"/>
      <c r="Q648" s="408"/>
      <c r="R648" s="408"/>
      <c r="S648" s="408"/>
      <c r="T648" s="408"/>
      <c r="U648" s="408"/>
      <c r="V648" s="408"/>
      <c r="W648" s="408"/>
      <c r="X648" s="408"/>
      <c r="Y648" s="408"/>
      <c r="Z648" s="408"/>
      <c r="AA648" s="408"/>
      <c r="AB648" s="408"/>
      <c r="AC648" s="408"/>
      <c r="AD648" s="408"/>
      <c r="AG648" s="111">
        <f t="shared" si="74"/>
        <v>0</v>
      </c>
      <c r="AH648" s="95">
        <f t="shared" si="75"/>
        <v>0</v>
      </c>
      <c r="AI648" s="95">
        <f t="shared" si="76"/>
        <v>0</v>
      </c>
      <c r="AJ648" s="95">
        <f t="shared" si="77"/>
        <v>0</v>
      </c>
      <c r="AL648" s="111">
        <f t="shared" si="78"/>
        <v>0</v>
      </c>
    </row>
    <row r="649" spans="1:38" ht="15.05" customHeight="1">
      <c r="A649" s="159"/>
      <c r="B649" s="123"/>
      <c r="C649" s="192" t="s">
        <v>168</v>
      </c>
      <c r="D649" s="472" t="str">
        <f t="shared" si="73"/>
        <v/>
      </c>
      <c r="E649" s="472"/>
      <c r="F649" s="472"/>
      <c r="G649" s="472"/>
      <c r="H649" s="472"/>
      <c r="I649" s="472"/>
      <c r="J649" s="472"/>
      <c r="K649" s="472"/>
      <c r="L649" s="472"/>
      <c r="M649" s="408"/>
      <c r="N649" s="408"/>
      <c r="O649" s="408"/>
      <c r="P649" s="408"/>
      <c r="Q649" s="408"/>
      <c r="R649" s="408"/>
      <c r="S649" s="408"/>
      <c r="T649" s="408"/>
      <c r="U649" s="408"/>
      <c r="V649" s="408"/>
      <c r="W649" s="408"/>
      <c r="X649" s="408"/>
      <c r="Y649" s="408"/>
      <c r="Z649" s="408"/>
      <c r="AA649" s="408"/>
      <c r="AB649" s="408"/>
      <c r="AC649" s="408"/>
      <c r="AD649" s="408"/>
      <c r="AG649" s="111">
        <f t="shared" si="74"/>
        <v>0</v>
      </c>
      <c r="AH649" s="95">
        <f t="shared" si="75"/>
        <v>0</v>
      </c>
      <c r="AI649" s="95">
        <f t="shared" si="76"/>
        <v>0</v>
      </c>
      <c r="AJ649" s="95">
        <f t="shared" si="77"/>
        <v>0</v>
      </c>
      <c r="AL649" s="111">
        <f t="shared" si="78"/>
        <v>0</v>
      </c>
    </row>
    <row r="650" spans="1:38" ht="15.05" customHeight="1">
      <c r="A650" s="159"/>
      <c r="B650" s="123"/>
      <c r="C650" s="192" t="s">
        <v>169</v>
      </c>
      <c r="D650" s="472" t="str">
        <f t="shared" si="73"/>
        <v/>
      </c>
      <c r="E650" s="472"/>
      <c r="F650" s="472"/>
      <c r="G650" s="472"/>
      <c r="H650" s="472"/>
      <c r="I650" s="472"/>
      <c r="J650" s="472"/>
      <c r="K650" s="472"/>
      <c r="L650" s="472"/>
      <c r="M650" s="408"/>
      <c r="N650" s="408"/>
      <c r="O650" s="408"/>
      <c r="P650" s="408"/>
      <c r="Q650" s="408"/>
      <c r="R650" s="408"/>
      <c r="S650" s="408"/>
      <c r="T650" s="408"/>
      <c r="U650" s="408"/>
      <c r="V650" s="408"/>
      <c r="W650" s="408"/>
      <c r="X650" s="408"/>
      <c r="Y650" s="408"/>
      <c r="Z650" s="408"/>
      <c r="AA650" s="408"/>
      <c r="AB650" s="408"/>
      <c r="AC650" s="408"/>
      <c r="AD650" s="408"/>
      <c r="AG650" s="111">
        <f t="shared" si="74"/>
        <v>0</v>
      </c>
      <c r="AH650" s="95">
        <f t="shared" si="75"/>
        <v>0</v>
      </c>
      <c r="AI650" s="95">
        <f t="shared" si="76"/>
        <v>0</v>
      </c>
      <c r="AJ650" s="95">
        <f t="shared" si="77"/>
        <v>0</v>
      </c>
      <c r="AL650" s="111">
        <f t="shared" si="78"/>
        <v>0</v>
      </c>
    </row>
    <row r="651" spans="1:38" ht="15.05" customHeight="1">
      <c r="A651" s="159"/>
      <c r="B651" s="123"/>
      <c r="C651" s="192" t="s">
        <v>170</v>
      </c>
      <c r="D651" s="472" t="str">
        <f t="shared" si="73"/>
        <v/>
      </c>
      <c r="E651" s="472"/>
      <c r="F651" s="472"/>
      <c r="G651" s="472"/>
      <c r="H651" s="472"/>
      <c r="I651" s="472"/>
      <c r="J651" s="472"/>
      <c r="K651" s="472"/>
      <c r="L651" s="472"/>
      <c r="M651" s="408"/>
      <c r="N651" s="408"/>
      <c r="O651" s="408"/>
      <c r="P651" s="408"/>
      <c r="Q651" s="408"/>
      <c r="R651" s="408"/>
      <c r="S651" s="408"/>
      <c r="T651" s="408"/>
      <c r="U651" s="408"/>
      <c r="V651" s="408"/>
      <c r="W651" s="408"/>
      <c r="X651" s="408"/>
      <c r="Y651" s="408"/>
      <c r="Z651" s="408"/>
      <c r="AA651" s="408"/>
      <c r="AB651" s="408"/>
      <c r="AC651" s="408"/>
      <c r="AD651" s="408"/>
      <c r="AG651" s="111">
        <f t="shared" si="74"/>
        <v>0</v>
      </c>
      <c r="AH651" s="95">
        <f t="shared" si="75"/>
        <v>0</v>
      </c>
      <c r="AI651" s="95">
        <f t="shared" si="76"/>
        <v>0</v>
      </c>
      <c r="AJ651" s="95">
        <f t="shared" si="77"/>
        <v>0</v>
      </c>
      <c r="AL651" s="111">
        <f t="shared" si="78"/>
        <v>0</v>
      </c>
    </row>
    <row r="652" spans="1:38" ht="15.05" customHeight="1">
      <c r="A652" s="159"/>
      <c r="B652" s="123"/>
      <c r="C652" s="192" t="s">
        <v>171</v>
      </c>
      <c r="D652" s="472" t="str">
        <f t="shared" si="73"/>
        <v/>
      </c>
      <c r="E652" s="472"/>
      <c r="F652" s="472"/>
      <c r="G652" s="472"/>
      <c r="H652" s="472"/>
      <c r="I652" s="472"/>
      <c r="J652" s="472"/>
      <c r="K652" s="472"/>
      <c r="L652" s="472"/>
      <c r="M652" s="408"/>
      <c r="N652" s="408"/>
      <c r="O652" s="408"/>
      <c r="P652" s="408"/>
      <c r="Q652" s="408"/>
      <c r="R652" s="408"/>
      <c r="S652" s="408"/>
      <c r="T652" s="408"/>
      <c r="U652" s="408"/>
      <c r="V652" s="408"/>
      <c r="W652" s="408"/>
      <c r="X652" s="408"/>
      <c r="Y652" s="408"/>
      <c r="Z652" s="408"/>
      <c r="AA652" s="408"/>
      <c r="AB652" s="408"/>
      <c r="AC652" s="408"/>
      <c r="AD652" s="408"/>
      <c r="AG652" s="111">
        <f t="shared" si="74"/>
        <v>0</v>
      </c>
      <c r="AH652" s="95">
        <f t="shared" si="75"/>
        <v>0</v>
      </c>
      <c r="AI652" s="95">
        <f t="shared" si="76"/>
        <v>0</v>
      </c>
      <c r="AJ652" s="95">
        <f t="shared" si="77"/>
        <v>0</v>
      </c>
      <c r="AL652" s="111">
        <f t="shared" si="78"/>
        <v>0</v>
      </c>
    </row>
    <row r="653" spans="1:38" ht="15.05" customHeight="1">
      <c r="A653" s="159"/>
      <c r="B653" s="123"/>
      <c r="C653" s="192" t="s">
        <v>172</v>
      </c>
      <c r="D653" s="472" t="str">
        <f t="shared" si="73"/>
        <v/>
      </c>
      <c r="E653" s="472"/>
      <c r="F653" s="472"/>
      <c r="G653" s="472"/>
      <c r="H653" s="472"/>
      <c r="I653" s="472"/>
      <c r="J653" s="472"/>
      <c r="K653" s="472"/>
      <c r="L653" s="472"/>
      <c r="M653" s="408"/>
      <c r="N653" s="408"/>
      <c r="O653" s="408"/>
      <c r="P653" s="408"/>
      <c r="Q653" s="408"/>
      <c r="R653" s="408"/>
      <c r="S653" s="408"/>
      <c r="T653" s="408"/>
      <c r="U653" s="408"/>
      <c r="V653" s="408"/>
      <c r="W653" s="408"/>
      <c r="X653" s="408"/>
      <c r="Y653" s="408"/>
      <c r="Z653" s="408"/>
      <c r="AA653" s="408"/>
      <c r="AB653" s="408"/>
      <c r="AC653" s="408"/>
      <c r="AD653" s="408"/>
      <c r="AG653" s="111">
        <f t="shared" si="74"/>
        <v>0</v>
      </c>
      <c r="AH653" s="95">
        <f t="shared" si="75"/>
        <v>0</v>
      </c>
      <c r="AI653" s="95">
        <f t="shared" si="76"/>
        <v>0</v>
      </c>
      <c r="AJ653" s="95">
        <f t="shared" si="77"/>
        <v>0</v>
      </c>
      <c r="AL653" s="111">
        <f t="shared" si="78"/>
        <v>0</v>
      </c>
    </row>
    <row r="654" spans="1:38" ht="15.05" customHeight="1">
      <c r="A654" s="159"/>
      <c r="B654" s="123"/>
      <c r="C654" s="192" t="s">
        <v>173</v>
      </c>
      <c r="D654" s="472" t="str">
        <f t="shared" si="73"/>
        <v/>
      </c>
      <c r="E654" s="472"/>
      <c r="F654" s="472"/>
      <c r="G654" s="472"/>
      <c r="H654" s="472"/>
      <c r="I654" s="472"/>
      <c r="J654" s="472"/>
      <c r="K654" s="472"/>
      <c r="L654" s="472"/>
      <c r="M654" s="408"/>
      <c r="N654" s="408"/>
      <c r="O654" s="408"/>
      <c r="P654" s="408"/>
      <c r="Q654" s="408"/>
      <c r="R654" s="408"/>
      <c r="S654" s="408"/>
      <c r="T654" s="408"/>
      <c r="U654" s="408"/>
      <c r="V654" s="408"/>
      <c r="W654" s="408"/>
      <c r="X654" s="408"/>
      <c r="Y654" s="408"/>
      <c r="Z654" s="408"/>
      <c r="AA654" s="408"/>
      <c r="AB654" s="408"/>
      <c r="AC654" s="408"/>
      <c r="AD654" s="408"/>
      <c r="AG654" s="111">
        <f t="shared" si="74"/>
        <v>0</v>
      </c>
      <c r="AH654" s="95">
        <f t="shared" si="75"/>
        <v>0</v>
      </c>
      <c r="AI654" s="95">
        <f t="shared" si="76"/>
        <v>0</v>
      </c>
      <c r="AJ654" s="95">
        <f t="shared" si="77"/>
        <v>0</v>
      </c>
      <c r="AL654" s="111">
        <f t="shared" si="78"/>
        <v>0</v>
      </c>
    </row>
    <row r="655" spans="1:38" ht="15.05" customHeight="1">
      <c r="A655" s="159"/>
      <c r="B655" s="123"/>
      <c r="C655" s="192" t="s">
        <v>174</v>
      </c>
      <c r="D655" s="472" t="str">
        <f t="shared" si="73"/>
        <v/>
      </c>
      <c r="E655" s="472"/>
      <c r="F655" s="472"/>
      <c r="G655" s="472"/>
      <c r="H655" s="472"/>
      <c r="I655" s="472"/>
      <c r="J655" s="472"/>
      <c r="K655" s="472"/>
      <c r="L655" s="472"/>
      <c r="M655" s="408"/>
      <c r="N655" s="408"/>
      <c r="O655" s="408"/>
      <c r="P655" s="408"/>
      <c r="Q655" s="408"/>
      <c r="R655" s="408"/>
      <c r="S655" s="408"/>
      <c r="T655" s="408"/>
      <c r="U655" s="408"/>
      <c r="V655" s="408"/>
      <c r="W655" s="408"/>
      <c r="X655" s="408"/>
      <c r="Y655" s="408"/>
      <c r="Z655" s="408"/>
      <c r="AA655" s="408"/>
      <c r="AB655" s="408"/>
      <c r="AC655" s="408"/>
      <c r="AD655" s="408"/>
      <c r="AG655" s="111">
        <f t="shared" si="74"/>
        <v>0</v>
      </c>
      <c r="AH655" s="95">
        <f t="shared" si="75"/>
        <v>0</v>
      </c>
      <c r="AI655" s="95">
        <f t="shared" si="76"/>
        <v>0</v>
      </c>
      <c r="AJ655" s="95">
        <f t="shared" si="77"/>
        <v>0</v>
      </c>
      <c r="AL655" s="111">
        <f t="shared" si="78"/>
        <v>0</v>
      </c>
    </row>
    <row r="656" spans="1:38" ht="15.05" customHeight="1">
      <c r="A656" s="159"/>
      <c r="B656" s="123"/>
      <c r="C656" s="192" t="s">
        <v>175</v>
      </c>
      <c r="D656" s="472" t="str">
        <f t="shared" si="73"/>
        <v/>
      </c>
      <c r="E656" s="472"/>
      <c r="F656" s="472"/>
      <c r="G656" s="472"/>
      <c r="H656" s="472"/>
      <c r="I656" s="472"/>
      <c r="J656" s="472"/>
      <c r="K656" s="472"/>
      <c r="L656" s="472"/>
      <c r="M656" s="408"/>
      <c r="N656" s="408"/>
      <c r="O656" s="408"/>
      <c r="P656" s="408"/>
      <c r="Q656" s="408"/>
      <c r="R656" s="408"/>
      <c r="S656" s="408"/>
      <c r="T656" s="408"/>
      <c r="U656" s="408"/>
      <c r="V656" s="408"/>
      <c r="W656" s="408"/>
      <c r="X656" s="408"/>
      <c r="Y656" s="408"/>
      <c r="Z656" s="408"/>
      <c r="AA656" s="408"/>
      <c r="AB656" s="408"/>
      <c r="AC656" s="408"/>
      <c r="AD656" s="408"/>
      <c r="AG656" s="111">
        <f t="shared" si="74"/>
        <v>0</v>
      </c>
      <c r="AH656" s="95">
        <f t="shared" si="75"/>
        <v>0</v>
      </c>
      <c r="AI656" s="95">
        <f t="shared" si="76"/>
        <v>0</v>
      </c>
      <c r="AJ656" s="95">
        <f t="shared" si="77"/>
        <v>0</v>
      </c>
      <c r="AL656" s="111">
        <f t="shared" si="78"/>
        <v>0</v>
      </c>
    </row>
    <row r="657" spans="1:38" ht="15.05" customHeight="1">
      <c r="A657" s="159"/>
      <c r="B657" s="123"/>
      <c r="C657" s="192" t="s">
        <v>176</v>
      </c>
      <c r="D657" s="472" t="str">
        <f t="shared" si="73"/>
        <v/>
      </c>
      <c r="E657" s="472"/>
      <c r="F657" s="472"/>
      <c r="G657" s="472"/>
      <c r="H657" s="472"/>
      <c r="I657" s="472"/>
      <c r="J657" s="472"/>
      <c r="K657" s="472"/>
      <c r="L657" s="472"/>
      <c r="M657" s="408"/>
      <c r="N657" s="408"/>
      <c r="O657" s="408"/>
      <c r="P657" s="408"/>
      <c r="Q657" s="408"/>
      <c r="R657" s="408"/>
      <c r="S657" s="408"/>
      <c r="T657" s="408"/>
      <c r="U657" s="408"/>
      <c r="V657" s="408"/>
      <c r="W657" s="408"/>
      <c r="X657" s="408"/>
      <c r="Y657" s="408"/>
      <c r="Z657" s="408"/>
      <c r="AA657" s="408"/>
      <c r="AB657" s="408"/>
      <c r="AC657" s="408"/>
      <c r="AD657" s="408"/>
      <c r="AG657" s="111">
        <f t="shared" si="74"/>
        <v>0</v>
      </c>
      <c r="AH657" s="95">
        <f t="shared" si="75"/>
        <v>0</v>
      </c>
      <c r="AI657" s="95">
        <f t="shared" si="76"/>
        <v>0</v>
      </c>
      <c r="AJ657" s="95">
        <f t="shared" si="77"/>
        <v>0</v>
      </c>
      <c r="AL657" s="111">
        <f t="shared" si="78"/>
        <v>0</v>
      </c>
    </row>
    <row r="658" spans="1:38" ht="15.05" customHeight="1">
      <c r="A658" s="159"/>
      <c r="B658" s="123"/>
      <c r="C658" s="192" t="s">
        <v>177</v>
      </c>
      <c r="D658" s="472" t="str">
        <f t="shared" si="73"/>
        <v/>
      </c>
      <c r="E658" s="472"/>
      <c r="F658" s="472"/>
      <c r="G658" s="472"/>
      <c r="H658" s="472"/>
      <c r="I658" s="472"/>
      <c r="J658" s="472"/>
      <c r="K658" s="472"/>
      <c r="L658" s="472"/>
      <c r="M658" s="408"/>
      <c r="N658" s="408"/>
      <c r="O658" s="408"/>
      <c r="P658" s="408"/>
      <c r="Q658" s="408"/>
      <c r="R658" s="408"/>
      <c r="S658" s="408"/>
      <c r="T658" s="408"/>
      <c r="U658" s="408"/>
      <c r="V658" s="408"/>
      <c r="W658" s="408"/>
      <c r="X658" s="408"/>
      <c r="Y658" s="408"/>
      <c r="Z658" s="408"/>
      <c r="AA658" s="408"/>
      <c r="AB658" s="408"/>
      <c r="AC658" s="408"/>
      <c r="AD658" s="408"/>
      <c r="AG658" s="111">
        <f t="shared" si="74"/>
        <v>0</v>
      </c>
      <c r="AH658" s="95">
        <f t="shared" si="75"/>
        <v>0</v>
      </c>
      <c r="AI658" s="95">
        <f t="shared" si="76"/>
        <v>0</v>
      </c>
      <c r="AJ658" s="95">
        <f t="shared" si="77"/>
        <v>0</v>
      </c>
      <c r="AL658" s="111">
        <f t="shared" si="78"/>
        <v>0</v>
      </c>
    </row>
    <row r="659" spans="1:38" ht="15.05" customHeight="1">
      <c r="A659" s="159"/>
      <c r="B659" s="123"/>
      <c r="C659" s="193" t="s">
        <v>178</v>
      </c>
      <c r="D659" s="472" t="str">
        <f t="shared" si="73"/>
        <v/>
      </c>
      <c r="E659" s="472"/>
      <c r="F659" s="472"/>
      <c r="G659" s="472"/>
      <c r="H659" s="472"/>
      <c r="I659" s="472"/>
      <c r="J659" s="472"/>
      <c r="K659" s="472"/>
      <c r="L659" s="472"/>
      <c r="M659" s="408"/>
      <c r="N659" s="408"/>
      <c r="O659" s="408"/>
      <c r="P659" s="408"/>
      <c r="Q659" s="408"/>
      <c r="R659" s="408"/>
      <c r="S659" s="408"/>
      <c r="T659" s="408"/>
      <c r="U659" s="408"/>
      <c r="V659" s="408"/>
      <c r="W659" s="408"/>
      <c r="X659" s="408"/>
      <c r="Y659" s="408"/>
      <c r="Z659" s="408"/>
      <c r="AA659" s="408"/>
      <c r="AB659" s="408"/>
      <c r="AC659" s="408"/>
      <c r="AD659" s="408"/>
      <c r="AG659" s="111">
        <f t="shared" si="74"/>
        <v>0</v>
      </c>
      <c r="AH659" s="95">
        <f t="shared" si="75"/>
        <v>0</v>
      </c>
      <c r="AI659" s="95">
        <f t="shared" si="76"/>
        <v>0</v>
      </c>
      <c r="AJ659" s="95">
        <f t="shared" si="77"/>
        <v>0</v>
      </c>
      <c r="AL659" s="111">
        <f t="shared" si="78"/>
        <v>0</v>
      </c>
    </row>
    <row r="660" spans="1:38" ht="15.05" customHeight="1">
      <c r="A660" s="159"/>
      <c r="B660" s="123"/>
      <c r="C660" s="193" t="s">
        <v>179</v>
      </c>
      <c r="D660" s="472" t="str">
        <f t="shared" si="73"/>
        <v/>
      </c>
      <c r="E660" s="472"/>
      <c r="F660" s="472"/>
      <c r="G660" s="472"/>
      <c r="H660" s="472"/>
      <c r="I660" s="472"/>
      <c r="J660" s="472"/>
      <c r="K660" s="472"/>
      <c r="L660" s="472"/>
      <c r="M660" s="408"/>
      <c r="N660" s="408"/>
      <c r="O660" s="408"/>
      <c r="P660" s="408"/>
      <c r="Q660" s="408"/>
      <c r="R660" s="408"/>
      <c r="S660" s="408"/>
      <c r="T660" s="408"/>
      <c r="U660" s="408"/>
      <c r="V660" s="408"/>
      <c r="W660" s="408"/>
      <c r="X660" s="408"/>
      <c r="Y660" s="408"/>
      <c r="Z660" s="408"/>
      <c r="AA660" s="408"/>
      <c r="AB660" s="408"/>
      <c r="AC660" s="408"/>
      <c r="AD660" s="408"/>
      <c r="AG660" s="111">
        <f t="shared" si="74"/>
        <v>0</v>
      </c>
      <c r="AH660" s="95">
        <f t="shared" si="75"/>
        <v>0</v>
      </c>
      <c r="AI660" s="95">
        <f t="shared" si="76"/>
        <v>0</v>
      </c>
      <c r="AJ660" s="95">
        <f t="shared" si="77"/>
        <v>0</v>
      </c>
      <c r="AL660" s="111">
        <f t="shared" si="78"/>
        <v>0</v>
      </c>
    </row>
    <row r="661" spans="1:38" ht="15.05" customHeight="1">
      <c r="A661" s="159"/>
      <c r="B661" s="123"/>
      <c r="C661" s="193" t="s">
        <v>180</v>
      </c>
      <c r="D661" s="472" t="str">
        <f t="shared" si="73"/>
        <v/>
      </c>
      <c r="E661" s="472"/>
      <c r="F661" s="472"/>
      <c r="G661" s="472"/>
      <c r="H661" s="472"/>
      <c r="I661" s="472"/>
      <c r="J661" s="472"/>
      <c r="K661" s="472"/>
      <c r="L661" s="472"/>
      <c r="M661" s="408"/>
      <c r="N661" s="408"/>
      <c r="O661" s="408"/>
      <c r="P661" s="408"/>
      <c r="Q661" s="408"/>
      <c r="R661" s="408"/>
      <c r="S661" s="408"/>
      <c r="T661" s="408"/>
      <c r="U661" s="408"/>
      <c r="V661" s="408"/>
      <c r="W661" s="408"/>
      <c r="X661" s="408"/>
      <c r="Y661" s="408"/>
      <c r="Z661" s="408"/>
      <c r="AA661" s="408"/>
      <c r="AB661" s="408"/>
      <c r="AC661" s="408"/>
      <c r="AD661" s="408"/>
      <c r="AG661" s="111">
        <f t="shared" si="74"/>
        <v>0</v>
      </c>
      <c r="AH661" s="95">
        <f t="shared" si="75"/>
        <v>0</v>
      </c>
      <c r="AI661" s="95">
        <f t="shared" si="76"/>
        <v>0</v>
      </c>
      <c r="AJ661" s="95">
        <f t="shared" si="77"/>
        <v>0</v>
      </c>
      <c r="AL661" s="111">
        <f t="shared" si="78"/>
        <v>0</v>
      </c>
    </row>
    <row r="662" spans="1:38" ht="15.05" customHeight="1">
      <c r="A662" s="159"/>
      <c r="B662" s="123"/>
      <c r="C662" s="193" t="s">
        <v>181</v>
      </c>
      <c r="D662" s="472" t="str">
        <f t="shared" si="73"/>
        <v/>
      </c>
      <c r="E662" s="472"/>
      <c r="F662" s="472"/>
      <c r="G662" s="472"/>
      <c r="H662" s="472"/>
      <c r="I662" s="472"/>
      <c r="J662" s="472"/>
      <c r="K662" s="472"/>
      <c r="L662" s="472"/>
      <c r="M662" s="408"/>
      <c r="N662" s="408"/>
      <c r="O662" s="408"/>
      <c r="P662" s="408"/>
      <c r="Q662" s="408"/>
      <c r="R662" s="408"/>
      <c r="S662" s="408"/>
      <c r="T662" s="408"/>
      <c r="U662" s="408"/>
      <c r="V662" s="408"/>
      <c r="W662" s="408"/>
      <c r="X662" s="408"/>
      <c r="Y662" s="408"/>
      <c r="Z662" s="408"/>
      <c r="AA662" s="408"/>
      <c r="AB662" s="408"/>
      <c r="AC662" s="408"/>
      <c r="AD662" s="408"/>
      <c r="AG662" s="111">
        <f t="shared" si="74"/>
        <v>0</v>
      </c>
      <c r="AH662" s="95">
        <f t="shared" si="75"/>
        <v>0</v>
      </c>
      <c r="AI662" s="95">
        <f t="shared" si="76"/>
        <v>0</v>
      </c>
      <c r="AJ662" s="95">
        <f t="shared" si="77"/>
        <v>0</v>
      </c>
      <c r="AL662" s="111">
        <f t="shared" si="78"/>
        <v>0</v>
      </c>
    </row>
    <row r="663" spans="1:38" ht="15.05" customHeight="1">
      <c r="A663" s="159"/>
      <c r="B663" s="123"/>
      <c r="C663" s="193" t="s">
        <v>182</v>
      </c>
      <c r="D663" s="472" t="str">
        <f t="shared" si="73"/>
        <v/>
      </c>
      <c r="E663" s="472"/>
      <c r="F663" s="472"/>
      <c r="G663" s="472"/>
      <c r="H663" s="472"/>
      <c r="I663" s="472"/>
      <c r="J663" s="472"/>
      <c r="K663" s="472"/>
      <c r="L663" s="472"/>
      <c r="M663" s="408"/>
      <c r="N663" s="408"/>
      <c r="O663" s="408"/>
      <c r="P663" s="408"/>
      <c r="Q663" s="408"/>
      <c r="R663" s="408"/>
      <c r="S663" s="408"/>
      <c r="T663" s="408"/>
      <c r="U663" s="408"/>
      <c r="V663" s="408"/>
      <c r="W663" s="408"/>
      <c r="X663" s="408"/>
      <c r="Y663" s="408"/>
      <c r="Z663" s="408"/>
      <c r="AA663" s="408"/>
      <c r="AB663" s="408"/>
      <c r="AC663" s="408"/>
      <c r="AD663" s="408"/>
      <c r="AG663" s="111">
        <f t="shared" si="74"/>
        <v>0</v>
      </c>
      <c r="AH663" s="95">
        <f t="shared" si="75"/>
        <v>0</v>
      </c>
      <c r="AI663" s="95">
        <f t="shared" si="76"/>
        <v>0</v>
      </c>
      <c r="AJ663" s="95">
        <f t="shared" si="77"/>
        <v>0</v>
      </c>
      <c r="AL663" s="111">
        <f t="shared" si="78"/>
        <v>0</v>
      </c>
    </row>
    <row r="664" spans="1:38" ht="15.05" customHeight="1">
      <c r="A664" s="159"/>
      <c r="B664" s="123"/>
      <c r="C664" s="193" t="s">
        <v>183</v>
      </c>
      <c r="D664" s="472" t="str">
        <f t="shared" si="73"/>
        <v/>
      </c>
      <c r="E664" s="472"/>
      <c r="F664" s="472"/>
      <c r="G664" s="472"/>
      <c r="H664" s="472"/>
      <c r="I664" s="472"/>
      <c r="J664" s="472"/>
      <c r="K664" s="472"/>
      <c r="L664" s="472"/>
      <c r="M664" s="408"/>
      <c r="N664" s="408"/>
      <c r="O664" s="408"/>
      <c r="P664" s="408"/>
      <c r="Q664" s="408"/>
      <c r="R664" s="408"/>
      <c r="S664" s="408"/>
      <c r="T664" s="408"/>
      <c r="U664" s="408"/>
      <c r="V664" s="408"/>
      <c r="W664" s="408"/>
      <c r="X664" s="408"/>
      <c r="Y664" s="408"/>
      <c r="Z664" s="408"/>
      <c r="AA664" s="408"/>
      <c r="AB664" s="408"/>
      <c r="AC664" s="408"/>
      <c r="AD664" s="408"/>
      <c r="AG664" s="111">
        <f t="shared" si="74"/>
        <v>0</v>
      </c>
      <c r="AH664" s="95">
        <f t="shared" si="75"/>
        <v>0</v>
      </c>
      <c r="AI664" s="95">
        <f t="shared" si="76"/>
        <v>0</v>
      </c>
      <c r="AJ664" s="95">
        <f t="shared" si="77"/>
        <v>0</v>
      </c>
      <c r="AL664" s="111">
        <f t="shared" si="78"/>
        <v>0</v>
      </c>
    </row>
    <row r="665" spans="1:38" ht="15.05" customHeight="1">
      <c r="A665" s="159"/>
      <c r="B665" s="123"/>
      <c r="C665" s="193" t="s">
        <v>184</v>
      </c>
      <c r="D665" s="472" t="str">
        <f t="shared" si="73"/>
        <v/>
      </c>
      <c r="E665" s="472"/>
      <c r="F665" s="472"/>
      <c r="G665" s="472"/>
      <c r="H665" s="472"/>
      <c r="I665" s="472"/>
      <c r="J665" s="472"/>
      <c r="K665" s="472"/>
      <c r="L665" s="472"/>
      <c r="M665" s="408"/>
      <c r="N665" s="408"/>
      <c r="O665" s="408"/>
      <c r="P665" s="408"/>
      <c r="Q665" s="408"/>
      <c r="R665" s="408"/>
      <c r="S665" s="408"/>
      <c r="T665" s="408"/>
      <c r="U665" s="408"/>
      <c r="V665" s="408"/>
      <c r="W665" s="408"/>
      <c r="X665" s="408"/>
      <c r="Y665" s="408"/>
      <c r="Z665" s="408"/>
      <c r="AA665" s="408"/>
      <c r="AB665" s="408"/>
      <c r="AC665" s="408"/>
      <c r="AD665" s="408"/>
      <c r="AG665" s="111">
        <f t="shared" si="74"/>
        <v>0</v>
      </c>
      <c r="AH665" s="95">
        <f t="shared" si="75"/>
        <v>0</v>
      </c>
      <c r="AI665" s="95">
        <f t="shared" si="76"/>
        <v>0</v>
      </c>
      <c r="AJ665" s="95">
        <f t="shared" si="77"/>
        <v>0</v>
      </c>
      <c r="AL665" s="111">
        <f t="shared" si="78"/>
        <v>0</v>
      </c>
    </row>
    <row r="666" spans="1:38" ht="15.05" customHeight="1">
      <c r="A666" s="159"/>
      <c r="B666" s="123"/>
      <c r="C666" s="193" t="s">
        <v>185</v>
      </c>
      <c r="D666" s="472" t="str">
        <f t="shared" si="73"/>
        <v/>
      </c>
      <c r="E666" s="472"/>
      <c r="F666" s="472"/>
      <c r="G666" s="472"/>
      <c r="H666" s="472"/>
      <c r="I666" s="472"/>
      <c r="J666" s="472"/>
      <c r="K666" s="472"/>
      <c r="L666" s="472"/>
      <c r="M666" s="408"/>
      <c r="N666" s="408"/>
      <c r="O666" s="408"/>
      <c r="P666" s="408"/>
      <c r="Q666" s="408"/>
      <c r="R666" s="408"/>
      <c r="S666" s="408"/>
      <c r="T666" s="408"/>
      <c r="U666" s="408"/>
      <c r="V666" s="408"/>
      <c r="W666" s="408"/>
      <c r="X666" s="408"/>
      <c r="Y666" s="408"/>
      <c r="Z666" s="408"/>
      <c r="AA666" s="408"/>
      <c r="AB666" s="408"/>
      <c r="AC666" s="408"/>
      <c r="AD666" s="408"/>
      <c r="AG666" s="111">
        <f t="shared" si="74"/>
        <v>0</v>
      </c>
      <c r="AH666" s="95">
        <f t="shared" si="75"/>
        <v>0</v>
      </c>
      <c r="AI666" s="95">
        <f t="shared" si="76"/>
        <v>0</v>
      </c>
      <c r="AJ666" s="95">
        <f t="shared" si="77"/>
        <v>0</v>
      </c>
      <c r="AL666" s="111">
        <f t="shared" si="78"/>
        <v>0</v>
      </c>
    </row>
    <row r="667" spans="1:38" ht="15.05" customHeight="1">
      <c r="A667" s="159"/>
      <c r="B667" s="123"/>
      <c r="C667" s="193" t="s">
        <v>186</v>
      </c>
      <c r="D667" s="472" t="str">
        <f t="shared" si="73"/>
        <v/>
      </c>
      <c r="E667" s="472"/>
      <c r="F667" s="472"/>
      <c r="G667" s="472"/>
      <c r="H667" s="472"/>
      <c r="I667" s="472"/>
      <c r="J667" s="472"/>
      <c r="K667" s="472"/>
      <c r="L667" s="472"/>
      <c r="M667" s="408"/>
      <c r="N667" s="408"/>
      <c r="O667" s="408"/>
      <c r="P667" s="408"/>
      <c r="Q667" s="408"/>
      <c r="R667" s="408"/>
      <c r="S667" s="408"/>
      <c r="T667" s="408"/>
      <c r="U667" s="408"/>
      <c r="V667" s="408"/>
      <c r="W667" s="408"/>
      <c r="X667" s="408"/>
      <c r="Y667" s="408"/>
      <c r="Z667" s="408"/>
      <c r="AA667" s="408"/>
      <c r="AB667" s="408"/>
      <c r="AC667" s="408"/>
      <c r="AD667" s="408"/>
      <c r="AG667" s="111">
        <f t="shared" si="74"/>
        <v>0</v>
      </c>
      <c r="AH667" s="95">
        <f t="shared" si="75"/>
        <v>0</v>
      </c>
      <c r="AI667" s="95">
        <f t="shared" si="76"/>
        <v>0</v>
      </c>
      <c r="AJ667" s="95">
        <f t="shared" si="77"/>
        <v>0</v>
      </c>
      <c r="AL667" s="111">
        <f t="shared" si="78"/>
        <v>0</v>
      </c>
    </row>
    <row r="668" spans="1:38" ht="15.05" customHeight="1">
      <c r="A668" s="159"/>
      <c r="B668" s="123"/>
      <c r="C668" s="193" t="s">
        <v>187</v>
      </c>
      <c r="D668" s="472" t="str">
        <f t="shared" si="73"/>
        <v/>
      </c>
      <c r="E668" s="472"/>
      <c r="F668" s="472"/>
      <c r="G668" s="472"/>
      <c r="H668" s="472"/>
      <c r="I668" s="472"/>
      <c r="J668" s="472"/>
      <c r="K668" s="472"/>
      <c r="L668" s="472"/>
      <c r="M668" s="408"/>
      <c r="N668" s="408"/>
      <c r="O668" s="408"/>
      <c r="P668" s="408"/>
      <c r="Q668" s="408"/>
      <c r="R668" s="408"/>
      <c r="S668" s="408"/>
      <c r="T668" s="408"/>
      <c r="U668" s="408"/>
      <c r="V668" s="408"/>
      <c r="W668" s="408"/>
      <c r="X668" s="408"/>
      <c r="Y668" s="408"/>
      <c r="Z668" s="408"/>
      <c r="AA668" s="408"/>
      <c r="AB668" s="408"/>
      <c r="AC668" s="408"/>
      <c r="AD668" s="408"/>
      <c r="AG668" s="111">
        <f t="shared" si="74"/>
        <v>0</v>
      </c>
      <c r="AH668" s="95">
        <f t="shared" si="75"/>
        <v>0</v>
      </c>
      <c r="AI668" s="95">
        <f t="shared" si="76"/>
        <v>0</v>
      </c>
      <c r="AJ668" s="95">
        <f t="shared" si="77"/>
        <v>0</v>
      </c>
      <c r="AL668" s="111">
        <f t="shared" si="78"/>
        <v>0</v>
      </c>
    </row>
    <row r="669" spans="1:38" ht="15.05" customHeight="1">
      <c r="A669" s="159"/>
      <c r="B669" s="123"/>
      <c r="C669" s="194"/>
      <c r="D669" s="194"/>
      <c r="E669" s="194"/>
      <c r="F669" s="194"/>
      <c r="G669" s="194"/>
      <c r="H669" s="194"/>
      <c r="I669" s="194"/>
      <c r="J669" s="194"/>
      <c r="K669" s="194"/>
      <c r="L669" s="29" t="s">
        <v>259</v>
      </c>
      <c r="M669" s="415">
        <f t="shared" ref="M669:Y669" si="79">IF(AND(SUM(M549:R668)=0,COUNTIF(M549:R668,"NS")&gt;0),"NS",
IF(AND(SUM(M549:R668)=0,COUNTIF(M549:R668,0)&gt;0),0,
IF(AND(SUM(M549:R668)=0,COUNTIF(M549:R668,"NA")&gt;0),"NA",
SUM(M549:R668))))</f>
        <v>0</v>
      </c>
      <c r="N669" s="415"/>
      <c r="O669" s="415"/>
      <c r="P669" s="415"/>
      <c r="Q669" s="415"/>
      <c r="R669" s="415"/>
      <c r="S669" s="415">
        <f t="shared" si="79"/>
        <v>0</v>
      </c>
      <c r="T669" s="415"/>
      <c r="U669" s="415"/>
      <c r="V669" s="415"/>
      <c r="W669" s="415"/>
      <c r="X669" s="415"/>
      <c r="Y669" s="415">
        <f t="shared" si="79"/>
        <v>0</v>
      </c>
      <c r="Z669" s="415"/>
      <c r="AA669" s="415"/>
      <c r="AB669" s="415"/>
      <c r="AC669" s="415"/>
      <c r="AD669" s="415"/>
      <c r="AJ669" s="96">
        <f>SUM(AJ549:AJ668)</f>
        <v>0</v>
      </c>
      <c r="AL669" s="130">
        <f>SUM(AL549:AL668)</f>
        <v>0</v>
      </c>
    </row>
    <row r="670" spans="1:38" ht="15.05" customHeight="1">
      <c r="A670" s="159"/>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row>
    <row r="671" spans="1:38" ht="24.05" customHeight="1">
      <c r="A671" s="159"/>
      <c r="B671" s="123"/>
      <c r="C671" s="452" t="s">
        <v>250</v>
      </c>
      <c r="D671" s="452"/>
      <c r="E671" s="452"/>
      <c r="F671" s="452"/>
      <c r="G671" s="452"/>
      <c r="H671" s="452"/>
      <c r="I671" s="452"/>
      <c r="J671" s="452"/>
      <c r="K671" s="452"/>
      <c r="L671" s="452"/>
      <c r="M671" s="452"/>
      <c r="N671" s="452"/>
      <c r="O671" s="452"/>
      <c r="P671" s="452"/>
      <c r="Q671" s="452"/>
      <c r="R671" s="452"/>
      <c r="S671" s="452"/>
      <c r="T671" s="452"/>
      <c r="U671" s="452"/>
      <c r="V671" s="452"/>
      <c r="W671" s="452"/>
      <c r="X671" s="452"/>
      <c r="Y671" s="452"/>
      <c r="Z671" s="452"/>
      <c r="AA671" s="452"/>
      <c r="AB671" s="452"/>
      <c r="AC671" s="452"/>
      <c r="AD671" s="452"/>
    </row>
    <row r="672" spans="1:38" ht="60.05" customHeight="1">
      <c r="A672" s="159"/>
      <c r="B672" s="123"/>
      <c r="C672" s="414"/>
      <c r="D672" s="414"/>
      <c r="E672" s="414"/>
      <c r="F672" s="414"/>
      <c r="G672" s="414"/>
      <c r="H672" s="414"/>
      <c r="I672" s="414"/>
      <c r="J672" s="414"/>
      <c r="K672" s="414"/>
      <c r="L672" s="414"/>
      <c r="M672" s="414"/>
      <c r="N672" s="414"/>
      <c r="O672" s="414"/>
      <c r="P672" s="414"/>
      <c r="Q672" s="414"/>
      <c r="R672" s="414"/>
      <c r="S672" s="414"/>
      <c r="T672" s="414"/>
      <c r="U672" s="414"/>
      <c r="V672" s="414"/>
      <c r="W672" s="414"/>
      <c r="X672" s="414"/>
      <c r="Y672" s="414"/>
      <c r="Z672" s="414"/>
      <c r="AA672" s="414"/>
      <c r="AB672" s="414"/>
      <c r="AC672" s="414"/>
      <c r="AD672" s="414"/>
    </row>
    <row r="673" spans="1:54" ht="15.05" customHeight="1">
      <c r="A673" s="159"/>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row>
    <row r="674" spans="1:54" ht="15.05" customHeight="1">
      <c r="A674" s="159"/>
      <c r="B674" s="403" t="str">
        <f>IF(AJ669=0,"","Error: verificar sumas por fila.")</f>
        <v/>
      </c>
      <c r="C674" s="403"/>
      <c r="D674" s="403"/>
      <c r="E674" s="403"/>
      <c r="F674" s="403"/>
      <c r="G674" s="403"/>
      <c r="H674" s="403"/>
      <c r="I674" s="403"/>
      <c r="J674" s="403"/>
      <c r="K674" s="403"/>
      <c r="L674" s="403"/>
      <c r="M674" s="403"/>
      <c r="N674" s="403"/>
      <c r="O674" s="403"/>
      <c r="P674" s="403"/>
      <c r="Q674" s="403"/>
      <c r="R674" s="403"/>
      <c r="S674" s="403"/>
      <c r="T674" s="403"/>
      <c r="U674" s="403"/>
      <c r="V674" s="403"/>
      <c r="W674" s="403"/>
      <c r="X674" s="403"/>
      <c r="Y674" s="403"/>
      <c r="Z674" s="403"/>
      <c r="AA674" s="403"/>
      <c r="AB674" s="403"/>
      <c r="AC674" s="403"/>
      <c r="AD674" s="403"/>
    </row>
    <row r="675" spans="1:54" ht="15.05" customHeight="1">
      <c r="A675" s="159"/>
      <c r="B675" s="404" t="str">
        <f>IF(AL669=0,"","Error: debe completar toda la información requerida.")</f>
        <v/>
      </c>
      <c r="C675" s="404"/>
      <c r="D675" s="404"/>
      <c r="E675" s="404"/>
      <c r="F675" s="404"/>
      <c r="G675" s="404"/>
      <c r="H675" s="404"/>
      <c r="I675" s="404"/>
      <c r="J675" s="404"/>
      <c r="K675" s="404"/>
      <c r="L675" s="404"/>
      <c r="M675" s="404"/>
      <c r="N675" s="404"/>
      <c r="O675" s="404"/>
      <c r="P675" s="404"/>
      <c r="Q675" s="404"/>
      <c r="R675" s="404"/>
      <c r="S675" s="404"/>
      <c r="T675" s="404"/>
      <c r="U675" s="404"/>
      <c r="V675" s="404"/>
      <c r="W675" s="404"/>
      <c r="X675" s="404"/>
      <c r="Y675" s="404"/>
      <c r="Z675" s="404"/>
      <c r="AA675" s="404"/>
      <c r="AB675" s="404"/>
      <c r="AC675" s="404"/>
      <c r="AD675" s="404"/>
    </row>
    <row r="676" spans="1:54" ht="15.05" customHeight="1">
      <c r="A676" s="159"/>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row>
    <row r="677" spans="1:54" ht="15.05" customHeight="1">
      <c r="A677" s="159"/>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row>
    <row r="678" spans="1:54" ht="15.05" customHeight="1">
      <c r="A678" s="159"/>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row>
    <row r="679" spans="1:54" ht="24.05" customHeight="1">
      <c r="A679" s="159" t="s">
        <v>260</v>
      </c>
      <c r="B679" s="497" t="s">
        <v>774</v>
      </c>
      <c r="C679" s="497"/>
      <c r="D679" s="497"/>
      <c r="E679" s="497"/>
      <c r="F679" s="497"/>
      <c r="G679" s="497"/>
      <c r="H679" s="497"/>
      <c r="I679" s="497"/>
      <c r="J679" s="497"/>
      <c r="K679" s="497"/>
      <c r="L679" s="497"/>
      <c r="M679" s="497"/>
      <c r="N679" s="497"/>
      <c r="O679" s="497"/>
      <c r="P679" s="497"/>
      <c r="Q679" s="497"/>
      <c r="R679" s="497"/>
      <c r="S679" s="497"/>
      <c r="T679" s="497"/>
      <c r="U679" s="497"/>
      <c r="V679" s="497"/>
      <c r="W679" s="497"/>
      <c r="X679" s="497"/>
      <c r="Y679" s="497"/>
      <c r="Z679" s="497"/>
      <c r="AA679" s="497"/>
      <c r="AB679" s="497"/>
      <c r="AC679" s="497"/>
      <c r="AD679" s="497"/>
    </row>
    <row r="680" spans="1:54" ht="15.05" customHeight="1">
      <c r="A680" s="122"/>
      <c r="B680" s="123"/>
      <c r="C680" s="422" t="s">
        <v>509</v>
      </c>
      <c r="D680" s="422"/>
      <c r="E680" s="422"/>
      <c r="F680" s="422"/>
      <c r="G680" s="422"/>
      <c r="H680" s="422"/>
      <c r="I680" s="422"/>
      <c r="J680" s="422"/>
      <c r="K680" s="422"/>
      <c r="L680" s="422"/>
      <c r="M680" s="422"/>
      <c r="N680" s="422"/>
      <c r="O680" s="422"/>
      <c r="P680" s="422"/>
      <c r="Q680" s="422"/>
      <c r="R680" s="422"/>
      <c r="S680" s="422"/>
      <c r="T680" s="422"/>
      <c r="U680" s="422"/>
      <c r="V680" s="422"/>
      <c r="W680" s="422"/>
      <c r="X680" s="422"/>
      <c r="Y680" s="422"/>
      <c r="Z680" s="422"/>
      <c r="AA680" s="422"/>
      <c r="AB680" s="422"/>
      <c r="AC680" s="422"/>
      <c r="AD680" s="422"/>
    </row>
    <row r="681" spans="1:54" ht="15.05" customHeight="1">
      <c r="A681" s="122"/>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row>
    <row r="682" spans="1:54" ht="24.05" customHeight="1">
      <c r="A682" s="122"/>
      <c r="B682" s="123"/>
      <c r="C682" s="474" t="s">
        <v>64</v>
      </c>
      <c r="D682" s="475"/>
      <c r="E682" s="475"/>
      <c r="F682" s="475"/>
      <c r="G682" s="475"/>
      <c r="H682" s="475"/>
      <c r="I682" s="475"/>
      <c r="J682" s="475"/>
      <c r="K682" s="475"/>
      <c r="L682" s="475"/>
      <c r="M682" s="475"/>
      <c r="N682" s="476"/>
      <c r="O682" s="444" t="s">
        <v>752</v>
      </c>
      <c r="P682" s="498"/>
      <c r="Q682" s="498"/>
      <c r="R682" s="498"/>
      <c r="S682" s="498"/>
      <c r="T682" s="498"/>
      <c r="U682" s="498"/>
      <c r="V682" s="498"/>
      <c r="W682" s="498"/>
      <c r="X682" s="498"/>
      <c r="Y682" s="498"/>
      <c r="Z682" s="498"/>
      <c r="AA682" s="498"/>
      <c r="AB682" s="498"/>
      <c r="AC682" s="498"/>
      <c r="AD682" s="445"/>
      <c r="AG682" s="94" t="s">
        <v>917</v>
      </c>
      <c r="AH682" s="95" t="s">
        <v>926</v>
      </c>
      <c r="AI682" s="95" t="s">
        <v>927</v>
      </c>
      <c r="AU682" s="111" t="s">
        <v>934</v>
      </c>
    </row>
    <row r="683" spans="1:54" ht="74.95" customHeight="1">
      <c r="A683" s="122"/>
      <c r="B683" s="123"/>
      <c r="C683" s="477"/>
      <c r="D683" s="478"/>
      <c r="E683" s="478"/>
      <c r="F683" s="478"/>
      <c r="G683" s="478"/>
      <c r="H683" s="478"/>
      <c r="I683" s="478"/>
      <c r="J683" s="478"/>
      <c r="K683" s="478"/>
      <c r="L683" s="478"/>
      <c r="M683" s="478"/>
      <c r="N683" s="479"/>
      <c r="O683" s="486" t="s">
        <v>252</v>
      </c>
      <c r="P683" s="487"/>
      <c r="Q683" s="490" t="s">
        <v>253</v>
      </c>
      <c r="R683" s="491"/>
      <c r="S683" s="490" t="s">
        <v>254</v>
      </c>
      <c r="T683" s="491"/>
      <c r="U683" s="494" t="s">
        <v>255</v>
      </c>
      <c r="V683" s="495"/>
      <c r="W683" s="494" t="s">
        <v>256</v>
      </c>
      <c r="X683" s="495"/>
      <c r="Y683" s="494" t="s">
        <v>257</v>
      </c>
      <c r="Z683" s="495"/>
      <c r="AA683" s="494" t="s">
        <v>258</v>
      </c>
      <c r="AB683" s="495"/>
      <c r="AC683" s="494" t="s">
        <v>234</v>
      </c>
      <c r="AD683" s="495"/>
      <c r="AG683" s="94">
        <f>COUNTBLANK(U685:AD804)</f>
        <v>1200</v>
      </c>
      <c r="AH683" s="95">
        <v>1200</v>
      </c>
      <c r="AI683" s="95">
        <v>0</v>
      </c>
      <c r="AK683" s="111" t="s">
        <v>932</v>
      </c>
      <c r="AP683" s="111" t="s">
        <v>933</v>
      </c>
      <c r="AU683" s="111" t="s">
        <v>932</v>
      </c>
      <c r="AZ683" s="111" t="s">
        <v>933</v>
      </c>
    </row>
    <row r="684" spans="1:54" ht="47.95" customHeight="1">
      <c r="A684" s="122"/>
      <c r="B684" s="123"/>
      <c r="C684" s="480"/>
      <c r="D684" s="481"/>
      <c r="E684" s="481"/>
      <c r="F684" s="481"/>
      <c r="G684" s="481"/>
      <c r="H684" s="481"/>
      <c r="I684" s="481"/>
      <c r="J684" s="481"/>
      <c r="K684" s="481"/>
      <c r="L684" s="481"/>
      <c r="M684" s="481"/>
      <c r="N684" s="482"/>
      <c r="O684" s="488"/>
      <c r="P684" s="489"/>
      <c r="Q684" s="492"/>
      <c r="R684" s="493"/>
      <c r="S684" s="492"/>
      <c r="T684" s="493"/>
      <c r="U684" s="195" t="s">
        <v>253</v>
      </c>
      <c r="V684" s="195" t="s">
        <v>254</v>
      </c>
      <c r="W684" s="195" t="s">
        <v>253</v>
      </c>
      <c r="X684" s="195" t="s">
        <v>254</v>
      </c>
      <c r="Y684" s="195" t="s">
        <v>253</v>
      </c>
      <c r="Z684" s="195" t="s">
        <v>254</v>
      </c>
      <c r="AA684" s="195" t="s">
        <v>253</v>
      </c>
      <c r="AB684" s="195" t="s">
        <v>254</v>
      </c>
      <c r="AC684" s="195" t="s">
        <v>253</v>
      </c>
      <c r="AD684" s="195" t="s">
        <v>254</v>
      </c>
      <c r="AG684" s="190" t="s">
        <v>918</v>
      </c>
      <c r="AH684" s="97" t="s">
        <v>928</v>
      </c>
      <c r="AI684" s="97" t="s">
        <v>919</v>
      </c>
      <c r="AJ684" s="97" t="s">
        <v>920</v>
      </c>
      <c r="AK684" s="98" t="s">
        <v>918</v>
      </c>
      <c r="AL684" s="99" t="s">
        <v>929</v>
      </c>
      <c r="AM684" s="99" t="s">
        <v>930</v>
      </c>
      <c r="AN684" s="99" t="s">
        <v>931</v>
      </c>
      <c r="AO684" s="98" t="s">
        <v>918</v>
      </c>
      <c r="AP684" s="99" t="s">
        <v>929</v>
      </c>
      <c r="AQ684" s="99" t="s">
        <v>930</v>
      </c>
      <c r="AR684" s="99" t="s">
        <v>931</v>
      </c>
      <c r="AS684" s="105" t="s">
        <v>935</v>
      </c>
      <c r="AU684" s="98" t="s">
        <v>918</v>
      </c>
      <c r="AV684" s="99" t="s">
        <v>929</v>
      </c>
      <c r="AW684" s="99" t="s">
        <v>930</v>
      </c>
      <c r="AX684" s="99" t="s">
        <v>931</v>
      </c>
      <c r="AY684" s="98" t="s">
        <v>918</v>
      </c>
      <c r="AZ684" s="99" t="s">
        <v>929</v>
      </c>
      <c r="BA684" s="99" t="s">
        <v>930</v>
      </c>
      <c r="BB684" s="99" t="s">
        <v>931</v>
      </c>
    </row>
    <row r="685" spans="1:54" ht="15.05" customHeight="1">
      <c r="A685" s="122"/>
      <c r="B685" s="123"/>
      <c r="C685" s="196" t="s">
        <v>68</v>
      </c>
      <c r="D685" s="473" t="str">
        <f t="shared" ref="D685:D749" si="80">IF(D38="","",D38)</f>
        <v/>
      </c>
      <c r="E685" s="449"/>
      <c r="F685" s="449"/>
      <c r="G685" s="449"/>
      <c r="H685" s="449"/>
      <c r="I685" s="449"/>
      <c r="J685" s="449"/>
      <c r="K685" s="449"/>
      <c r="L685" s="449"/>
      <c r="M685" s="449"/>
      <c r="N685" s="450"/>
      <c r="O685" s="446" t="str">
        <f>IF(M549="","",M549)</f>
        <v/>
      </c>
      <c r="P685" s="447"/>
      <c r="Q685" s="446" t="str">
        <f>IF(S549="","",S549)</f>
        <v/>
      </c>
      <c r="R685" s="447"/>
      <c r="S685" s="446" t="str">
        <f>IF(Y549="","",Y549)</f>
        <v/>
      </c>
      <c r="T685" s="447"/>
      <c r="U685" s="293"/>
      <c r="V685" s="293"/>
      <c r="W685" s="293"/>
      <c r="X685" s="293"/>
      <c r="Y685" s="293"/>
      <c r="Z685" s="293"/>
      <c r="AA685" s="293"/>
      <c r="AB685" s="293"/>
      <c r="AC685" s="293"/>
      <c r="AD685" s="293"/>
      <c r="AG685" s="111">
        <f>IF(O685="",0,O685)</f>
        <v>0</v>
      </c>
      <c r="AH685" s="95">
        <f>IF(COUNTIF(Q685:T685,"NA")=2,"NA",SUM(Q685:T685))</f>
        <v>0</v>
      </c>
      <c r="AI685" s="95">
        <f>COUNTIF(Q685:T685, "NS")</f>
        <v>0</v>
      </c>
      <c r="AJ685" s="95">
        <f>IF($AG$683 = $AH$683, 0, IF(OR(AND(AG685 = 0, AI685 &gt; 0), AND(AG685 = "NS", AH685 &gt; 0), AND(AG685 = "NS", AI685 = 0, AH685 =0), AND(AG685="NA", AH685&lt;&gt;"NA")), 1, IF(OR(AND(AG685 &gt; 0, AI685 = 2), AND(AG685 = "NS", AI685 = 2), AND(AG685 = "NS", AH685 = 0, AI685 &gt; 0), AG685 = AH685), 0, 1)))</f>
        <v>0</v>
      </c>
      <c r="AK685" s="100">
        <f>IF(Q685="",0,Q685)</f>
        <v>0</v>
      </c>
      <c r="AL685" s="101">
        <f>IF(COUNTIF(U685,"NA")+COUNTIF(W685,"NA")+COUNTIF(Y685,"NA")+COUNTIF(AA685,"NA")+COUNTIF(AC685,"NA")=5,"NA",SUM(U685,W685,Y685,AA685,AC685))</f>
        <v>0</v>
      </c>
      <c r="AM685" s="101">
        <f>COUNTIF(U685, "NS")+COUNTIF(W685, "NS")+COUNTIF(Y685, "NS")+COUNTIF(AA685, "NS")+COUNTIF(AC685, "NS")</f>
        <v>0</v>
      </c>
      <c r="AN685" s="102">
        <f>IF($AG$683=$AH$683, 0, IF(OR(AND(AK685 =0, AM685 &gt;0), AND(AK685 ="NS", AL685&gt;0), AND(AK685 ="NS", AL685 =0, AM685=0), AND(AK685="NA", AL685&lt;&gt;"NA") ), 1, IF(OR(AND(AM685&gt;=2, AL685&lt;AK685), AND(AK685="NS", AL685=0, AM685&gt;0), AL685=AK685 ), 0, 1)))</f>
        <v>0</v>
      </c>
      <c r="AO685" s="100">
        <f>IF(S685="",0,S685)</f>
        <v>0</v>
      </c>
      <c r="AP685" s="101">
        <f>IF(COUNTIF(V685,"NA")+COUNTIF(X685,"NA")+COUNTIF(Z685,"NA")+COUNTIF(AB685,"NA")+COUNTIF(AD685,"NA")=5,"NA",SUM(V685,X685,Z685,AB685,AD685))</f>
        <v>0</v>
      </c>
      <c r="AQ685" s="101">
        <f>COUNTIF(V685, "NS")+COUNTIF(X685, "NS")+COUNTIF(Z685, "NS")+COUNTIF(AB685, "NS")+COUNTIF(AD685, "NS")</f>
        <v>0</v>
      </c>
      <c r="AR685" s="102">
        <f>IF($AG$683=$AH$683, 0, IF(OR(AND(AO685 =0, AQ685 &gt;0), AND(AO685 ="NS", AP685&gt;0), AND(AO685 ="NS", AP685 =0, AQ685=0), AND(AO685="NA", AP685&lt;&gt;"NA") ), 1, IF(OR(AND(AQ685&gt;=2, AP685&lt;AO685), AND(AO685="NS", AP685=0, AQ685&gt;0), AP685=AO685 ), 0, 1)))</f>
        <v>0</v>
      </c>
      <c r="AS685" s="111">
        <f>IF($AG$683=$AH$683,0,IF(OR(AND(D685&lt;&gt;"",COUNTA(U685:AD685)&lt;&gt;COUNTA($U$684:$AD$684)),AND(D685="",COUNTA(U685:AD685)&gt;0)),1,0))</f>
        <v>0</v>
      </c>
      <c r="AU685" s="100">
        <f>$S$669</f>
        <v>0</v>
      </c>
      <c r="AV685" s="101">
        <f>IF(AND(COUNTA(Q685:Q804)&lt;&gt;0,COUNTIF(Q685:Q804,"NA")=COUNTA(Q685:Q804)),"NA",SUM(Q685:Q804))</f>
        <v>0</v>
      </c>
      <c r="AW685" s="101">
        <f>COUNTIF(Q685:Q804, "NS")</f>
        <v>0</v>
      </c>
      <c r="AX685" s="104">
        <f>IF($AG$683=$AH$683, 0, IF(OR(AND(AU685 =0, AW685 &gt;0), AND(AU685 ="NS", AV685&gt;0), AND(AU685 ="NS", AV685 =0, AW685=0), AND(AU685="NA", AV685&lt;&gt;"NA") ), 1, IF(OR(AND(AW685&gt;=2, AV685&lt;AU685), AND(AU685="NS", AV685=0, AW685&gt;0), AV685=AU685 ), 0, 1)))</f>
        <v>0</v>
      </c>
      <c r="AY685" s="100">
        <f>$Y$669</f>
        <v>0</v>
      </c>
      <c r="AZ685" s="101">
        <f>IF(AND(COUNTA(S685:S804)&lt;&gt;0,COUNTIF(S685:S804,"NA")=COUNTA(S685:S804)),"NA",SUM(S685:S804))</f>
        <v>0</v>
      </c>
      <c r="BA685" s="101">
        <f>COUNTIF(S685:S804, "NS")</f>
        <v>0</v>
      </c>
      <c r="BB685" s="104">
        <f>IF($AG$683=$AH$683, 0, IF(OR(AND(AY685 =0, BA685 &gt;0), AND(AY685 ="NS", AZ685&gt;0), AND(AY685 ="NS", AZ685 =0, BA685=0), AND(AY685="NA", AZ685&lt;&gt;"NA") ), 1, IF(OR(AND(BA685&gt;=2, AZ685&lt;AY685), AND(AY685="NS", AZ685=0, BA685&gt;0), AZ685=AY685 ), 0, 1)))</f>
        <v>0</v>
      </c>
    </row>
    <row r="686" spans="1:54" ht="15.05" customHeight="1">
      <c r="A686" s="122"/>
      <c r="B686" s="123"/>
      <c r="C686" s="126" t="s">
        <v>69</v>
      </c>
      <c r="D686" s="473" t="str">
        <f t="shared" si="80"/>
        <v/>
      </c>
      <c r="E686" s="449"/>
      <c r="F686" s="449"/>
      <c r="G686" s="449"/>
      <c r="H686" s="449"/>
      <c r="I686" s="449"/>
      <c r="J686" s="449"/>
      <c r="K686" s="449"/>
      <c r="L686" s="449"/>
      <c r="M686" s="449"/>
      <c r="N686" s="450"/>
      <c r="O686" s="446" t="str">
        <f t="shared" ref="O686:O749" si="81">IF(M550="","",M550)</f>
        <v/>
      </c>
      <c r="P686" s="447"/>
      <c r="Q686" s="446" t="str">
        <f t="shared" ref="Q686:Q749" si="82">IF(S550="","",S550)</f>
        <v/>
      </c>
      <c r="R686" s="447"/>
      <c r="S686" s="446" t="str">
        <f t="shared" ref="S686:S749" si="83">IF(Y550="","",Y550)</f>
        <v/>
      </c>
      <c r="T686" s="447"/>
      <c r="U686" s="293"/>
      <c r="V686" s="293"/>
      <c r="W686" s="293"/>
      <c r="X686" s="293"/>
      <c r="Y686" s="293"/>
      <c r="Z686" s="293"/>
      <c r="AA686" s="293"/>
      <c r="AB686" s="293"/>
      <c r="AC686" s="293"/>
      <c r="AD686" s="293"/>
      <c r="AG686" s="111">
        <f t="shared" ref="AG686:AG749" si="84">IF(O686="",0,O686)</f>
        <v>0</v>
      </c>
      <c r="AH686" s="95">
        <f t="shared" ref="AH686:AH749" si="85">IF(COUNTIF(Q686:T686,"NA")=2,"NA",SUM(Q686:T686))</f>
        <v>0</v>
      </c>
      <c r="AI686" s="95">
        <f t="shared" ref="AI686:AI749" si="86">COUNTIF(Q686:T686, "NS")</f>
        <v>0</v>
      </c>
      <c r="AJ686" s="95">
        <f t="shared" ref="AJ686:AJ749" si="87">IF($AG$683 = $AH$683, 0, IF(OR(AND(AG686 = 0, AI686 &gt; 0), AND(AG686 = "NS", AH686 &gt; 0), AND(AG686 = "NS", AI686 = 0, AH686 =0), AND(AG686="NA", AH686&lt;&gt;"NA")), 1, IF(OR(AND(AG686 &gt; 0, AI686 = 2), AND(AG686 = "NS", AI686 = 2), AND(AG686 = "NS", AH686 = 0, AI686 &gt; 0), AG686 = AH686), 0, 1)))</f>
        <v>0</v>
      </c>
      <c r="AK686" s="100">
        <f t="shared" ref="AK686:AK749" si="88">IF(Q686="",0,Q686)</f>
        <v>0</v>
      </c>
      <c r="AL686" s="101">
        <f t="shared" ref="AL686:AL749" si="89">IF(COUNTIF(U686,"NA")+COUNTIF(W686,"NA")+COUNTIF(Y686,"NA")+COUNTIF(AA686,"NA")+COUNTIF(AC686,"NA")=5,"NA",SUM(U686,W686,Y686,AA686,AC686))</f>
        <v>0</v>
      </c>
      <c r="AM686" s="101">
        <f t="shared" ref="AM686:AM749" si="90">COUNTIF(U686, "NS")+COUNTIF(W686, "NS")+COUNTIF(Y686, "NS")+COUNTIF(AA686, "NS")+COUNTIF(AC686, "NS")</f>
        <v>0</v>
      </c>
      <c r="AN686" s="102">
        <f t="shared" ref="AN686:AN749" si="91">IF($AG$683=$AH$683, 0, IF(OR(AND(AK686 =0, AM686 &gt;0), AND(AK686 ="NS", AL686&gt;0), AND(AK686 ="NS", AL686 =0, AM686=0), AND(AK686="NA", AL686&lt;&gt;"NA") ), 1, IF(OR(AND(AM686&gt;=2, AL686&lt;AK686), AND(AK686="NS", AL686=0, AM686&gt;0), AL686=AK686 ), 0, 1)))</f>
        <v>0</v>
      </c>
      <c r="AO686" s="100">
        <f t="shared" ref="AO686:AO749" si="92">IF(S686="",0,S686)</f>
        <v>0</v>
      </c>
      <c r="AP686" s="101">
        <f t="shared" ref="AP686:AP749" si="93">IF(COUNTIF(V686,"NA")+COUNTIF(X686,"NA")+COUNTIF(Z686,"NA")+COUNTIF(AB686,"NA")+COUNTIF(AD686,"NA")=5,"NA",SUM(V686,X686,Z686,AB686,AD686))</f>
        <v>0</v>
      </c>
      <c r="AQ686" s="101">
        <f t="shared" ref="AQ686:AQ749" si="94">COUNTIF(V686, "NS")+COUNTIF(X686, "NS")+COUNTIF(Z686, "NS")+COUNTIF(AB686, "NS")+COUNTIF(AD686, "NS")</f>
        <v>0</v>
      </c>
      <c r="AR686" s="102">
        <f t="shared" ref="AR686:AR749" si="95">IF($AG$683=$AH$683, 0, IF(OR(AND(AO686 =0, AQ686 &gt;0), AND(AO686 ="NS", AP686&gt;0), AND(AO686 ="NS", AP686 =0, AQ686=0), AND(AO686="NA", AP686&lt;&gt;"NA") ), 1, IF(OR(AND(AQ686&gt;=2, AP686&lt;AO686), AND(AO686="NS", AP686=0, AQ686&gt;0), AP686=AO686 ), 0, 1)))</f>
        <v>0</v>
      </c>
      <c r="AS686" s="111">
        <f t="shared" ref="AS686:AS749" si="96">IF($AG$683=$AH$683,0,IF(OR(AND(D686&lt;&gt;"",COUNTA(U686:AD686)&lt;&gt;COUNTA($U$684:$AD$684)),AND(D686="",COUNTA(U686:AD686)&gt;0)),1,0))</f>
        <v>0</v>
      </c>
    </row>
    <row r="687" spans="1:54" ht="15.05" customHeight="1">
      <c r="A687" s="122"/>
      <c r="B687" s="123"/>
      <c r="C687" s="126" t="s">
        <v>70</v>
      </c>
      <c r="D687" s="473" t="str">
        <f t="shared" si="80"/>
        <v/>
      </c>
      <c r="E687" s="449"/>
      <c r="F687" s="449"/>
      <c r="G687" s="449"/>
      <c r="H687" s="449"/>
      <c r="I687" s="449"/>
      <c r="J687" s="449"/>
      <c r="K687" s="449"/>
      <c r="L687" s="449"/>
      <c r="M687" s="449"/>
      <c r="N687" s="450"/>
      <c r="O687" s="446" t="str">
        <f t="shared" si="81"/>
        <v/>
      </c>
      <c r="P687" s="447"/>
      <c r="Q687" s="446" t="str">
        <f t="shared" si="82"/>
        <v/>
      </c>
      <c r="R687" s="447"/>
      <c r="S687" s="446" t="str">
        <f t="shared" si="83"/>
        <v/>
      </c>
      <c r="T687" s="447"/>
      <c r="U687" s="293"/>
      <c r="V687" s="293"/>
      <c r="W687" s="293"/>
      <c r="X687" s="293"/>
      <c r="Y687" s="293"/>
      <c r="Z687" s="293"/>
      <c r="AA687" s="293"/>
      <c r="AB687" s="293"/>
      <c r="AC687" s="293"/>
      <c r="AD687" s="293"/>
      <c r="AG687" s="111">
        <f t="shared" si="84"/>
        <v>0</v>
      </c>
      <c r="AH687" s="95">
        <f t="shared" si="85"/>
        <v>0</v>
      </c>
      <c r="AI687" s="95">
        <f t="shared" si="86"/>
        <v>0</v>
      </c>
      <c r="AJ687" s="95">
        <f t="shared" si="87"/>
        <v>0</v>
      </c>
      <c r="AK687" s="100">
        <f t="shared" si="88"/>
        <v>0</v>
      </c>
      <c r="AL687" s="101">
        <f t="shared" si="89"/>
        <v>0</v>
      </c>
      <c r="AM687" s="101">
        <f t="shared" si="90"/>
        <v>0</v>
      </c>
      <c r="AN687" s="102">
        <f t="shared" si="91"/>
        <v>0</v>
      </c>
      <c r="AO687" s="100">
        <f t="shared" si="92"/>
        <v>0</v>
      </c>
      <c r="AP687" s="101">
        <f t="shared" si="93"/>
        <v>0</v>
      </c>
      <c r="AQ687" s="101">
        <f t="shared" si="94"/>
        <v>0</v>
      </c>
      <c r="AR687" s="102">
        <f t="shared" si="95"/>
        <v>0</v>
      </c>
      <c r="AS687" s="111">
        <f t="shared" si="96"/>
        <v>0</v>
      </c>
    </row>
    <row r="688" spans="1:54" ht="15.05" customHeight="1">
      <c r="A688" s="122"/>
      <c r="B688" s="123"/>
      <c r="C688" s="126" t="s">
        <v>71</v>
      </c>
      <c r="D688" s="473" t="str">
        <f t="shared" si="80"/>
        <v/>
      </c>
      <c r="E688" s="449"/>
      <c r="F688" s="449"/>
      <c r="G688" s="449"/>
      <c r="H688" s="449"/>
      <c r="I688" s="449"/>
      <c r="J688" s="449"/>
      <c r="K688" s="449"/>
      <c r="L688" s="449"/>
      <c r="M688" s="449"/>
      <c r="N688" s="450"/>
      <c r="O688" s="446" t="str">
        <f t="shared" si="81"/>
        <v/>
      </c>
      <c r="P688" s="447"/>
      <c r="Q688" s="446" t="str">
        <f t="shared" si="82"/>
        <v/>
      </c>
      <c r="R688" s="447"/>
      <c r="S688" s="446" t="str">
        <f t="shared" si="83"/>
        <v/>
      </c>
      <c r="T688" s="447"/>
      <c r="U688" s="293"/>
      <c r="V688" s="293"/>
      <c r="W688" s="293"/>
      <c r="X688" s="293"/>
      <c r="Y688" s="293"/>
      <c r="Z688" s="293"/>
      <c r="AA688" s="293"/>
      <c r="AB688" s="293"/>
      <c r="AC688" s="293"/>
      <c r="AD688" s="293"/>
      <c r="AG688" s="111">
        <f t="shared" si="84"/>
        <v>0</v>
      </c>
      <c r="AH688" s="95">
        <f t="shared" si="85"/>
        <v>0</v>
      </c>
      <c r="AI688" s="95">
        <f t="shared" si="86"/>
        <v>0</v>
      </c>
      <c r="AJ688" s="95">
        <f t="shared" si="87"/>
        <v>0</v>
      </c>
      <c r="AK688" s="100">
        <f t="shared" si="88"/>
        <v>0</v>
      </c>
      <c r="AL688" s="101">
        <f t="shared" si="89"/>
        <v>0</v>
      </c>
      <c r="AM688" s="101">
        <f t="shared" si="90"/>
        <v>0</v>
      </c>
      <c r="AN688" s="102">
        <f t="shared" si="91"/>
        <v>0</v>
      </c>
      <c r="AO688" s="100">
        <f t="shared" si="92"/>
        <v>0</v>
      </c>
      <c r="AP688" s="101">
        <f t="shared" si="93"/>
        <v>0</v>
      </c>
      <c r="AQ688" s="101">
        <f t="shared" si="94"/>
        <v>0</v>
      </c>
      <c r="AR688" s="102">
        <f t="shared" si="95"/>
        <v>0</v>
      </c>
      <c r="AS688" s="111">
        <f t="shared" si="96"/>
        <v>0</v>
      </c>
    </row>
    <row r="689" spans="1:45" ht="15.05" customHeight="1">
      <c r="A689" s="122"/>
      <c r="B689" s="123"/>
      <c r="C689" s="126" t="s">
        <v>72</v>
      </c>
      <c r="D689" s="473" t="str">
        <f t="shared" si="80"/>
        <v/>
      </c>
      <c r="E689" s="449"/>
      <c r="F689" s="449"/>
      <c r="G689" s="449"/>
      <c r="H689" s="449"/>
      <c r="I689" s="449"/>
      <c r="J689" s="449"/>
      <c r="K689" s="449"/>
      <c r="L689" s="449"/>
      <c r="M689" s="449"/>
      <c r="N689" s="450"/>
      <c r="O689" s="446" t="str">
        <f t="shared" si="81"/>
        <v/>
      </c>
      <c r="P689" s="447"/>
      <c r="Q689" s="446" t="str">
        <f t="shared" si="82"/>
        <v/>
      </c>
      <c r="R689" s="447"/>
      <c r="S689" s="446" t="str">
        <f t="shared" si="83"/>
        <v/>
      </c>
      <c r="T689" s="447"/>
      <c r="U689" s="293"/>
      <c r="V689" s="293"/>
      <c r="W689" s="293"/>
      <c r="X689" s="293"/>
      <c r="Y689" s="293"/>
      <c r="Z689" s="293"/>
      <c r="AA689" s="293"/>
      <c r="AB689" s="293"/>
      <c r="AC689" s="293"/>
      <c r="AD689" s="293"/>
      <c r="AG689" s="111">
        <f t="shared" si="84"/>
        <v>0</v>
      </c>
      <c r="AH689" s="95">
        <f t="shared" si="85"/>
        <v>0</v>
      </c>
      <c r="AI689" s="95">
        <f t="shared" si="86"/>
        <v>0</v>
      </c>
      <c r="AJ689" s="95">
        <f t="shared" si="87"/>
        <v>0</v>
      </c>
      <c r="AK689" s="100">
        <f t="shared" si="88"/>
        <v>0</v>
      </c>
      <c r="AL689" s="101">
        <f t="shared" si="89"/>
        <v>0</v>
      </c>
      <c r="AM689" s="101">
        <f t="shared" si="90"/>
        <v>0</v>
      </c>
      <c r="AN689" s="102">
        <f t="shared" si="91"/>
        <v>0</v>
      </c>
      <c r="AO689" s="100">
        <f t="shared" si="92"/>
        <v>0</v>
      </c>
      <c r="AP689" s="101">
        <f t="shared" si="93"/>
        <v>0</v>
      </c>
      <c r="AQ689" s="101">
        <f t="shared" si="94"/>
        <v>0</v>
      </c>
      <c r="AR689" s="102">
        <f t="shared" si="95"/>
        <v>0</v>
      </c>
      <c r="AS689" s="111">
        <f t="shared" si="96"/>
        <v>0</v>
      </c>
    </row>
    <row r="690" spans="1:45" ht="15.05" customHeight="1">
      <c r="A690" s="122"/>
      <c r="B690" s="123"/>
      <c r="C690" s="126" t="s">
        <v>73</v>
      </c>
      <c r="D690" s="473" t="str">
        <f t="shared" si="80"/>
        <v/>
      </c>
      <c r="E690" s="449"/>
      <c r="F690" s="449"/>
      <c r="G690" s="449"/>
      <c r="H690" s="449"/>
      <c r="I690" s="449"/>
      <c r="J690" s="449"/>
      <c r="K690" s="449"/>
      <c r="L690" s="449"/>
      <c r="M690" s="449"/>
      <c r="N690" s="450"/>
      <c r="O690" s="446" t="str">
        <f t="shared" si="81"/>
        <v/>
      </c>
      <c r="P690" s="447"/>
      <c r="Q690" s="446" t="str">
        <f t="shared" si="82"/>
        <v/>
      </c>
      <c r="R690" s="447"/>
      <c r="S690" s="446" t="str">
        <f t="shared" si="83"/>
        <v/>
      </c>
      <c r="T690" s="447"/>
      <c r="U690" s="293"/>
      <c r="V690" s="293"/>
      <c r="W690" s="293"/>
      <c r="X690" s="293"/>
      <c r="Y690" s="293"/>
      <c r="Z690" s="293"/>
      <c r="AA690" s="293"/>
      <c r="AB690" s="293"/>
      <c r="AC690" s="293"/>
      <c r="AD690" s="293"/>
      <c r="AG690" s="111">
        <f t="shared" si="84"/>
        <v>0</v>
      </c>
      <c r="AH690" s="95">
        <f t="shared" si="85"/>
        <v>0</v>
      </c>
      <c r="AI690" s="95">
        <f t="shared" si="86"/>
        <v>0</v>
      </c>
      <c r="AJ690" s="95">
        <f t="shared" si="87"/>
        <v>0</v>
      </c>
      <c r="AK690" s="100">
        <f t="shared" si="88"/>
        <v>0</v>
      </c>
      <c r="AL690" s="101">
        <f t="shared" si="89"/>
        <v>0</v>
      </c>
      <c r="AM690" s="101">
        <f t="shared" si="90"/>
        <v>0</v>
      </c>
      <c r="AN690" s="102">
        <f t="shared" si="91"/>
        <v>0</v>
      </c>
      <c r="AO690" s="100">
        <f t="shared" si="92"/>
        <v>0</v>
      </c>
      <c r="AP690" s="101">
        <f t="shared" si="93"/>
        <v>0</v>
      </c>
      <c r="AQ690" s="101">
        <f t="shared" si="94"/>
        <v>0</v>
      </c>
      <c r="AR690" s="102">
        <f t="shared" si="95"/>
        <v>0</v>
      </c>
      <c r="AS690" s="111">
        <f t="shared" si="96"/>
        <v>0</v>
      </c>
    </row>
    <row r="691" spans="1:45" ht="15.05" customHeight="1">
      <c r="A691" s="122"/>
      <c r="B691" s="123"/>
      <c r="C691" s="126" t="s">
        <v>74</v>
      </c>
      <c r="D691" s="473" t="str">
        <f t="shared" si="80"/>
        <v/>
      </c>
      <c r="E691" s="449"/>
      <c r="F691" s="449"/>
      <c r="G691" s="449"/>
      <c r="H691" s="449"/>
      <c r="I691" s="449"/>
      <c r="J691" s="449"/>
      <c r="K691" s="449"/>
      <c r="L691" s="449"/>
      <c r="M691" s="449"/>
      <c r="N691" s="450"/>
      <c r="O691" s="446" t="str">
        <f t="shared" si="81"/>
        <v/>
      </c>
      <c r="P691" s="447"/>
      <c r="Q691" s="446" t="str">
        <f t="shared" si="82"/>
        <v/>
      </c>
      <c r="R691" s="447"/>
      <c r="S691" s="446" t="str">
        <f t="shared" si="83"/>
        <v/>
      </c>
      <c r="T691" s="447"/>
      <c r="U691" s="293"/>
      <c r="V691" s="293"/>
      <c r="W691" s="293"/>
      <c r="X691" s="293"/>
      <c r="Y691" s="293"/>
      <c r="Z691" s="293"/>
      <c r="AA691" s="293"/>
      <c r="AB691" s="293"/>
      <c r="AC691" s="293"/>
      <c r="AD691" s="293"/>
      <c r="AG691" s="111">
        <f t="shared" si="84"/>
        <v>0</v>
      </c>
      <c r="AH691" s="95">
        <f t="shared" si="85"/>
        <v>0</v>
      </c>
      <c r="AI691" s="95">
        <f t="shared" si="86"/>
        <v>0</v>
      </c>
      <c r="AJ691" s="95">
        <f t="shared" si="87"/>
        <v>0</v>
      </c>
      <c r="AK691" s="100">
        <f t="shared" si="88"/>
        <v>0</v>
      </c>
      <c r="AL691" s="101">
        <f t="shared" si="89"/>
        <v>0</v>
      </c>
      <c r="AM691" s="101">
        <f t="shared" si="90"/>
        <v>0</v>
      </c>
      <c r="AN691" s="102">
        <f t="shared" si="91"/>
        <v>0</v>
      </c>
      <c r="AO691" s="100">
        <f t="shared" si="92"/>
        <v>0</v>
      </c>
      <c r="AP691" s="101">
        <f t="shared" si="93"/>
        <v>0</v>
      </c>
      <c r="AQ691" s="101">
        <f t="shared" si="94"/>
        <v>0</v>
      </c>
      <c r="AR691" s="102">
        <f t="shared" si="95"/>
        <v>0</v>
      </c>
      <c r="AS691" s="111">
        <f t="shared" si="96"/>
        <v>0</v>
      </c>
    </row>
    <row r="692" spans="1:45" ht="15.05" customHeight="1">
      <c r="A692" s="122"/>
      <c r="B692" s="123"/>
      <c r="C692" s="126" t="s">
        <v>75</v>
      </c>
      <c r="D692" s="473" t="str">
        <f t="shared" si="80"/>
        <v/>
      </c>
      <c r="E692" s="449"/>
      <c r="F692" s="449"/>
      <c r="G692" s="449"/>
      <c r="H692" s="449"/>
      <c r="I692" s="449"/>
      <c r="J692" s="449"/>
      <c r="K692" s="449"/>
      <c r="L692" s="449"/>
      <c r="M692" s="449"/>
      <c r="N692" s="450"/>
      <c r="O692" s="446" t="str">
        <f t="shared" si="81"/>
        <v/>
      </c>
      <c r="P692" s="447"/>
      <c r="Q692" s="446" t="str">
        <f t="shared" si="82"/>
        <v/>
      </c>
      <c r="R692" s="447"/>
      <c r="S692" s="446" t="str">
        <f t="shared" si="83"/>
        <v/>
      </c>
      <c r="T692" s="447"/>
      <c r="U692" s="293"/>
      <c r="V692" s="293"/>
      <c r="W692" s="293"/>
      <c r="X692" s="293"/>
      <c r="Y692" s="293"/>
      <c r="Z692" s="293"/>
      <c r="AA692" s="293"/>
      <c r="AB692" s="293"/>
      <c r="AC692" s="293"/>
      <c r="AD692" s="293"/>
      <c r="AG692" s="111">
        <f t="shared" si="84"/>
        <v>0</v>
      </c>
      <c r="AH692" s="95">
        <f t="shared" si="85"/>
        <v>0</v>
      </c>
      <c r="AI692" s="95">
        <f t="shared" si="86"/>
        <v>0</v>
      </c>
      <c r="AJ692" s="95">
        <f t="shared" si="87"/>
        <v>0</v>
      </c>
      <c r="AK692" s="100">
        <f t="shared" si="88"/>
        <v>0</v>
      </c>
      <c r="AL692" s="101">
        <f t="shared" si="89"/>
        <v>0</v>
      </c>
      <c r="AM692" s="101">
        <f t="shared" si="90"/>
        <v>0</v>
      </c>
      <c r="AN692" s="102">
        <f t="shared" si="91"/>
        <v>0</v>
      </c>
      <c r="AO692" s="100">
        <f t="shared" si="92"/>
        <v>0</v>
      </c>
      <c r="AP692" s="101">
        <f t="shared" si="93"/>
        <v>0</v>
      </c>
      <c r="AQ692" s="101">
        <f t="shared" si="94"/>
        <v>0</v>
      </c>
      <c r="AR692" s="102">
        <f t="shared" si="95"/>
        <v>0</v>
      </c>
      <c r="AS692" s="111">
        <f t="shared" si="96"/>
        <v>0</v>
      </c>
    </row>
    <row r="693" spans="1:45" ht="15.05" customHeight="1">
      <c r="A693" s="122"/>
      <c r="B693" s="123"/>
      <c r="C693" s="126" t="s">
        <v>76</v>
      </c>
      <c r="D693" s="473" t="str">
        <f t="shared" si="80"/>
        <v/>
      </c>
      <c r="E693" s="449"/>
      <c r="F693" s="449"/>
      <c r="G693" s="449"/>
      <c r="H693" s="449"/>
      <c r="I693" s="449"/>
      <c r="J693" s="449"/>
      <c r="K693" s="449"/>
      <c r="L693" s="449"/>
      <c r="M693" s="449"/>
      <c r="N693" s="450"/>
      <c r="O693" s="446" t="str">
        <f t="shared" si="81"/>
        <v/>
      </c>
      <c r="P693" s="447"/>
      <c r="Q693" s="446" t="str">
        <f t="shared" si="82"/>
        <v/>
      </c>
      <c r="R693" s="447"/>
      <c r="S693" s="446" t="str">
        <f t="shared" si="83"/>
        <v/>
      </c>
      <c r="T693" s="447"/>
      <c r="U693" s="293"/>
      <c r="V693" s="293"/>
      <c r="W693" s="293"/>
      <c r="X693" s="293"/>
      <c r="Y693" s="293"/>
      <c r="Z693" s="293"/>
      <c r="AA693" s="293"/>
      <c r="AB693" s="293"/>
      <c r="AC693" s="293"/>
      <c r="AD693" s="293"/>
      <c r="AG693" s="111">
        <f t="shared" si="84"/>
        <v>0</v>
      </c>
      <c r="AH693" s="95">
        <f t="shared" si="85"/>
        <v>0</v>
      </c>
      <c r="AI693" s="95">
        <f t="shared" si="86"/>
        <v>0</v>
      </c>
      <c r="AJ693" s="95">
        <f t="shared" si="87"/>
        <v>0</v>
      </c>
      <c r="AK693" s="100">
        <f t="shared" si="88"/>
        <v>0</v>
      </c>
      <c r="AL693" s="101">
        <f t="shared" si="89"/>
        <v>0</v>
      </c>
      <c r="AM693" s="101">
        <f t="shared" si="90"/>
        <v>0</v>
      </c>
      <c r="AN693" s="102">
        <f t="shared" si="91"/>
        <v>0</v>
      </c>
      <c r="AO693" s="100">
        <f t="shared" si="92"/>
        <v>0</v>
      </c>
      <c r="AP693" s="101">
        <f t="shared" si="93"/>
        <v>0</v>
      </c>
      <c r="AQ693" s="101">
        <f t="shared" si="94"/>
        <v>0</v>
      </c>
      <c r="AR693" s="102">
        <f t="shared" si="95"/>
        <v>0</v>
      </c>
      <c r="AS693" s="111">
        <f t="shared" si="96"/>
        <v>0</v>
      </c>
    </row>
    <row r="694" spans="1:45" ht="15.05" customHeight="1">
      <c r="A694" s="122"/>
      <c r="B694" s="123"/>
      <c r="C694" s="126" t="s">
        <v>77</v>
      </c>
      <c r="D694" s="473" t="str">
        <f t="shared" si="80"/>
        <v/>
      </c>
      <c r="E694" s="449"/>
      <c r="F694" s="449"/>
      <c r="G694" s="449"/>
      <c r="H694" s="449"/>
      <c r="I694" s="449"/>
      <c r="J694" s="449"/>
      <c r="K694" s="449"/>
      <c r="L694" s="449"/>
      <c r="M694" s="449"/>
      <c r="N694" s="450"/>
      <c r="O694" s="446" t="str">
        <f t="shared" si="81"/>
        <v/>
      </c>
      <c r="P694" s="447"/>
      <c r="Q694" s="446" t="str">
        <f t="shared" si="82"/>
        <v/>
      </c>
      <c r="R694" s="447"/>
      <c r="S694" s="446" t="str">
        <f t="shared" si="83"/>
        <v/>
      </c>
      <c r="T694" s="447"/>
      <c r="U694" s="293"/>
      <c r="V694" s="293"/>
      <c r="W694" s="293"/>
      <c r="X694" s="293"/>
      <c r="Y694" s="293"/>
      <c r="Z694" s="293"/>
      <c r="AA694" s="293"/>
      <c r="AB694" s="293"/>
      <c r="AC694" s="293"/>
      <c r="AD694" s="293"/>
      <c r="AG694" s="111">
        <f t="shared" si="84"/>
        <v>0</v>
      </c>
      <c r="AH694" s="95">
        <f t="shared" si="85"/>
        <v>0</v>
      </c>
      <c r="AI694" s="95">
        <f t="shared" si="86"/>
        <v>0</v>
      </c>
      <c r="AJ694" s="95">
        <f t="shared" si="87"/>
        <v>0</v>
      </c>
      <c r="AK694" s="100">
        <f t="shared" si="88"/>
        <v>0</v>
      </c>
      <c r="AL694" s="101">
        <f t="shared" si="89"/>
        <v>0</v>
      </c>
      <c r="AM694" s="101">
        <f t="shared" si="90"/>
        <v>0</v>
      </c>
      <c r="AN694" s="102">
        <f t="shared" si="91"/>
        <v>0</v>
      </c>
      <c r="AO694" s="100">
        <f t="shared" si="92"/>
        <v>0</v>
      </c>
      <c r="AP694" s="101">
        <f t="shared" si="93"/>
        <v>0</v>
      </c>
      <c r="AQ694" s="101">
        <f t="shared" si="94"/>
        <v>0</v>
      </c>
      <c r="AR694" s="102">
        <f t="shared" si="95"/>
        <v>0</v>
      </c>
      <c r="AS694" s="111">
        <f t="shared" si="96"/>
        <v>0</v>
      </c>
    </row>
    <row r="695" spans="1:45" ht="15.05" customHeight="1">
      <c r="A695" s="122"/>
      <c r="B695" s="123"/>
      <c r="C695" s="126" t="s">
        <v>78</v>
      </c>
      <c r="D695" s="473" t="str">
        <f t="shared" si="80"/>
        <v/>
      </c>
      <c r="E695" s="449"/>
      <c r="F695" s="449"/>
      <c r="G695" s="449"/>
      <c r="H695" s="449"/>
      <c r="I695" s="449"/>
      <c r="J695" s="449"/>
      <c r="K695" s="449"/>
      <c r="L695" s="449"/>
      <c r="M695" s="449"/>
      <c r="N695" s="450"/>
      <c r="O695" s="446" t="str">
        <f t="shared" si="81"/>
        <v/>
      </c>
      <c r="P695" s="447"/>
      <c r="Q695" s="446" t="str">
        <f t="shared" si="82"/>
        <v/>
      </c>
      <c r="R695" s="447"/>
      <c r="S695" s="446" t="str">
        <f t="shared" si="83"/>
        <v/>
      </c>
      <c r="T695" s="447"/>
      <c r="U695" s="293"/>
      <c r="V695" s="293"/>
      <c r="W695" s="293"/>
      <c r="X695" s="293"/>
      <c r="Y695" s="293"/>
      <c r="Z695" s="293"/>
      <c r="AA695" s="293"/>
      <c r="AB695" s="293"/>
      <c r="AC695" s="293"/>
      <c r="AD695" s="293"/>
      <c r="AG695" s="111">
        <f t="shared" si="84"/>
        <v>0</v>
      </c>
      <c r="AH695" s="95">
        <f t="shared" si="85"/>
        <v>0</v>
      </c>
      <c r="AI695" s="95">
        <f t="shared" si="86"/>
        <v>0</v>
      </c>
      <c r="AJ695" s="95">
        <f t="shared" si="87"/>
        <v>0</v>
      </c>
      <c r="AK695" s="100">
        <f t="shared" si="88"/>
        <v>0</v>
      </c>
      <c r="AL695" s="101">
        <f t="shared" si="89"/>
        <v>0</v>
      </c>
      <c r="AM695" s="101">
        <f t="shared" si="90"/>
        <v>0</v>
      </c>
      <c r="AN695" s="102">
        <f t="shared" si="91"/>
        <v>0</v>
      </c>
      <c r="AO695" s="100">
        <f t="shared" si="92"/>
        <v>0</v>
      </c>
      <c r="AP695" s="101">
        <f t="shared" si="93"/>
        <v>0</v>
      </c>
      <c r="AQ695" s="101">
        <f t="shared" si="94"/>
        <v>0</v>
      </c>
      <c r="AR695" s="102">
        <f t="shared" si="95"/>
        <v>0</v>
      </c>
      <c r="AS695" s="111">
        <f t="shared" si="96"/>
        <v>0</v>
      </c>
    </row>
    <row r="696" spans="1:45" ht="15.05" customHeight="1">
      <c r="A696" s="122"/>
      <c r="B696" s="123"/>
      <c r="C696" s="126" t="s">
        <v>79</v>
      </c>
      <c r="D696" s="473" t="str">
        <f t="shared" si="80"/>
        <v/>
      </c>
      <c r="E696" s="449"/>
      <c r="F696" s="449"/>
      <c r="G696" s="449"/>
      <c r="H696" s="449"/>
      <c r="I696" s="449"/>
      <c r="J696" s="449"/>
      <c r="K696" s="449"/>
      <c r="L696" s="449"/>
      <c r="M696" s="449"/>
      <c r="N696" s="450"/>
      <c r="O696" s="446" t="str">
        <f t="shared" si="81"/>
        <v/>
      </c>
      <c r="P696" s="447"/>
      <c r="Q696" s="446" t="str">
        <f t="shared" si="82"/>
        <v/>
      </c>
      <c r="R696" s="447"/>
      <c r="S696" s="446" t="str">
        <f t="shared" si="83"/>
        <v/>
      </c>
      <c r="T696" s="447"/>
      <c r="U696" s="293"/>
      <c r="V696" s="293"/>
      <c r="W696" s="293"/>
      <c r="X696" s="293"/>
      <c r="Y696" s="293"/>
      <c r="Z696" s="293"/>
      <c r="AA696" s="293"/>
      <c r="AB696" s="293"/>
      <c r="AC696" s="293"/>
      <c r="AD696" s="293"/>
      <c r="AG696" s="111">
        <f t="shared" si="84"/>
        <v>0</v>
      </c>
      <c r="AH696" s="95">
        <f t="shared" si="85"/>
        <v>0</v>
      </c>
      <c r="AI696" s="95">
        <f t="shared" si="86"/>
        <v>0</v>
      </c>
      <c r="AJ696" s="95">
        <f t="shared" si="87"/>
        <v>0</v>
      </c>
      <c r="AK696" s="100">
        <f t="shared" si="88"/>
        <v>0</v>
      </c>
      <c r="AL696" s="101">
        <f t="shared" si="89"/>
        <v>0</v>
      </c>
      <c r="AM696" s="101">
        <f t="shared" si="90"/>
        <v>0</v>
      </c>
      <c r="AN696" s="102">
        <f t="shared" si="91"/>
        <v>0</v>
      </c>
      <c r="AO696" s="100">
        <f t="shared" si="92"/>
        <v>0</v>
      </c>
      <c r="AP696" s="101">
        <f t="shared" si="93"/>
        <v>0</v>
      </c>
      <c r="AQ696" s="101">
        <f t="shared" si="94"/>
        <v>0</v>
      </c>
      <c r="AR696" s="102">
        <f t="shared" si="95"/>
        <v>0</v>
      </c>
      <c r="AS696" s="111">
        <f t="shared" si="96"/>
        <v>0</v>
      </c>
    </row>
    <row r="697" spans="1:45" ht="15.05" customHeight="1">
      <c r="A697" s="122"/>
      <c r="B697" s="123"/>
      <c r="C697" s="126" t="s">
        <v>80</v>
      </c>
      <c r="D697" s="473" t="str">
        <f t="shared" si="80"/>
        <v/>
      </c>
      <c r="E697" s="449"/>
      <c r="F697" s="449"/>
      <c r="G697" s="449"/>
      <c r="H697" s="449"/>
      <c r="I697" s="449"/>
      <c r="J697" s="449"/>
      <c r="K697" s="449"/>
      <c r="L697" s="449"/>
      <c r="M697" s="449"/>
      <c r="N697" s="450"/>
      <c r="O697" s="446" t="str">
        <f t="shared" si="81"/>
        <v/>
      </c>
      <c r="P697" s="447"/>
      <c r="Q697" s="446" t="str">
        <f t="shared" si="82"/>
        <v/>
      </c>
      <c r="R697" s="447"/>
      <c r="S697" s="446" t="str">
        <f t="shared" si="83"/>
        <v/>
      </c>
      <c r="T697" s="447"/>
      <c r="U697" s="293"/>
      <c r="V697" s="293"/>
      <c r="W697" s="293"/>
      <c r="X697" s="293"/>
      <c r="Y697" s="293"/>
      <c r="Z697" s="293"/>
      <c r="AA697" s="293"/>
      <c r="AB697" s="293"/>
      <c r="AC697" s="293"/>
      <c r="AD697" s="293"/>
      <c r="AG697" s="111">
        <f t="shared" si="84"/>
        <v>0</v>
      </c>
      <c r="AH697" s="95">
        <f t="shared" si="85"/>
        <v>0</v>
      </c>
      <c r="AI697" s="95">
        <f t="shared" si="86"/>
        <v>0</v>
      </c>
      <c r="AJ697" s="95">
        <f t="shared" si="87"/>
        <v>0</v>
      </c>
      <c r="AK697" s="100">
        <f t="shared" si="88"/>
        <v>0</v>
      </c>
      <c r="AL697" s="101">
        <f t="shared" si="89"/>
        <v>0</v>
      </c>
      <c r="AM697" s="101">
        <f t="shared" si="90"/>
        <v>0</v>
      </c>
      <c r="AN697" s="102">
        <f t="shared" si="91"/>
        <v>0</v>
      </c>
      <c r="AO697" s="100">
        <f t="shared" si="92"/>
        <v>0</v>
      </c>
      <c r="AP697" s="101">
        <f t="shared" si="93"/>
        <v>0</v>
      </c>
      <c r="AQ697" s="101">
        <f t="shared" si="94"/>
        <v>0</v>
      </c>
      <c r="AR697" s="102">
        <f t="shared" si="95"/>
        <v>0</v>
      </c>
      <c r="AS697" s="111">
        <f t="shared" si="96"/>
        <v>0</v>
      </c>
    </row>
    <row r="698" spans="1:45" ht="15.05" customHeight="1">
      <c r="A698" s="122"/>
      <c r="B698" s="123"/>
      <c r="C698" s="126" t="s">
        <v>81</v>
      </c>
      <c r="D698" s="473" t="str">
        <f t="shared" si="80"/>
        <v/>
      </c>
      <c r="E698" s="449"/>
      <c r="F698" s="449"/>
      <c r="G698" s="449"/>
      <c r="H698" s="449"/>
      <c r="I698" s="449"/>
      <c r="J698" s="449"/>
      <c r="K698" s="449"/>
      <c r="L698" s="449"/>
      <c r="M698" s="449"/>
      <c r="N698" s="450"/>
      <c r="O698" s="446" t="str">
        <f t="shared" si="81"/>
        <v/>
      </c>
      <c r="P698" s="447"/>
      <c r="Q698" s="446" t="str">
        <f t="shared" si="82"/>
        <v/>
      </c>
      <c r="R698" s="447"/>
      <c r="S698" s="446" t="str">
        <f t="shared" si="83"/>
        <v/>
      </c>
      <c r="T698" s="447"/>
      <c r="U698" s="293"/>
      <c r="V698" s="293"/>
      <c r="W698" s="293"/>
      <c r="X698" s="293"/>
      <c r="Y698" s="293"/>
      <c r="Z698" s="293"/>
      <c r="AA698" s="293"/>
      <c r="AB698" s="293"/>
      <c r="AC698" s="293"/>
      <c r="AD698" s="293"/>
      <c r="AG698" s="111">
        <f t="shared" si="84"/>
        <v>0</v>
      </c>
      <c r="AH698" s="95">
        <f t="shared" si="85"/>
        <v>0</v>
      </c>
      <c r="AI698" s="95">
        <f t="shared" si="86"/>
        <v>0</v>
      </c>
      <c r="AJ698" s="95">
        <f t="shared" si="87"/>
        <v>0</v>
      </c>
      <c r="AK698" s="100">
        <f t="shared" si="88"/>
        <v>0</v>
      </c>
      <c r="AL698" s="101">
        <f t="shared" si="89"/>
        <v>0</v>
      </c>
      <c r="AM698" s="101">
        <f t="shared" si="90"/>
        <v>0</v>
      </c>
      <c r="AN698" s="102">
        <f t="shared" si="91"/>
        <v>0</v>
      </c>
      <c r="AO698" s="100">
        <f t="shared" si="92"/>
        <v>0</v>
      </c>
      <c r="AP698" s="101">
        <f t="shared" si="93"/>
        <v>0</v>
      </c>
      <c r="AQ698" s="101">
        <f t="shared" si="94"/>
        <v>0</v>
      </c>
      <c r="AR698" s="102">
        <f t="shared" si="95"/>
        <v>0</v>
      </c>
      <c r="AS698" s="111">
        <f t="shared" si="96"/>
        <v>0</v>
      </c>
    </row>
    <row r="699" spans="1:45" ht="15.05" customHeight="1">
      <c r="A699" s="122"/>
      <c r="B699" s="123"/>
      <c r="C699" s="126" t="s">
        <v>82</v>
      </c>
      <c r="D699" s="473" t="str">
        <f t="shared" si="80"/>
        <v/>
      </c>
      <c r="E699" s="449"/>
      <c r="F699" s="449"/>
      <c r="G699" s="449"/>
      <c r="H699" s="449"/>
      <c r="I699" s="449"/>
      <c r="J699" s="449"/>
      <c r="K699" s="449"/>
      <c r="L699" s="449"/>
      <c r="M699" s="449"/>
      <c r="N699" s="450"/>
      <c r="O699" s="446" t="str">
        <f t="shared" si="81"/>
        <v/>
      </c>
      <c r="P699" s="447"/>
      <c r="Q699" s="446" t="str">
        <f t="shared" si="82"/>
        <v/>
      </c>
      <c r="R699" s="447"/>
      <c r="S699" s="446" t="str">
        <f t="shared" si="83"/>
        <v/>
      </c>
      <c r="T699" s="447"/>
      <c r="U699" s="293"/>
      <c r="V699" s="293"/>
      <c r="W699" s="293"/>
      <c r="X699" s="293"/>
      <c r="Y699" s="293"/>
      <c r="Z699" s="293"/>
      <c r="AA699" s="293"/>
      <c r="AB699" s="293"/>
      <c r="AC699" s="293"/>
      <c r="AD699" s="293"/>
      <c r="AG699" s="111">
        <f t="shared" si="84"/>
        <v>0</v>
      </c>
      <c r="AH699" s="95">
        <f t="shared" si="85"/>
        <v>0</v>
      </c>
      <c r="AI699" s="95">
        <f t="shared" si="86"/>
        <v>0</v>
      </c>
      <c r="AJ699" s="95">
        <f t="shared" si="87"/>
        <v>0</v>
      </c>
      <c r="AK699" s="100">
        <f t="shared" si="88"/>
        <v>0</v>
      </c>
      <c r="AL699" s="101">
        <f t="shared" si="89"/>
        <v>0</v>
      </c>
      <c r="AM699" s="101">
        <f t="shared" si="90"/>
        <v>0</v>
      </c>
      <c r="AN699" s="102">
        <f t="shared" si="91"/>
        <v>0</v>
      </c>
      <c r="AO699" s="100">
        <f t="shared" si="92"/>
        <v>0</v>
      </c>
      <c r="AP699" s="101">
        <f t="shared" si="93"/>
        <v>0</v>
      </c>
      <c r="AQ699" s="101">
        <f t="shared" si="94"/>
        <v>0</v>
      </c>
      <c r="AR699" s="102">
        <f t="shared" si="95"/>
        <v>0</v>
      </c>
      <c r="AS699" s="111">
        <f t="shared" si="96"/>
        <v>0</v>
      </c>
    </row>
    <row r="700" spans="1:45" ht="15.05" customHeight="1">
      <c r="A700" s="122"/>
      <c r="B700" s="123"/>
      <c r="C700" s="126" t="s">
        <v>83</v>
      </c>
      <c r="D700" s="473" t="str">
        <f t="shared" si="80"/>
        <v/>
      </c>
      <c r="E700" s="449"/>
      <c r="F700" s="449"/>
      <c r="G700" s="449"/>
      <c r="H700" s="449"/>
      <c r="I700" s="449"/>
      <c r="J700" s="449"/>
      <c r="K700" s="449"/>
      <c r="L700" s="449"/>
      <c r="M700" s="449"/>
      <c r="N700" s="450"/>
      <c r="O700" s="446" t="str">
        <f t="shared" si="81"/>
        <v/>
      </c>
      <c r="P700" s="447"/>
      <c r="Q700" s="446" t="str">
        <f t="shared" si="82"/>
        <v/>
      </c>
      <c r="R700" s="447"/>
      <c r="S700" s="446" t="str">
        <f t="shared" si="83"/>
        <v/>
      </c>
      <c r="T700" s="447"/>
      <c r="U700" s="293"/>
      <c r="V700" s="293"/>
      <c r="W700" s="293"/>
      <c r="X700" s="293"/>
      <c r="Y700" s="293"/>
      <c r="Z700" s="293"/>
      <c r="AA700" s="293"/>
      <c r="AB700" s="293"/>
      <c r="AC700" s="293"/>
      <c r="AD700" s="293"/>
      <c r="AG700" s="111">
        <f t="shared" si="84"/>
        <v>0</v>
      </c>
      <c r="AH700" s="95">
        <f t="shared" si="85"/>
        <v>0</v>
      </c>
      <c r="AI700" s="95">
        <f t="shared" si="86"/>
        <v>0</v>
      </c>
      <c r="AJ700" s="95">
        <f t="shared" si="87"/>
        <v>0</v>
      </c>
      <c r="AK700" s="100">
        <f t="shared" si="88"/>
        <v>0</v>
      </c>
      <c r="AL700" s="101">
        <f t="shared" si="89"/>
        <v>0</v>
      </c>
      <c r="AM700" s="101">
        <f t="shared" si="90"/>
        <v>0</v>
      </c>
      <c r="AN700" s="102">
        <f t="shared" si="91"/>
        <v>0</v>
      </c>
      <c r="AO700" s="100">
        <f t="shared" si="92"/>
        <v>0</v>
      </c>
      <c r="AP700" s="101">
        <f t="shared" si="93"/>
        <v>0</v>
      </c>
      <c r="AQ700" s="101">
        <f t="shared" si="94"/>
        <v>0</v>
      </c>
      <c r="AR700" s="102">
        <f t="shared" si="95"/>
        <v>0</v>
      </c>
      <c r="AS700" s="111">
        <f t="shared" si="96"/>
        <v>0</v>
      </c>
    </row>
    <row r="701" spans="1:45" ht="15.05" customHeight="1">
      <c r="A701" s="122"/>
      <c r="B701" s="123"/>
      <c r="C701" s="126" t="s">
        <v>84</v>
      </c>
      <c r="D701" s="473" t="str">
        <f t="shared" si="80"/>
        <v/>
      </c>
      <c r="E701" s="449"/>
      <c r="F701" s="449"/>
      <c r="G701" s="449"/>
      <c r="H701" s="449"/>
      <c r="I701" s="449"/>
      <c r="J701" s="449"/>
      <c r="K701" s="449"/>
      <c r="L701" s="449"/>
      <c r="M701" s="449"/>
      <c r="N701" s="450"/>
      <c r="O701" s="446" t="str">
        <f t="shared" si="81"/>
        <v/>
      </c>
      <c r="P701" s="447"/>
      <c r="Q701" s="446" t="str">
        <f t="shared" si="82"/>
        <v/>
      </c>
      <c r="R701" s="447"/>
      <c r="S701" s="446" t="str">
        <f t="shared" si="83"/>
        <v/>
      </c>
      <c r="T701" s="447"/>
      <c r="U701" s="293"/>
      <c r="V701" s="293"/>
      <c r="W701" s="293"/>
      <c r="X701" s="293"/>
      <c r="Y701" s="293"/>
      <c r="Z701" s="293"/>
      <c r="AA701" s="293"/>
      <c r="AB701" s="293"/>
      <c r="AC701" s="293"/>
      <c r="AD701" s="293"/>
      <c r="AG701" s="111">
        <f t="shared" si="84"/>
        <v>0</v>
      </c>
      <c r="AH701" s="95">
        <f t="shared" si="85"/>
        <v>0</v>
      </c>
      <c r="AI701" s="95">
        <f t="shared" si="86"/>
        <v>0</v>
      </c>
      <c r="AJ701" s="95">
        <f t="shared" si="87"/>
        <v>0</v>
      </c>
      <c r="AK701" s="100">
        <f t="shared" si="88"/>
        <v>0</v>
      </c>
      <c r="AL701" s="101">
        <f t="shared" si="89"/>
        <v>0</v>
      </c>
      <c r="AM701" s="101">
        <f t="shared" si="90"/>
        <v>0</v>
      </c>
      <c r="AN701" s="102">
        <f t="shared" si="91"/>
        <v>0</v>
      </c>
      <c r="AO701" s="100">
        <f t="shared" si="92"/>
        <v>0</v>
      </c>
      <c r="AP701" s="101">
        <f t="shared" si="93"/>
        <v>0</v>
      </c>
      <c r="AQ701" s="101">
        <f t="shared" si="94"/>
        <v>0</v>
      </c>
      <c r="AR701" s="102">
        <f t="shared" si="95"/>
        <v>0</v>
      </c>
      <c r="AS701" s="111">
        <f t="shared" si="96"/>
        <v>0</v>
      </c>
    </row>
    <row r="702" spans="1:45" ht="15.05" customHeight="1">
      <c r="A702" s="122"/>
      <c r="B702" s="123"/>
      <c r="C702" s="126" t="s">
        <v>85</v>
      </c>
      <c r="D702" s="473" t="str">
        <f t="shared" si="80"/>
        <v/>
      </c>
      <c r="E702" s="449"/>
      <c r="F702" s="449"/>
      <c r="G702" s="449"/>
      <c r="H702" s="449"/>
      <c r="I702" s="449"/>
      <c r="J702" s="449"/>
      <c r="K702" s="449"/>
      <c r="L702" s="449"/>
      <c r="M702" s="449"/>
      <c r="N702" s="450"/>
      <c r="O702" s="446" t="str">
        <f t="shared" si="81"/>
        <v/>
      </c>
      <c r="P702" s="447"/>
      <c r="Q702" s="446" t="str">
        <f t="shared" si="82"/>
        <v/>
      </c>
      <c r="R702" s="447"/>
      <c r="S702" s="446" t="str">
        <f t="shared" si="83"/>
        <v/>
      </c>
      <c r="T702" s="447"/>
      <c r="U702" s="293"/>
      <c r="V702" s="293"/>
      <c r="W702" s="293"/>
      <c r="X702" s="293"/>
      <c r="Y702" s="293"/>
      <c r="Z702" s="293"/>
      <c r="AA702" s="293"/>
      <c r="AB702" s="293"/>
      <c r="AC702" s="293"/>
      <c r="AD702" s="293"/>
      <c r="AG702" s="111">
        <f t="shared" si="84"/>
        <v>0</v>
      </c>
      <c r="AH702" s="95">
        <f t="shared" si="85"/>
        <v>0</v>
      </c>
      <c r="AI702" s="95">
        <f t="shared" si="86"/>
        <v>0</v>
      </c>
      <c r="AJ702" s="95">
        <f t="shared" si="87"/>
        <v>0</v>
      </c>
      <c r="AK702" s="100">
        <f t="shared" si="88"/>
        <v>0</v>
      </c>
      <c r="AL702" s="101">
        <f t="shared" si="89"/>
        <v>0</v>
      </c>
      <c r="AM702" s="101">
        <f t="shared" si="90"/>
        <v>0</v>
      </c>
      <c r="AN702" s="102">
        <f t="shared" si="91"/>
        <v>0</v>
      </c>
      <c r="AO702" s="100">
        <f t="shared" si="92"/>
        <v>0</v>
      </c>
      <c r="AP702" s="101">
        <f t="shared" si="93"/>
        <v>0</v>
      </c>
      <c r="AQ702" s="101">
        <f t="shared" si="94"/>
        <v>0</v>
      </c>
      <c r="AR702" s="102">
        <f t="shared" si="95"/>
        <v>0</v>
      </c>
      <c r="AS702" s="111">
        <f t="shared" si="96"/>
        <v>0</v>
      </c>
    </row>
    <row r="703" spans="1:45" ht="15.05" customHeight="1">
      <c r="A703" s="122"/>
      <c r="B703" s="123"/>
      <c r="C703" s="126" t="s">
        <v>86</v>
      </c>
      <c r="D703" s="473" t="str">
        <f t="shared" si="80"/>
        <v/>
      </c>
      <c r="E703" s="449"/>
      <c r="F703" s="449"/>
      <c r="G703" s="449"/>
      <c r="H703" s="449"/>
      <c r="I703" s="449"/>
      <c r="J703" s="449"/>
      <c r="K703" s="449"/>
      <c r="L703" s="449"/>
      <c r="M703" s="449"/>
      <c r="N703" s="450"/>
      <c r="O703" s="446" t="str">
        <f t="shared" si="81"/>
        <v/>
      </c>
      <c r="P703" s="447"/>
      <c r="Q703" s="446" t="str">
        <f t="shared" si="82"/>
        <v/>
      </c>
      <c r="R703" s="447"/>
      <c r="S703" s="446" t="str">
        <f t="shared" si="83"/>
        <v/>
      </c>
      <c r="T703" s="447"/>
      <c r="U703" s="293"/>
      <c r="V703" s="293"/>
      <c r="W703" s="293"/>
      <c r="X703" s="293"/>
      <c r="Y703" s="293"/>
      <c r="Z703" s="293"/>
      <c r="AA703" s="293"/>
      <c r="AB703" s="293"/>
      <c r="AC703" s="293"/>
      <c r="AD703" s="293"/>
      <c r="AG703" s="111">
        <f t="shared" si="84"/>
        <v>0</v>
      </c>
      <c r="AH703" s="95">
        <f t="shared" si="85"/>
        <v>0</v>
      </c>
      <c r="AI703" s="95">
        <f t="shared" si="86"/>
        <v>0</v>
      </c>
      <c r="AJ703" s="95">
        <f t="shared" si="87"/>
        <v>0</v>
      </c>
      <c r="AK703" s="100">
        <f t="shared" si="88"/>
        <v>0</v>
      </c>
      <c r="AL703" s="101">
        <f t="shared" si="89"/>
        <v>0</v>
      </c>
      <c r="AM703" s="101">
        <f t="shared" si="90"/>
        <v>0</v>
      </c>
      <c r="AN703" s="102">
        <f t="shared" si="91"/>
        <v>0</v>
      </c>
      <c r="AO703" s="100">
        <f t="shared" si="92"/>
        <v>0</v>
      </c>
      <c r="AP703" s="101">
        <f t="shared" si="93"/>
        <v>0</v>
      </c>
      <c r="AQ703" s="101">
        <f t="shared" si="94"/>
        <v>0</v>
      </c>
      <c r="AR703" s="102">
        <f t="shared" si="95"/>
        <v>0</v>
      </c>
      <c r="AS703" s="111">
        <f t="shared" si="96"/>
        <v>0</v>
      </c>
    </row>
    <row r="704" spans="1:45" ht="15.05" customHeight="1">
      <c r="A704" s="122"/>
      <c r="B704" s="123"/>
      <c r="C704" s="126" t="s">
        <v>87</v>
      </c>
      <c r="D704" s="473" t="str">
        <f t="shared" si="80"/>
        <v/>
      </c>
      <c r="E704" s="449"/>
      <c r="F704" s="449"/>
      <c r="G704" s="449"/>
      <c r="H704" s="449"/>
      <c r="I704" s="449"/>
      <c r="J704" s="449"/>
      <c r="K704" s="449"/>
      <c r="L704" s="449"/>
      <c r="M704" s="449"/>
      <c r="N704" s="450"/>
      <c r="O704" s="446" t="str">
        <f t="shared" si="81"/>
        <v/>
      </c>
      <c r="P704" s="447"/>
      <c r="Q704" s="446" t="str">
        <f t="shared" si="82"/>
        <v/>
      </c>
      <c r="R704" s="447"/>
      <c r="S704" s="446" t="str">
        <f t="shared" si="83"/>
        <v/>
      </c>
      <c r="T704" s="447"/>
      <c r="U704" s="293"/>
      <c r="V704" s="293"/>
      <c r="W704" s="293"/>
      <c r="X704" s="293"/>
      <c r="Y704" s="293"/>
      <c r="Z704" s="293"/>
      <c r="AA704" s="293"/>
      <c r="AB704" s="293"/>
      <c r="AC704" s="293"/>
      <c r="AD704" s="293"/>
      <c r="AG704" s="111">
        <f t="shared" si="84"/>
        <v>0</v>
      </c>
      <c r="AH704" s="95">
        <f t="shared" si="85"/>
        <v>0</v>
      </c>
      <c r="AI704" s="95">
        <f t="shared" si="86"/>
        <v>0</v>
      </c>
      <c r="AJ704" s="95">
        <f t="shared" si="87"/>
        <v>0</v>
      </c>
      <c r="AK704" s="100">
        <f t="shared" si="88"/>
        <v>0</v>
      </c>
      <c r="AL704" s="101">
        <f t="shared" si="89"/>
        <v>0</v>
      </c>
      <c r="AM704" s="101">
        <f t="shared" si="90"/>
        <v>0</v>
      </c>
      <c r="AN704" s="102">
        <f t="shared" si="91"/>
        <v>0</v>
      </c>
      <c r="AO704" s="100">
        <f t="shared" si="92"/>
        <v>0</v>
      </c>
      <c r="AP704" s="101">
        <f t="shared" si="93"/>
        <v>0</v>
      </c>
      <c r="AQ704" s="101">
        <f t="shared" si="94"/>
        <v>0</v>
      </c>
      <c r="AR704" s="102">
        <f t="shared" si="95"/>
        <v>0</v>
      </c>
      <c r="AS704" s="111">
        <f t="shared" si="96"/>
        <v>0</v>
      </c>
    </row>
    <row r="705" spans="1:45" ht="15.05" customHeight="1">
      <c r="A705" s="122"/>
      <c r="B705" s="123"/>
      <c r="C705" s="126" t="s">
        <v>88</v>
      </c>
      <c r="D705" s="473" t="str">
        <f t="shared" si="80"/>
        <v/>
      </c>
      <c r="E705" s="449"/>
      <c r="F705" s="449"/>
      <c r="G705" s="449"/>
      <c r="H705" s="449"/>
      <c r="I705" s="449"/>
      <c r="J705" s="449"/>
      <c r="K705" s="449"/>
      <c r="L705" s="449"/>
      <c r="M705" s="449"/>
      <c r="N705" s="450"/>
      <c r="O705" s="446" t="str">
        <f t="shared" si="81"/>
        <v/>
      </c>
      <c r="P705" s="447"/>
      <c r="Q705" s="446" t="str">
        <f t="shared" si="82"/>
        <v/>
      </c>
      <c r="R705" s="447"/>
      <c r="S705" s="446" t="str">
        <f t="shared" si="83"/>
        <v/>
      </c>
      <c r="T705" s="447"/>
      <c r="U705" s="293"/>
      <c r="V705" s="293"/>
      <c r="W705" s="293"/>
      <c r="X705" s="293"/>
      <c r="Y705" s="293"/>
      <c r="Z705" s="293"/>
      <c r="AA705" s="293"/>
      <c r="AB705" s="293"/>
      <c r="AC705" s="293"/>
      <c r="AD705" s="293"/>
      <c r="AG705" s="111">
        <f t="shared" si="84"/>
        <v>0</v>
      </c>
      <c r="AH705" s="95">
        <f t="shared" si="85"/>
        <v>0</v>
      </c>
      <c r="AI705" s="95">
        <f t="shared" si="86"/>
        <v>0</v>
      </c>
      <c r="AJ705" s="95">
        <f t="shared" si="87"/>
        <v>0</v>
      </c>
      <c r="AK705" s="100">
        <f t="shared" si="88"/>
        <v>0</v>
      </c>
      <c r="AL705" s="101">
        <f t="shared" si="89"/>
        <v>0</v>
      </c>
      <c r="AM705" s="101">
        <f t="shared" si="90"/>
        <v>0</v>
      </c>
      <c r="AN705" s="102">
        <f t="shared" si="91"/>
        <v>0</v>
      </c>
      <c r="AO705" s="100">
        <f t="shared" si="92"/>
        <v>0</v>
      </c>
      <c r="AP705" s="101">
        <f t="shared" si="93"/>
        <v>0</v>
      </c>
      <c r="AQ705" s="101">
        <f t="shared" si="94"/>
        <v>0</v>
      </c>
      <c r="AR705" s="102">
        <f t="shared" si="95"/>
        <v>0</v>
      </c>
      <c r="AS705" s="111">
        <f t="shared" si="96"/>
        <v>0</v>
      </c>
    </row>
    <row r="706" spans="1:45" ht="15.05" customHeight="1">
      <c r="A706" s="122"/>
      <c r="B706" s="123"/>
      <c r="C706" s="126" t="s">
        <v>89</v>
      </c>
      <c r="D706" s="473" t="str">
        <f t="shared" si="80"/>
        <v/>
      </c>
      <c r="E706" s="449"/>
      <c r="F706" s="449"/>
      <c r="G706" s="449"/>
      <c r="H706" s="449"/>
      <c r="I706" s="449"/>
      <c r="J706" s="449"/>
      <c r="K706" s="449"/>
      <c r="L706" s="449"/>
      <c r="M706" s="449"/>
      <c r="N706" s="450"/>
      <c r="O706" s="446" t="str">
        <f t="shared" si="81"/>
        <v/>
      </c>
      <c r="P706" s="447"/>
      <c r="Q706" s="446" t="str">
        <f t="shared" si="82"/>
        <v/>
      </c>
      <c r="R706" s="447"/>
      <c r="S706" s="446" t="str">
        <f t="shared" si="83"/>
        <v/>
      </c>
      <c r="T706" s="447"/>
      <c r="U706" s="293"/>
      <c r="V706" s="293"/>
      <c r="W706" s="293"/>
      <c r="X706" s="293"/>
      <c r="Y706" s="293"/>
      <c r="Z706" s="293"/>
      <c r="AA706" s="293"/>
      <c r="AB706" s="293"/>
      <c r="AC706" s="293"/>
      <c r="AD706" s="293"/>
      <c r="AG706" s="111">
        <f t="shared" si="84"/>
        <v>0</v>
      </c>
      <c r="AH706" s="95">
        <f t="shared" si="85"/>
        <v>0</v>
      </c>
      <c r="AI706" s="95">
        <f t="shared" si="86"/>
        <v>0</v>
      </c>
      <c r="AJ706" s="95">
        <f t="shared" si="87"/>
        <v>0</v>
      </c>
      <c r="AK706" s="100">
        <f t="shared" si="88"/>
        <v>0</v>
      </c>
      <c r="AL706" s="101">
        <f t="shared" si="89"/>
        <v>0</v>
      </c>
      <c r="AM706" s="101">
        <f t="shared" si="90"/>
        <v>0</v>
      </c>
      <c r="AN706" s="102">
        <f t="shared" si="91"/>
        <v>0</v>
      </c>
      <c r="AO706" s="100">
        <f t="shared" si="92"/>
        <v>0</v>
      </c>
      <c r="AP706" s="101">
        <f t="shared" si="93"/>
        <v>0</v>
      </c>
      <c r="AQ706" s="101">
        <f t="shared" si="94"/>
        <v>0</v>
      </c>
      <c r="AR706" s="102">
        <f t="shared" si="95"/>
        <v>0</v>
      </c>
      <c r="AS706" s="111">
        <f t="shared" si="96"/>
        <v>0</v>
      </c>
    </row>
    <row r="707" spans="1:45" ht="15.05" customHeight="1">
      <c r="A707" s="122"/>
      <c r="B707" s="123"/>
      <c r="C707" s="126" t="s">
        <v>90</v>
      </c>
      <c r="D707" s="473" t="str">
        <f t="shared" si="80"/>
        <v/>
      </c>
      <c r="E707" s="449"/>
      <c r="F707" s="449"/>
      <c r="G707" s="449"/>
      <c r="H707" s="449"/>
      <c r="I707" s="449"/>
      <c r="J707" s="449"/>
      <c r="K707" s="449"/>
      <c r="L707" s="449"/>
      <c r="M707" s="449"/>
      <c r="N707" s="450"/>
      <c r="O707" s="446" t="str">
        <f t="shared" si="81"/>
        <v/>
      </c>
      <c r="P707" s="447"/>
      <c r="Q707" s="446" t="str">
        <f t="shared" si="82"/>
        <v/>
      </c>
      <c r="R707" s="447"/>
      <c r="S707" s="446" t="str">
        <f t="shared" si="83"/>
        <v/>
      </c>
      <c r="T707" s="447"/>
      <c r="U707" s="293"/>
      <c r="V707" s="293"/>
      <c r="W707" s="293"/>
      <c r="X707" s="293"/>
      <c r="Y707" s="293"/>
      <c r="Z707" s="293"/>
      <c r="AA707" s="293"/>
      <c r="AB707" s="293"/>
      <c r="AC707" s="293"/>
      <c r="AD707" s="293"/>
      <c r="AG707" s="111">
        <f t="shared" si="84"/>
        <v>0</v>
      </c>
      <c r="AH707" s="95">
        <f t="shared" si="85"/>
        <v>0</v>
      </c>
      <c r="AI707" s="95">
        <f t="shared" si="86"/>
        <v>0</v>
      </c>
      <c r="AJ707" s="95">
        <f t="shared" si="87"/>
        <v>0</v>
      </c>
      <c r="AK707" s="100">
        <f t="shared" si="88"/>
        <v>0</v>
      </c>
      <c r="AL707" s="101">
        <f t="shared" si="89"/>
        <v>0</v>
      </c>
      <c r="AM707" s="101">
        <f t="shared" si="90"/>
        <v>0</v>
      </c>
      <c r="AN707" s="102">
        <f t="shared" si="91"/>
        <v>0</v>
      </c>
      <c r="AO707" s="100">
        <f t="shared" si="92"/>
        <v>0</v>
      </c>
      <c r="AP707" s="101">
        <f t="shared" si="93"/>
        <v>0</v>
      </c>
      <c r="AQ707" s="101">
        <f t="shared" si="94"/>
        <v>0</v>
      </c>
      <c r="AR707" s="102">
        <f t="shared" si="95"/>
        <v>0</v>
      </c>
      <c r="AS707" s="111">
        <f t="shared" si="96"/>
        <v>0</v>
      </c>
    </row>
    <row r="708" spans="1:45" ht="15.05" customHeight="1">
      <c r="A708" s="122"/>
      <c r="B708" s="123"/>
      <c r="C708" s="126" t="s">
        <v>91</v>
      </c>
      <c r="D708" s="473" t="str">
        <f t="shared" si="80"/>
        <v/>
      </c>
      <c r="E708" s="449"/>
      <c r="F708" s="449"/>
      <c r="G708" s="449"/>
      <c r="H708" s="449"/>
      <c r="I708" s="449"/>
      <c r="J708" s="449"/>
      <c r="K708" s="449"/>
      <c r="L708" s="449"/>
      <c r="M708" s="449"/>
      <c r="N708" s="450"/>
      <c r="O708" s="446" t="str">
        <f t="shared" si="81"/>
        <v/>
      </c>
      <c r="P708" s="447"/>
      <c r="Q708" s="446" t="str">
        <f t="shared" si="82"/>
        <v/>
      </c>
      <c r="R708" s="447"/>
      <c r="S708" s="446" t="str">
        <f t="shared" si="83"/>
        <v/>
      </c>
      <c r="T708" s="447"/>
      <c r="U708" s="293"/>
      <c r="V708" s="293"/>
      <c r="W708" s="293"/>
      <c r="X708" s="293"/>
      <c r="Y708" s="293"/>
      <c r="Z708" s="293"/>
      <c r="AA708" s="293"/>
      <c r="AB708" s="293"/>
      <c r="AC708" s="293"/>
      <c r="AD708" s="293"/>
      <c r="AG708" s="111">
        <f t="shared" si="84"/>
        <v>0</v>
      </c>
      <c r="AH708" s="95">
        <f t="shared" si="85"/>
        <v>0</v>
      </c>
      <c r="AI708" s="95">
        <f t="shared" si="86"/>
        <v>0</v>
      </c>
      <c r="AJ708" s="95">
        <f t="shared" si="87"/>
        <v>0</v>
      </c>
      <c r="AK708" s="100">
        <f t="shared" si="88"/>
        <v>0</v>
      </c>
      <c r="AL708" s="101">
        <f t="shared" si="89"/>
        <v>0</v>
      </c>
      <c r="AM708" s="101">
        <f t="shared" si="90"/>
        <v>0</v>
      </c>
      <c r="AN708" s="102">
        <f t="shared" si="91"/>
        <v>0</v>
      </c>
      <c r="AO708" s="100">
        <f t="shared" si="92"/>
        <v>0</v>
      </c>
      <c r="AP708" s="101">
        <f t="shared" si="93"/>
        <v>0</v>
      </c>
      <c r="AQ708" s="101">
        <f t="shared" si="94"/>
        <v>0</v>
      </c>
      <c r="AR708" s="102">
        <f t="shared" si="95"/>
        <v>0</v>
      </c>
      <c r="AS708" s="111">
        <f t="shared" si="96"/>
        <v>0</v>
      </c>
    </row>
    <row r="709" spans="1:45" ht="15.05" customHeight="1">
      <c r="A709" s="122"/>
      <c r="B709" s="123"/>
      <c r="C709" s="126" t="s">
        <v>92</v>
      </c>
      <c r="D709" s="473" t="str">
        <f t="shared" si="80"/>
        <v/>
      </c>
      <c r="E709" s="449"/>
      <c r="F709" s="449"/>
      <c r="G709" s="449"/>
      <c r="H709" s="449"/>
      <c r="I709" s="449"/>
      <c r="J709" s="449"/>
      <c r="K709" s="449"/>
      <c r="L709" s="449"/>
      <c r="M709" s="449"/>
      <c r="N709" s="450"/>
      <c r="O709" s="446" t="str">
        <f t="shared" si="81"/>
        <v/>
      </c>
      <c r="P709" s="447"/>
      <c r="Q709" s="446" t="str">
        <f t="shared" si="82"/>
        <v/>
      </c>
      <c r="R709" s="447"/>
      <c r="S709" s="446" t="str">
        <f t="shared" si="83"/>
        <v/>
      </c>
      <c r="T709" s="447"/>
      <c r="U709" s="293"/>
      <c r="V709" s="293"/>
      <c r="W709" s="293"/>
      <c r="X709" s="293"/>
      <c r="Y709" s="293"/>
      <c r="Z709" s="293"/>
      <c r="AA709" s="293"/>
      <c r="AB709" s="293"/>
      <c r="AC709" s="293"/>
      <c r="AD709" s="293"/>
      <c r="AG709" s="111">
        <f t="shared" si="84"/>
        <v>0</v>
      </c>
      <c r="AH709" s="95">
        <f t="shared" si="85"/>
        <v>0</v>
      </c>
      <c r="AI709" s="95">
        <f t="shared" si="86"/>
        <v>0</v>
      </c>
      <c r="AJ709" s="95">
        <f t="shared" si="87"/>
        <v>0</v>
      </c>
      <c r="AK709" s="100">
        <f t="shared" si="88"/>
        <v>0</v>
      </c>
      <c r="AL709" s="101">
        <f t="shared" si="89"/>
        <v>0</v>
      </c>
      <c r="AM709" s="101">
        <f t="shared" si="90"/>
        <v>0</v>
      </c>
      <c r="AN709" s="102">
        <f t="shared" si="91"/>
        <v>0</v>
      </c>
      <c r="AO709" s="100">
        <f t="shared" si="92"/>
        <v>0</v>
      </c>
      <c r="AP709" s="101">
        <f t="shared" si="93"/>
        <v>0</v>
      </c>
      <c r="AQ709" s="101">
        <f t="shared" si="94"/>
        <v>0</v>
      </c>
      <c r="AR709" s="102">
        <f t="shared" si="95"/>
        <v>0</v>
      </c>
      <c r="AS709" s="111">
        <f t="shared" si="96"/>
        <v>0</v>
      </c>
    </row>
    <row r="710" spans="1:45" ht="15.05" customHeight="1">
      <c r="A710" s="122"/>
      <c r="B710" s="123"/>
      <c r="C710" s="126" t="s">
        <v>93</v>
      </c>
      <c r="D710" s="473" t="str">
        <f t="shared" si="80"/>
        <v/>
      </c>
      <c r="E710" s="449"/>
      <c r="F710" s="449"/>
      <c r="G710" s="449"/>
      <c r="H710" s="449"/>
      <c r="I710" s="449"/>
      <c r="J710" s="449"/>
      <c r="K710" s="449"/>
      <c r="L710" s="449"/>
      <c r="M710" s="449"/>
      <c r="N710" s="450"/>
      <c r="O710" s="446" t="str">
        <f t="shared" si="81"/>
        <v/>
      </c>
      <c r="P710" s="447"/>
      <c r="Q710" s="446" t="str">
        <f t="shared" si="82"/>
        <v/>
      </c>
      <c r="R710" s="447"/>
      <c r="S710" s="446" t="str">
        <f t="shared" si="83"/>
        <v/>
      </c>
      <c r="T710" s="447"/>
      <c r="U710" s="293"/>
      <c r="V710" s="293"/>
      <c r="W710" s="293"/>
      <c r="X710" s="293"/>
      <c r="Y710" s="293"/>
      <c r="Z710" s="293"/>
      <c r="AA710" s="293"/>
      <c r="AB710" s="293"/>
      <c r="AC710" s="293"/>
      <c r="AD710" s="293"/>
      <c r="AG710" s="111">
        <f t="shared" si="84"/>
        <v>0</v>
      </c>
      <c r="AH710" s="95">
        <f t="shared" si="85"/>
        <v>0</v>
      </c>
      <c r="AI710" s="95">
        <f t="shared" si="86"/>
        <v>0</v>
      </c>
      <c r="AJ710" s="95">
        <f t="shared" si="87"/>
        <v>0</v>
      </c>
      <c r="AK710" s="100">
        <f t="shared" si="88"/>
        <v>0</v>
      </c>
      <c r="AL710" s="101">
        <f t="shared" si="89"/>
        <v>0</v>
      </c>
      <c r="AM710" s="101">
        <f t="shared" si="90"/>
        <v>0</v>
      </c>
      <c r="AN710" s="102">
        <f t="shared" si="91"/>
        <v>0</v>
      </c>
      <c r="AO710" s="100">
        <f t="shared" si="92"/>
        <v>0</v>
      </c>
      <c r="AP710" s="101">
        <f t="shared" si="93"/>
        <v>0</v>
      </c>
      <c r="AQ710" s="101">
        <f t="shared" si="94"/>
        <v>0</v>
      </c>
      <c r="AR710" s="102">
        <f t="shared" si="95"/>
        <v>0</v>
      </c>
      <c r="AS710" s="111">
        <f t="shared" si="96"/>
        <v>0</v>
      </c>
    </row>
    <row r="711" spans="1:45" ht="15.05" customHeight="1">
      <c r="A711" s="122"/>
      <c r="B711" s="123"/>
      <c r="C711" s="126" t="s">
        <v>94</v>
      </c>
      <c r="D711" s="473" t="str">
        <f t="shared" si="80"/>
        <v/>
      </c>
      <c r="E711" s="449"/>
      <c r="F711" s="449"/>
      <c r="G711" s="449"/>
      <c r="H711" s="449"/>
      <c r="I711" s="449"/>
      <c r="J711" s="449"/>
      <c r="K711" s="449"/>
      <c r="L711" s="449"/>
      <c r="M711" s="449"/>
      <c r="N711" s="450"/>
      <c r="O711" s="446" t="str">
        <f t="shared" si="81"/>
        <v/>
      </c>
      <c r="P711" s="447"/>
      <c r="Q711" s="446" t="str">
        <f t="shared" si="82"/>
        <v/>
      </c>
      <c r="R711" s="447"/>
      <c r="S711" s="446" t="str">
        <f t="shared" si="83"/>
        <v/>
      </c>
      <c r="T711" s="447"/>
      <c r="U711" s="293"/>
      <c r="V711" s="293"/>
      <c r="W711" s="293"/>
      <c r="X711" s="293"/>
      <c r="Y711" s="293"/>
      <c r="Z711" s="293"/>
      <c r="AA711" s="293"/>
      <c r="AB711" s="293"/>
      <c r="AC711" s="293"/>
      <c r="AD711" s="293"/>
      <c r="AG711" s="111">
        <f t="shared" si="84"/>
        <v>0</v>
      </c>
      <c r="AH711" s="95">
        <f t="shared" si="85"/>
        <v>0</v>
      </c>
      <c r="AI711" s="95">
        <f t="shared" si="86"/>
        <v>0</v>
      </c>
      <c r="AJ711" s="95">
        <f t="shared" si="87"/>
        <v>0</v>
      </c>
      <c r="AK711" s="100">
        <f t="shared" si="88"/>
        <v>0</v>
      </c>
      <c r="AL711" s="101">
        <f t="shared" si="89"/>
        <v>0</v>
      </c>
      <c r="AM711" s="101">
        <f t="shared" si="90"/>
        <v>0</v>
      </c>
      <c r="AN711" s="102">
        <f t="shared" si="91"/>
        <v>0</v>
      </c>
      <c r="AO711" s="100">
        <f t="shared" si="92"/>
        <v>0</v>
      </c>
      <c r="AP711" s="101">
        <f t="shared" si="93"/>
        <v>0</v>
      </c>
      <c r="AQ711" s="101">
        <f t="shared" si="94"/>
        <v>0</v>
      </c>
      <c r="AR711" s="102">
        <f t="shared" si="95"/>
        <v>0</v>
      </c>
      <c r="AS711" s="111">
        <f t="shared" si="96"/>
        <v>0</v>
      </c>
    </row>
    <row r="712" spans="1:45" ht="15.05" customHeight="1">
      <c r="A712" s="122"/>
      <c r="B712" s="123"/>
      <c r="C712" s="126" t="s">
        <v>95</v>
      </c>
      <c r="D712" s="473" t="str">
        <f t="shared" si="80"/>
        <v/>
      </c>
      <c r="E712" s="449"/>
      <c r="F712" s="449"/>
      <c r="G712" s="449"/>
      <c r="H712" s="449"/>
      <c r="I712" s="449"/>
      <c r="J712" s="449"/>
      <c r="K712" s="449"/>
      <c r="L712" s="449"/>
      <c r="M712" s="449"/>
      <c r="N712" s="450"/>
      <c r="O712" s="446" t="str">
        <f t="shared" si="81"/>
        <v/>
      </c>
      <c r="P712" s="447"/>
      <c r="Q712" s="446" t="str">
        <f t="shared" si="82"/>
        <v/>
      </c>
      <c r="R712" s="447"/>
      <c r="S712" s="446" t="str">
        <f t="shared" si="83"/>
        <v/>
      </c>
      <c r="T712" s="447"/>
      <c r="U712" s="293"/>
      <c r="V712" s="293"/>
      <c r="W712" s="293"/>
      <c r="X712" s="293"/>
      <c r="Y712" s="293"/>
      <c r="Z712" s="293"/>
      <c r="AA712" s="293"/>
      <c r="AB712" s="293"/>
      <c r="AC712" s="293"/>
      <c r="AD712" s="293"/>
      <c r="AG712" s="111">
        <f t="shared" si="84"/>
        <v>0</v>
      </c>
      <c r="AH712" s="95">
        <f t="shared" si="85"/>
        <v>0</v>
      </c>
      <c r="AI712" s="95">
        <f t="shared" si="86"/>
        <v>0</v>
      </c>
      <c r="AJ712" s="95">
        <f t="shared" si="87"/>
        <v>0</v>
      </c>
      <c r="AK712" s="100">
        <f t="shared" si="88"/>
        <v>0</v>
      </c>
      <c r="AL712" s="101">
        <f t="shared" si="89"/>
        <v>0</v>
      </c>
      <c r="AM712" s="101">
        <f t="shared" si="90"/>
        <v>0</v>
      </c>
      <c r="AN712" s="102">
        <f t="shared" si="91"/>
        <v>0</v>
      </c>
      <c r="AO712" s="100">
        <f t="shared" si="92"/>
        <v>0</v>
      </c>
      <c r="AP712" s="101">
        <f t="shared" si="93"/>
        <v>0</v>
      </c>
      <c r="AQ712" s="101">
        <f t="shared" si="94"/>
        <v>0</v>
      </c>
      <c r="AR712" s="102">
        <f t="shared" si="95"/>
        <v>0</v>
      </c>
      <c r="AS712" s="111">
        <f t="shared" si="96"/>
        <v>0</v>
      </c>
    </row>
    <row r="713" spans="1:45" ht="15.05" customHeight="1">
      <c r="A713" s="122"/>
      <c r="B713" s="123"/>
      <c r="C713" s="126" t="s">
        <v>96</v>
      </c>
      <c r="D713" s="473" t="str">
        <f t="shared" si="80"/>
        <v/>
      </c>
      <c r="E713" s="449"/>
      <c r="F713" s="449"/>
      <c r="G713" s="449"/>
      <c r="H713" s="449"/>
      <c r="I713" s="449"/>
      <c r="J713" s="449"/>
      <c r="K713" s="449"/>
      <c r="L713" s="449"/>
      <c r="M713" s="449"/>
      <c r="N713" s="450"/>
      <c r="O713" s="446" t="str">
        <f t="shared" si="81"/>
        <v/>
      </c>
      <c r="P713" s="447"/>
      <c r="Q713" s="446" t="str">
        <f t="shared" si="82"/>
        <v/>
      </c>
      <c r="R713" s="447"/>
      <c r="S713" s="446" t="str">
        <f t="shared" si="83"/>
        <v/>
      </c>
      <c r="T713" s="447"/>
      <c r="U713" s="293"/>
      <c r="V713" s="293"/>
      <c r="W713" s="293"/>
      <c r="X713" s="293"/>
      <c r="Y713" s="293"/>
      <c r="Z713" s="293"/>
      <c r="AA713" s="293"/>
      <c r="AB713" s="293"/>
      <c r="AC713" s="293"/>
      <c r="AD713" s="293"/>
      <c r="AG713" s="111">
        <f t="shared" si="84"/>
        <v>0</v>
      </c>
      <c r="AH713" s="95">
        <f t="shared" si="85"/>
        <v>0</v>
      </c>
      <c r="AI713" s="95">
        <f t="shared" si="86"/>
        <v>0</v>
      </c>
      <c r="AJ713" s="95">
        <f t="shared" si="87"/>
        <v>0</v>
      </c>
      <c r="AK713" s="100">
        <f t="shared" si="88"/>
        <v>0</v>
      </c>
      <c r="AL713" s="101">
        <f t="shared" si="89"/>
        <v>0</v>
      </c>
      <c r="AM713" s="101">
        <f t="shared" si="90"/>
        <v>0</v>
      </c>
      <c r="AN713" s="102">
        <f t="shared" si="91"/>
        <v>0</v>
      </c>
      <c r="AO713" s="100">
        <f t="shared" si="92"/>
        <v>0</v>
      </c>
      <c r="AP713" s="101">
        <f t="shared" si="93"/>
        <v>0</v>
      </c>
      <c r="AQ713" s="101">
        <f t="shared" si="94"/>
        <v>0</v>
      </c>
      <c r="AR713" s="102">
        <f t="shared" si="95"/>
        <v>0</v>
      </c>
      <c r="AS713" s="111">
        <f t="shared" si="96"/>
        <v>0</v>
      </c>
    </row>
    <row r="714" spans="1:45" ht="15.05" customHeight="1">
      <c r="A714" s="122"/>
      <c r="B714" s="123"/>
      <c r="C714" s="126" t="s">
        <v>97</v>
      </c>
      <c r="D714" s="473" t="str">
        <f t="shared" si="80"/>
        <v/>
      </c>
      <c r="E714" s="449"/>
      <c r="F714" s="449"/>
      <c r="G714" s="449"/>
      <c r="H714" s="449"/>
      <c r="I714" s="449"/>
      <c r="J714" s="449"/>
      <c r="K714" s="449"/>
      <c r="L714" s="449"/>
      <c r="M714" s="449"/>
      <c r="N714" s="450"/>
      <c r="O714" s="446" t="str">
        <f t="shared" si="81"/>
        <v/>
      </c>
      <c r="P714" s="447"/>
      <c r="Q714" s="446" t="str">
        <f t="shared" si="82"/>
        <v/>
      </c>
      <c r="R714" s="447"/>
      <c r="S714" s="446" t="str">
        <f t="shared" si="83"/>
        <v/>
      </c>
      <c r="T714" s="447"/>
      <c r="U714" s="293"/>
      <c r="V714" s="293"/>
      <c r="W714" s="293"/>
      <c r="X714" s="293"/>
      <c r="Y714" s="293"/>
      <c r="Z714" s="293"/>
      <c r="AA714" s="293"/>
      <c r="AB714" s="293"/>
      <c r="AC714" s="293"/>
      <c r="AD714" s="293"/>
      <c r="AG714" s="111">
        <f t="shared" si="84"/>
        <v>0</v>
      </c>
      <c r="AH714" s="95">
        <f t="shared" si="85"/>
        <v>0</v>
      </c>
      <c r="AI714" s="95">
        <f t="shared" si="86"/>
        <v>0</v>
      </c>
      <c r="AJ714" s="95">
        <f t="shared" si="87"/>
        <v>0</v>
      </c>
      <c r="AK714" s="100">
        <f t="shared" si="88"/>
        <v>0</v>
      </c>
      <c r="AL714" s="101">
        <f t="shared" si="89"/>
        <v>0</v>
      </c>
      <c r="AM714" s="101">
        <f t="shared" si="90"/>
        <v>0</v>
      </c>
      <c r="AN714" s="102">
        <f t="shared" si="91"/>
        <v>0</v>
      </c>
      <c r="AO714" s="100">
        <f t="shared" si="92"/>
        <v>0</v>
      </c>
      <c r="AP714" s="101">
        <f t="shared" si="93"/>
        <v>0</v>
      </c>
      <c r="AQ714" s="101">
        <f t="shared" si="94"/>
        <v>0</v>
      </c>
      <c r="AR714" s="102">
        <f t="shared" si="95"/>
        <v>0</v>
      </c>
      <c r="AS714" s="111">
        <f t="shared" si="96"/>
        <v>0</v>
      </c>
    </row>
    <row r="715" spans="1:45" ht="15.05" customHeight="1">
      <c r="A715" s="122"/>
      <c r="B715" s="123"/>
      <c r="C715" s="126" t="s">
        <v>98</v>
      </c>
      <c r="D715" s="473" t="str">
        <f t="shared" si="80"/>
        <v/>
      </c>
      <c r="E715" s="449"/>
      <c r="F715" s="449"/>
      <c r="G715" s="449"/>
      <c r="H715" s="449"/>
      <c r="I715" s="449"/>
      <c r="J715" s="449"/>
      <c r="K715" s="449"/>
      <c r="L715" s="449"/>
      <c r="M715" s="449"/>
      <c r="N715" s="450"/>
      <c r="O715" s="446" t="str">
        <f t="shared" si="81"/>
        <v/>
      </c>
      <c r="P715" s="447"/>
      <c r="Q715" s="446" t="str">
        <f t="shared" si="82"/>
        <v/>
      </c>
      <c r="R715" s="447"/>
      <c r="S715" s="446" t="str">
        <f t="shared" si="83"/>
        <v/>
      </c>
      <c r="T715" s="447"/>
      <c r="U715" s="293"/>
      <c r="V715" s="293"/>
      <c r="W715" s="293"/>
      <c r="X715" s="293"/>
      <c r="Y715" s="293"/>
      <c r="Z715" s="293"/>
      <c r="AA715" s="293"/>
      <c r="AB715" s="293"/>
      <c r="AC715" s="293"/>
      <c r="AD715" s="293"/>
      <c r="AG715" s="111">
        <f t="shared" si="84"/>
        <v>0</v>
      </c>
      <c r="AH715" s="95">
        <f t="shared" si="85"/>
        <v>0</v>
      </c>
      <c r="AI715" s="95">
        <f t="shared" si="86"/>
        <v>0</v>
      </c>
      <c r="AJ715" s="95">
        <f t="shared" si="87"/>
        <v>0</v>
      </c>
      <c r="AK715" s="100">
        <f t="shared" si="88"/>
        <v>0</v>
      </c>
      <c r="AL715" s="101">
        <f t="shared" si="89"/>
        <v>0</v>
      </c>
      <c r="AM715" s="101">
        <f t="shared" si="90"/>
        <v>0</v>
      </c>
      <c r="AN715" s="102">
        <f t="shared" si="91"/>
        <v>0</v>
      </c>
      <c r="AO715" s="100">
        <f t="shared" si="92"/>
        <v>0</v>
      </c>
      <c r="AP715" s="101">
        <f t="shared" si="93"/>
        <v>0</v>
      </c>
      <c r="AQ715" s="101">
        <f t="shared" si="94"/>
        <v>0</v>
      </c>
      <c r="AR715" s="102">
        <f t="shared" si="95"/>
        <v>0</v>
      </c>
      <c r="AS715" s="111">
        <f t="shared" si="96"/>
        <v>0</v>
      </c>
    </row>
    <row r="716" spans="1:45" ht="15.05" customHeight="1">
      <c r="A716" s="122"/>
      <c r="B716" s="123"/>
      <c r="C716" s="126" t="s">
        <v>99</v>
      </c>
      <c r="D716" s="473" t="str">
        <f t="shared" si="80"/>
        <v/>
      </c>
      <c r="E716" s="449"/>
      <c r="F716" s="449"/>
      <c r="G716" s="449"/>
      <c r="H716" s="449"/>
      <c r="I716" s="449"/>
      <c r="J716" s="449"/>
      <c r="K716" s="449"/>
      <c r="L716" s="449"/>
      <c r="M716" s="449"/>
      <c r="N716" s="450"/>
      <c r="O716" s="446" t="str">
        <f t="shared" si="81"/>
        <v/>
      </c>
      <c r="P716" s="447"/>
      <c r="Q716" s="446" t="str">
        <f t="shared" si="82"/>
        <v/>
      </c>
      <c r="R716" s="447"/>
      <c r="S716" s="446" t="str">
        <f t="shared" si="83"/>
        <v/>
      </c>
      <c r="T716" s="447"/>
      <c r="U716" s="293"/>
      <c r="V716" s="293"/>
      <c r="W716" s="293"/>
      <c r="X716" s="293"/>
      <c r="Y716" s="293"/>
      <c r="Z716" s="293"/>
      <c r="AA716" s="293"/>
      <c r="AB716" s="293"/>
      <c r="AC716" s="293"/>
      <c r="AD716" s="293"/>
      <c r="AG716" s="111">
        <f t="shared" si="84"/>
        <v>0</v>
      </c>
      <c r="AH716" s="95">
        <f t="shared" si="85"/>
        <v>0</v>
      </c>
      <c r="AI716" s="95">
        <f t="shared" si="86"/>
        <v>0</v>
      </c>
      <c r="AJ716" s="95">
        <f t="shared" si="87"/>
        <v>0</v>
      </c>
      <c r="AK716" s="100">
        <f t="shared" si="88"/>
        <v>0</v>
      </c>
      <c r="AL716" s="101">
        <f t="shared" si="89"/>
        <v>0</v>
      </c>
      <c r="AM716" s="101">
        <f t="shared" si="90"/>
        <v>0</v>
      </c>
      <c r="AN716" s="102">
        <f t="shared" si="91"/>
        <v>0</v>
      </c>
      <c r="AO716" s="100">
        <f t="shared" si="92"/>
        <v>0</v>
      </c>
      <c r="AP716" s="101">
        <f t="shared" si="93"/>
        <v>0</v>
      </c>
      <c r="AQ716" s="101">
        <f t="shared" si="94"/>
        <v>0</v>
      </c>
      <c r="AR716" s="102">
        <f t="shared" si="95"/>
        <v>0</v>
      </c>
      <c r="AS716" s="111">
        <f t="shared" si="96"/>
        <v>0</v>
      </c>
    </row>
    <row r="717" spans="1:45" ht="15.05" customHeight="1">
      <c r="A717" s="122"/>
      <c r="B717" s="123"/>
      <c r="C717" s="126" t="s">
        <v>100</v>
      </c>
      <c r="D717" s="473" t="str">
        <f t="shared" si="80"/>
        <v/>
      </c>
      <c r="E717" s="449"/>
      <c r="F717" s="449"/>
      <c r="G717" s="449"/>
      <c r="H717" s="449"/>
      <c r="I717" s="449"/>
      <c r="J717" s="449"/>
      <c r="K717" s="449"/>
      <c r="L717" s="449"/>
      <c r="M717" s="449"/>
      <c r="N717" s="450"/>
      <c r="O717" s="446" t="str">
        <f t="shared" si="81"/>
        <v/>
      </c>
      <c r="P717" s="447"/>
      <c r="Q717" s="446" t="str">
        <f t="shared" si="82"/>
        <v/>
      </c>
      <c r="R717" s="447"/>
      <c r="S717" s="446" t="str">
        <f t="shared" si="83"/>
        <v/>
      </c>
      <c r="T717" s="447"/>
      <c r="U717" s="293"/>
      <c r="V717" s="293"/>
      <c r="W717" s="293"/>
      <c r="X717" s="293"/>
      <c r="Y717" s="293"/>
      <c r="Z717" s="293"/>
      <c r="AA717" s="293"/>
      <c r="AB717" s="293"/>
      <c r="AC717" s="293"/>
      <c r="AD717" s="293"/>
      <c r="AG717" s="111">
        <f t="shared" si="84"/>
        <v>0</v>
      </c>
      <c r="AH717" s="95">
        <f t="shared" si="85"/>
        <v>0</v>
      </c>
      <c r="AI717" s="95">
        <f t="shared" si="86"/>
        <v>0</v>
      </c>
      <c r="AJ717" s="95">
        <f t="shared" si="87"/>
        <v>0</v>
      </c>
      <c r="AK717" s="100">
        <f t="shared" si="88"/>
        <v>0</v>
      </c>
      <c r="AL717" s="101">
        <f t="shared" si="89"/>
        <v>0</v>
      </c>
      <c r="AM717" s="101">
        <f t="shared" si="90"/>
        <v>0</v>
      </c>
      <c r="AN717" s="102">
        <f t="shared" si="91"/>
        <v>0</v>
      </c>
      <c r="AO717" s="100">
        <f t="shared" si="92"/>
        <v>0</v>
      </c>
      <c r="AP717" s="101">
        <f t="shared" si="93"/>
        <v>0</v>
      </c>
      <c r="AQ717" s="101">
        <f t="shared" si="94"/>
        <v>0</v>
      </c>
      <c r="AR717" s="102">
        <f t="shared" si="95"/>
        <v>0</v>
      </c>
      <c r="AS717" s="111">
        <f t="shared" si="96"/>
        <v>0</v>
      </c>
    </row>
    <row r="718" spans="1:45" ht="15.05" customHeight="1">
      <c r="A718" s="122"/>
      <c r="B718" s="123"/>
      <c r="C718" s="126" t="s">
        <v>101</v>
      </c>
      <c r="D718" s="473" t="str">
        <f t="shared" si="80"/>
        <v/>
      </c>
      <c r="E718" s="449"/>
      <c r="F718" s="449"/>
      <c r="G718" s="449"/>
      <c r="H718" s="449"/>
      <c r="I718" s="449"/>
      <c r="J718" s="449"/>
      <c r="K718" s="449"/>
      <c r="L718" s="449"/>
      <c r="M718" s="449"/>
      <c r="N718" s="450"/>
      <c r="O718" s="446" t="str">
        <f t="shared" si="81"/>
        <v/>
      </c>
      <c r="P718" s="447"/>
      <c r="Q718" s="446" t="str">
        <f t="shared" si="82"/>
        <v/>
      </c>
      <c r="R718" s="447"/>
      <c r="S718" s="446" t="str">
        <f t="shared" si="83"/>
        <v/>
      </c>
      <c r="T718" s="447"/>
      <c r="U718" s="293"/>
      <c r="V718" s="293"/>
      <c r="W718" s="293"/>
      <c r="X718" s="293"/>
      <c r="Y718" s="293"/>
      <c r="Z718" s="293"/>
      <c r="AA718" s="293"/>
      <c r="AB718" s="293"/>
      <c r="AC718" s="293"/>
      <c r="AD718" s="293"/>
      <c r="AG718" s="111">
        <f t="shared" si="84"/>
        <v>0</v>
      </c>
      <c r="AH718" s="95">
        <f t="shared" si="85"/>
        <v>0</v>
      </c>
      <c r="AI718" s="95">
        <f t="shared" si="86"/>
        <v>0</v>
      </c>
      <c r="AJ718" s="95">
        <f t="shared" si="87"/>
        <v>0</v>
      </c>
      <c r="AK718" s="100">
        <f t="shared" si="88"/>
        <v>0</v>
      </c>
      <c r="AL718" s="101">
        <f t="shared" si="89"/>
        <v>0</v>
      </c>
      <c r="AM718" s="101">
        <f t="shared" si="90"/>
        <v>0</v>
      </c>
      <c r="AN718" s="102">
        <f t="shared" si="91"/>
        <v>0</v>
      </c>
      <c r="AO718" s="100">
        <f t="shared" si="92"/>
        <v>0</v>
      </c>
      <c r="AP718" s="101">
        <f t="shared" si="93"/>
        <v>0</v>
      </c>
      <c r="AQ718" s="101">
        <f t="shared" si="94"/>
        <v>0</v>
      </c>
      <c r="AR718" s="102">
        <f t="shared" si="95"/>
        <v>0</v>
      </c>
      <c r="AS718" s="111">
        <f t="shared" si="96"/>
        <v>0</v>
      </c>
    </row>
    <row r="719" spans="1:45" ht="15.05" customHeight="1">
      <c r="A719" s="122"/>
      <c r="B719" s="123"/>
      <c r="C719" s="126" t="s">
        <v>102</v>
      </c>
      <c r="D719" s="473" t="str">
        <f t="shared" si="80"/>
        <v/>
      </c>
      <c r="E719" s="449"/>
      <c r="F719" s="449"/>
      <c r="G719" s="449"/>
      <c r="H719" s="449"/>
      <c r="I719" s="449"/>
      <c r="J719" s="449"/>
      <c r="K719" s="449"/>
      <c r="L719" s="449"/>
      <c r="M719" s="449"/>
      <c r="N719" s="450"/>
      <c r="O719" s="446" t="str">
        <f t="shared" si="81"/>
        <v/>
      </c>
      <c r="P719" s="447"/>
      <c r="Q719" s="446" t="str">
        <f t="shared" si="82"/>
        <v/>
      </c>
      <c r="R719" s="447"/>
      <c r="S719" s="446" t="str">
        <f t="shared" si="83"/>
        <v/>
      </c>
      <c r="T719" s="447"/>
      <c r="U719" s="293"/>
      <c r="V719" s="293"/>
      <c r="W719" s="293"/>
      <c r="X719" s="293"/>
      <c r="Y719" s="293"/>
      <c r="Z719" s="293"/>
      <c r="AA719" s="293"/>
      <c r="AB719" s="293"/>
      <c r="AC719" s="293"/>
      <c r="AD719" s="293"/>
      <c r="AG719" s="111">
        <f t="shared" si="84"/>
        <v>0</v>
      </c>
      <c r="AH719" s="95">
        <f t="shared" si="85"/>
        <v>0</v>
      </c>
      <c r="AI719" s="95">
        <f t="shared" si="86"/>
        <v>0</v>
      </c>
      <c r="AJ719" s="95">
        <f t="shared" si="87"/>
        <v>0</v>
      </c>
      <c r="AK719" s="100">
        <f t="shared" si="88"/>
        <v>0</v>
      </c>
      <c r="AL719" s="101">
        <f t="shared" si="89"/>
        <v>0</v>
      </c>
      <c r="AM719" s="101">
        <f t="shared" si="90"/>
        <v>0</v>
      </c>
      <c r="AN719" s="102">
        <f t="shared" si="91"/>
        <v>0</v>
      </c>
      <c r="AO719" s="100">
        <f t="shared" si="92"/>
        <v>0</v>
      </c>
      <c r="AP719" s="101">
        <f t="shared" si="93"/>
        <v>0</v>
      </c>
      <c r="AQ719" s="101">
        <f t="shared" si="94"/>
        <v>0</v>
      </c>
      <c r="AR719" s="102">
        <f t="shared" si="95"/>
        <v>0</v>
      </c>
      <c r="AS719" s="111">
        <f t="shared" si="96"/>
        <v>0</v>
      </c>
    </row>
    <row r="720" spans="1:45" ht="15.05" customHeight="1">
      <c r="A720" s="122"/>
      <c r="B720" s="123"/>
      <c r="C720" s="126" t="s">
        <v>103</v>
      </c>
      <c r="D720" s="473" t="str">
        <f t="shared" si="80"/>
        <v/>
      </c>
      <c r="E720" s="449"/>
      <c r="F720" s="449"/>
      <c r="G720" s="449"/>
      <c r="H720" s="449"/>
      <c r="I720" s="449"/>
      <c r="J720" s="449"/>
      <c r="K720" s="449"/>
      <c r="L720" s="449"/>
      <c r="M720" s="449"/>
      <c r="N720" s="450"/>
      <c r="O720" s="446" t="str">
        <f t="shared" si="81"/>
        <v/>
      </c>
      <c r="P720" s="447"/>
      <c r="Q720" s="446" t="str">
        <f t="shared" si="82"/>
        <v/>
      </c>
      <c r="R720" s="447"/>
      <c r="S720" s="446" t="str">
        <f t="shared" si="83"/>
        <v/>
      </c>
      <c r="T720" s="447"/>
      <c r="U720" s="293"/>
      <c r="V720" s="293"/>
      <c r="W720" s="293"/>
      <c r="X720" s="293"/>
      <c r="Y720" s="293"/>
      <c r="Z720" s="293"/>
      <c r="AA720" s="293"/>
      <c r="AB720" s="293"/>
      <c r="AC720" s="293"/>
      <c r="AD720" s="293"/>
      <c r="AG720" s="111">
        <f t="shared" si="84"/>
        <v>0</v>
      </c>
      <c r="AH720" s="95">
        <f t="shared" si="85"/>
        <v>0</v>
      </c>
      <c r="AI720" s="95">
        <f t="shared" si="86"/>
        <v>0</v>
      </c>
      <c r="AJ720" s="95">
        <f t="shared" si="87"/>
        <v>0</v>
      </c>
      <c r="AK720" s="100">
        <f t="shared" si="88"/>
        <v>0</v>
      </c>
      <c r="AL720" s="101">
        <f t="shared" si="89"/>
        <v>0</v>
      </c>
      <c r="AM720" s="101">
        <f t="shared" si="90"/>
        <v>0</v>
      </c>
      <c r="AN720" s="102">
        <f t="shared" si="91"/>
        <v>0</v>
      </c>
      <c r="AO720" s="100">
        <f t="shared" si="92"/>
        <v>0</v>
      </c>
      <c r="AP720" s="101">
        <f t="shared" si="93"/>
        <v>0</v>
      </c>
      <c r="AQ720" s="101">
        <f t="shared" si="94"/>
        <v>0</v>
      </c>
      <c r="AR720" s="102">
        <f t="shared" si="95"/>
        <v>0</v>
      </c>
      <c r="AS720" s="111">
        <f t="shared" si="96"/>
        <v>0</v>
      </c>
    </row>
    <row r="721" spans="1:45" ht="15.05" customHeight="1">
      <c r="A721" s="122"/>
      <c r="B721" s="123"/>
      <c r="C721" s="126" t="s">
        <v>104</v>
      </c>
      <c r="D721" s="473" t="str">
        <f t="shared" si="80"/>
        <v/>
      </c>
      <c r="E721" s="449"/>
      <c r="F721" s="449"/>
      <c r="G721" s="449"/>
      <c r="H721" s="449"/>
      <c r="I721" s="449"/>
      <c r="J721" s="449"/>
      <c r="K721" s="449"/>
      <c r="L721" s="449"/>
      <c r="M721" s="449"/>
      <c r="N721" s="450"/>
      <c r="O721" s="446" t="str">
        <f t="shared" si="81"/>
        <v/>
      </c>
      <c r="P721" s="447"/>
      <c r="Q721" s="446" t="str">
        <f t="shared" si="82"/>
        <v/>
      </c>
      <c r="R721" s="447"/>
      <c r="S721" s="446" t="str">
        <f t="shared" si="83"/>
        <v/>
      </c>
      <c r="T721" s="447"/>
      <c r="U721" s="293"/>
      <c r="V721" s="293"/>
      <c r="W721" s="293"/>
      <c r="X721" s="293"/>
      <c r="Y721" s="293"/>
      <c r="Z721" s="293"/>
      <c r="AA721" s="293"/>
      <c r="AB721" s="293"/>
      <c r="AC721" s="293"/>
      <c r="AD721" s="293"/>
      <c r="AG721" s="111">
        <f t="shared" si="84"/>
        <v>0</v>
      </c>
      <c r="AH721" s="95">
        <f t="shared" si="85"/>
        <v>0</v>
      </c>
      <c r="AI721" s="95">
        <f t="shared" si="86"/>
        <v>0</v>
      </c>
      <c r="AJ721" s="95">
        <f t="shared" si="87"/>
        <v>0</v>
      </c>
      <c r="AK721" s="100">
        <f t="shared" si="88"/>
        <v>0</v>
      </c>
      <c r="AL721" s="101">
        <f t="shared" si="89"/>
        <v>0</v>
      </c>
      <c r="AM721" s="101">
        <f t="shared" si="90"/>
        <v>0</v>
      </c>
      <c r="AN721" s="102">
        <f t="shared" si="91"/>
        <v>0</v>
      </c>
      <c r="AO721" s="100">
        <f t="shared" si="92"/>
        <v>0</v>
      </c>
      <c r="AP721" s="101">
        <f t="shared" si="93"/>
        <v>0</v>
      </c>
      <c r="AQ721" s="101">
        <f t="shared" si="94"/>
        <v>0</v>
      </c>
      <c r="AR721" s="102">
        <f t="shared" si="95"/>
        <v>0</v>
      </c>
      <c r="AS721" s="111">
        <f t="shared" si="96"/>
        <v>0</v>
      </c>
    </row>
    <row r="722" spans="1:45" ht="15.05" customHeight="1">
      <c r="A722" s="122"/>
      <c r="B722" s="123"/>
      <c r="C722" s="126" t="s">
        <v>105</v>
      </c>
      <c r="D722" s="473" t="str">
        <f t="shared" si="80"/>
        <v/>
      </c>
      <c r="E722" s="449"/>
      <c r="F722" s="449"/>
      <c r="G722" s="449"/>
      <c r="H722" s="449"/>
      <c r="I722" s="449"/>
      <c r="J722" s="449"/>
      <c r="K722" s="449"/>
      <c r="L722" s="449"/>
      <c r="M722" s="449"/>
      <c r="N722" s="450"/>
      <c r="O722" s="446" t="str">
        <f t="shared" si="81"/>
        <v/>
      </c>
      <c r="P722" s="447"/>
      <c r="Q722" s="446" t="str">
        <f t="shared" si="82"/>
        <v/>
      </c>
      <c r="R722" s="447"/>
      <c r="S722" s="446" t="str">
        <f t="shared" si="83"/>
        <v/>
      </c>
      <c r="T722" s="447"/>
      <c r="U722" s="293"/>
      <c r="V722" s="293"/>
      <c r="W722" s="293"/>
      <c r="X722" s="293"/>
      <c r="Y722" s="293"/>
      <c r="Z722" s="293"/>
      <c r="AA722" s="293"/>
      <c r="AB722" s="293"/>
      <c r="AC722" s="293"/>
      <c r="AD722" s="293"/>
      <c r="AG722" s="111">
        <f t="shared" si="84"/>
        <v>0</v>
      </c>
      <c r="AH722" s="95">
        <f t="shared" si="85"/>
        <v>0</v>
      </c>
      <c r="AI722" s="95">
        <f t="shared" si="86"/>
        <v>0</v>
      </c>
      <c r="AJ722" s="95">
        <f t="shared" si="87"/>
        <v>0</v>
      </c>
      <c r="AK722" s="100">
        <f t="shared" si="88"/>
        <v>0</v>
      </c>
      <c r="AL722" s="101">
        <f t="shared" si="89"/>
        <v>0</v>
      </c>
      <c r="AM722" s="101">
        <f t="shared" si="90"/>
        <v>0</v>
      </c>
      <c r="AN722" s="102">
        <f t="shared" si="91"/>
        <v>0</v>
      </c>
      <c r="AO722" s="100">
        <f t="shared" si="92"/>
        <v>0</v>
      </c>
      <c r="AP722" s="101">
        <f t="shared" si="93"/>
        <v>0</v>
      </c>
      <c r="AQ722" s="101">
        <f t="shared" si="94"/>
        <v>0</v>
      </c>
      <c r="AR722" s="102">
        <f t="shared" si="95"/>
        <v>0</v>
      </c>
      <c r="AS722" s="111">
        <f t="shared" si="96"/>
        <v>0</v>
      </c>
    </row>
    <row r="723" spans="1:45" ht="15.05" customHeight="1">
      <c r="A723" s="122"/>
      <c r="B723" s="123"/>
      <c r="C723" s="126" t="s">
        <v>106</v>
      </c>
      <c r="D723" s="473" t="str">
        <f t="shared" si="80"/>
        <v/>
      </c>
      <c r="E723" s="449"/>
      <c r="F723" s="449"/>
      <c r="G723" s="449"/>
      <c r="H723" s="449"/>
      <c r="I723" s="449"/>
      <c r="J723" s="449"/>
      <c r="K723" s="449"/>
      <c r="L723" s="449"/>
      <c r="M723" s="449"/>
      <c r="N723" s="450"/>
      <c r="O723" s="446" t="str">
        <f t="shared" si="81"/>
        <v/>
      </c>
      <c r="P723" s="447"/>
      <c r="Q723" s="446" t="str">
        <f t="shared" si="82"/>
        <v/>
      </c>
      <c r="R723" s="447"/>
      <c r="S723" s="446" t="str">
        <f t="shared" si="83"/>
        <v/>
      </c>
      <c r="T723" s="447"/>
      <c r="U723" s="293"/>
      <c r="V723" s="293"/>
      <c r="W723" s="293"/>
      <c r="X723" s="293"/>
      <c r="Y723" s="293"/>
      <c r="Z723" s="293"/>
      <c r="AA723" s="293"/>
      <c r="AB723" s="293"/>
      <c r="AC723" s="293"/>
      <c r="AD723" s="293"/>
      <c r="AG723" s="111">
        <f t="shared" si="84"/>
        <v>0</v>
      </c>
      <c r="AH723" s="95">
        <f t="shared" si="85"/>
        <v>0</v>
      </c>
      <c r="AI723" s="95">
        <f t="shared" si="86"/>
        <v>0</v>
      </c>
      <c r="AJ723" s="95">
        <f t="shared" si="87"/>
        <v>0</v>
      </c>
      <c r="AK723" s="100">
        <f t="shared" si="88"/>
        <v>0</v>
      </c>
      <c r="AL723" s="101">
        <f t="shared" si="89"/>
        <v>0</v>
      </c>
      <c r="AM723" s="101">
        <f t="shared" si="90"/>
        <v>0</v>
      </c>
      <c r="AN723" s="102">
        <f t="shared" si="91"/>
        <v>0</v>
      </c>
      <c r="AO723" s="100">
        <f t="shared" si="92"/>
        <v>0</v>
      </c>
      <c r="AP723" s="101">
        <f t="shared" si="93"/>
        <v>0</v>
      </c>
      <c r="AQ723" s="101">
        <f t="shared" si="94"/>
        <v>0</v>
      </c>
      <c r="AR723" s="102">
        <f t="shared" si="95"/>
        <v>0</v>
      </c>
      <c r="AS723" s="111">
        <f t="shared" si="96"/>
        <v>0</v>
      </c>
    </row>
    <row r="724" spans="1:45" ht="15.05" customHeight="1">
      <c r="A724" s="122"/>
      <c r="B724" s="123"/>
      <c r="C724" s="126" t="s">
        <v>107</v>
      </c>
      <c r="D724" s="473" t="str">
        <f t="shared" si="80"/>
        <v/>
      </c>
      <c r="E724" s="449"/>
      <c r="F724" s="449"/>
      <c r="G724" s="449"/>
      <c r="H724" s="449"/>
      <c r="I724" s="449"/>
      <c r="J724" s="449"/>
      <c r="K724" s="449"/>
      <c r="L724" s="449"/>
      <c r="M724" s="449"/>
      <c r="N724" s="450"/>
      <c r="O724" s="446" t="str">
        <f t="shared" si="81"/>
        <v/>
      </c>
      <c r="P724" s="447"/>
      <c r="Q724" s="446" t="str">
        <f t="shared" si="82"/>
        <v/>
      </c>
      <c r="R724" s="447"/>
      <c r="S724" s="446" t="str">
        <f t="shared" si="83"/>
        <v/>
      </c>
      <c r="T724" s="447"/>
      <c r="U724" s="293"/>
      <c r="V724" s="293"/>
      <c r="W724" s="293"/>
      <c r="X724" s="293"/>
      <c r="Y724" s="293"/>
      <c r="Z724" s="293"/>
      <c r="AA724" s="293"/>
      <c r="AB724" s="293"/>
      <c r="AC724" s="293"/>
      <c r="AD724" s="293"/>
      <c r="AG724" s="111">
        <f t="shared" si="84"/>
        <v>0</v>
      </c>
      <c r="AH724" s="95">
        <f t="shared" si="85"/>
        <v>0</v>
      </c>
      <c r="AI724" s="95">
        <f t="shared" si="86"/>
        <v>0</v>
      </c>
      <c r="AJ724" s="95">
        <f t="shared" si="87"/>
        <v>0</v>
      </c>
      <c r="AK724" s="100">
        <f t="shared" si="88"/>
        <v>0</v>
      </c>
      <c r="AL724" s="101">
        <f t="shared" si="89"/>
        <v>0</v>
      </c>
      <c r="AM724" s="101">
        <f t="shared" si="90"/>
        <v>0</v>
      </c>
      <c r="AN724" s="102">
        <f t="shared" si="91"/>
        <v>0</v>
      </c>
      <c r="AO724" s="100">
        <f t="shared" si="92"/>
        <v>0</v>
      </c>
      <c r="AP724" s="101">
        <f t="shared" si="93"/>
        <v>0</v>
      </c>
      <c r="AQ724" s="101">
        <f t="shared" si="94"/>
        <v>0</v>
      </c>
      <c r="AR724" s="102">
        <f t="shared" si="95"/>
        <v>0</v>
      </c>
      <c r="AS724" s="111">
        <f t="shared" si="96"/>
        <v>0</v>
      </c>
    </row>
    <row r="725" spans="1:45" ht="15.05" customHeight="1">
      <c r="A725" s="122"/>
      <c r="B725" s="123"/>
      <c r="C725" s="126" t="s">
        <v>108</v>
      </c>
      <c r="D725" s="473" t="str">
        <f t="shared" si="80"/>
        <v/>
      </c>
      <c r="E725" s="449"/>
      <c r="F725" s="449"/>
      <c r="G725" s="449"/>
      <c r="H725" s="449"/>
      <c r="I725" s="449"/>
      <c r="J725" s="449"/>
      <c r="K725" s="449"/>
      <c r="L725" s="449"/>
      <c r="M725" s="449"/>
      <c r="N725" s="450"/>
      <c r="O725" s="446" t="str">
        <f t="shared" si="81"/>
        <v/>
      </c>
      <c r="P725" s="447"/>
      <c r="Q725" s="446" t="str">
        <f t="shared" si="82"/>
        <v/>
      </c>
      <c r="R725" s="447"/>
      <c r="S725" s="446" t="str">
        <f t="shared" si="83"/>
        <v/>
      </c>
      <c r="T725" s="447"/>
      <c r="U725" s="293"/>
      <c r="V725" s="293"/>
      <c r="W725" s="293"/>
      <c r="X725" s="293"/>
      <c r="Y725" s="293"/>
      <c r="Z725" s="293"/>
      <c r="AA725" s="293"/>
      <c r="AB725" s="293"/>
      <c r="AC725" s="293"/>
      <c r="AD725" s="293"/>
      <c r="AG725" s="111">
        <f t="shared" si="84"/>
        <v>0</v>
      </c>
      <c r="AH725" s="95">
        <f t="shared" si="85"/>
        <v>0</v>
      </c>
      <c r="AI725" s="95">
        <f t="shared" si="86"/>
        <v>0</v>
      </c>
      <c r="AJ725" s="95">
        <f t="shared" si="87"/>
        <v>0</v>
      </c>
      <c r="AK725" s="100">
        <f t="shared" si="88"/>
        <v>0</v>
      </c>
      <c r="AL725" s="101">
        <f t="shared" si="89"/>
        <v>0</v>
      </c>
      <c r="AM725" s="101">
        <f t="shared" si="90"/>
        <v>0</v>
      </c>
      <c r="AN725" s="102">
        <f t="shared" si="91"/>
        <v>0</v>
      </c>
      <c r="AO725" s="100">
        <f t="shared" si="92"/>
        <v>0</v>
      </c>
      <c r="AP725" s="101">
        <f t="shared" si="93"/>
        <v>0</v>
      </c>
      <c r="AQ725" s="101">
        <f t="shared" si="94"/>
        <v>0</v>
      </c>
      <c r="AR725" s="102">
        <f t="shared" si="95"/>
        <v>0</v>
      </c>
      <c r="AS725" s="111">
        <f t="shared" si="96"/>
        <v>0</v>
      </c>
    </row>
    <row r="726" spans="1:45" ht="15.05" customHeight="1">
      <c r="A726" s="122"/>
      <c r="B726" s="123"/>
      <c r="C726" s="126" t="s">
        <v>109</v>
      </c>
      <c r="D726" s="473" t="str">
        <f t="shared" si="80"/>
        <v/>
      </c>
      <c r="E726" s="449"/>
      <c r="F726" s="449"/>
      <c r="G726" s="449"/>
      <c r="H726" s="449"/>
      <c r="I726" s="449"/>
      <c r="J726" s="449"/>
      <c r="K726" s="449"/>
      <c r="L726" s="449"/>
      <c r="M726" s="449"/>
      <c r="N726" s="450"/>
      <c r="O726" s="446" t="str">
        <f t="shared" si="81"/>
        <v/>
      </c>
      <c r="P726" s="447"/>
      <c r="Q726" s="446" t="str">
        <f t="shared" si="82"/>
        <v/>
      </c>
      <c r="R726" s="447"/>
      <c r="S726" s="446" t="str">
        <f t="shared" si="83"/>
        <v/>
      </c>
      <c r="T726" s="447"/>
      <c r="U726" s="293"/>
      <c r="V726" s="293"/>
      <c r="W726" s="293"/>
      <c r="X726" s="293"/>
      <c r="Y726" s="293"/>
      <c r="Z726" s="293"/>
      <c r="AA726" s="293"/>
      <c r="AB726" s="293"/>
      <c r="AC726" s="293"/>
      <c r="AD726" s="293"/>
      <c r="AG726" s="111">
        <f t="shared" si="84"/>
        <v>0</v>
      </c>
      <c r="AH726" s="95">
        <f t="shared" si="85"/>
        <v>0</v>
      </c>
      <c r="AI726" s="95">
        <f t="shared" si="86"/>
        <v>0</v>
      </c>
      <c r="AJ726" s="95">
        <f t="shared" si="87"/>
        <v>0</v>
      </c>
      <c r="AK726" s="100">
        <f t="shared" si="88"/>
        <v>0</v>
      </c>
      <c r="AL726" s="101">
        <f t="shared" si="89"/>
        <v>0</v>
      </c>
      <c r="AM726" s="101">
        <f t="shared" si="90"/>
        <v>0</v>
      </c>
      <c r="AN726" s="102">
        <f t="shared" si="91"/>
        <v>0</v>
      </c>
      <c r="AO726" s="100">
        <f t="shared" si="92"/>
        <v>0</v>
      </c>
      <c r="AP726" s="101">
        <f t="shared" si="93"/>
        <v>0</v>
      </c>
      <c r="AQ726" s="101">
        <f t="shared" si="94"/>
        <v>0</v>
      </c>
      <c r="AR726" s="102">
        <f t="shared" si="95"/>
        <v>0</v>
      </c>
      <c r="AS726" s="111">
        <f t="shared" si="96"/>
        <v>0</v>
      </c>
    </row>
    <row r="727" spans="1:45" ht="15.05" customHeight="1">
      <c r="A727" s="122"/>
      <c r="B727" s="123"/>
      <c r="C727" s="126" t="s">
        <v>110</v>
      </c>
      <c r="D727" s="473" t="str">
        <f t="shared" si="80"/>
        <v/>
      </c>
      <c r="E727" s="449"/>
      <c r="F727" s="449"/>
      <c r="G727" s="449"/>
      <c r="H727" s="449"/>
      <c r="I727" s="449"/>
      <c r="J727" s="449"/>
      <c r="K727" s="449"/>
      <c r="L727" s="449"/>
      <c r="M727" s="449"/>
      <c r="N727" s="450"/>
      <c r="O727" s="446" t="str">
        <f t="shared" si="81"/>
        <v/>
      </c>
      <c r="P727" s="447"/>
      <c r="Q727" s="446" t="str">
        <f t="shared" si="82"/>
        <v/>
      </c>
      <c r="R727" s="447"/>
      <c r="S727" s="446" t="str">
        <f t="shared" si="83"/>
        <v/>
      </c>
      <c r="T727" s="447"/>
      <c r="U727" s="293"/>
      <c r="V727" s="293"/>
      <c r="W727" s="293"/>
      <c r="X727" s="293"/>
      <c r="Y727" s="293"/>
      <c r="Z727" s="293"/>
      <c r="AA727" s="293"/>
      <c r="AB727" s="293"/>
      <c r="AC727" s="293"/>
      <c r="AD727" s="293"/>
      <c r="AG727" s="111">
        <f t="shared" si="84"/>
        <v>0</v>
      </c>
      <c r="AH727" s="95">
        <f t="shared" si="85"/>
        <v>0</v>
      </c>
      <c r="AI727" s="95">
        <f t="shared" si="86"/>
        <v>0</v>
      </c>
      <c r="AJ727" s="95">
        <f t="shared" si="87"/>
        <v>0</v>
      </c>
      <c r="AK727" s="100">
        <f t="shared" si="88"/>
        <v>0</v>
      </c>
      <c r="AL727" s="101">
        <f t="shared" si="89"/>
        <v>0</v>
      </c>
      <c r="AM727" s="101">
        <f t="shared" si="90"/>
        <v>0</v>
      </c>
      <c r="AN727" s="102">
        <f t="shared" si="91"/>
        <v>0</v>
      </c>
      <c r="AO727" s="100">
        <f t="shared" si="92"/>
        <v>0</v>
      </c>
      <c r="AP727" s="101">
        <f t="shared" si="93"/>
        <v>0</v>
      </c>
      <c r="AQ727" s="101">
        <f t="shared" si="94"/>
        <v>0</v>
      </c>
      <c r="AR727" s="102">
        <f t="shared" si="95"/>
        <v>0</v>
      </c>
      <c r="AS727" s="111">
        <f t="shared" si="96"/>
        <v>0</v>
      </c>
    </row>
    <row r="728" spans="1:45" ht="15.05" customHeight="1">
      <c r="A728" s="122"/>
      <c r="B728" s="123"/>
      <c r="C728" s="126" t="s">
        <v>111</v>
      </c>
      <c r="D728" s="473" t="str">
        <f t="shared" si="80"/>
        <v/>
      </c>
      <c r="E728" s="449"/>
      <c r="F728" s="449"/>
      <c r="G728" s="449"/>
      <c r="H728" s="449"/>
      <c r="I728" s="449"/>
      <c r="J728" s="449"/>
      <c r="K728" s="449"/>
      <c r="L728" s="449"/>
      <c r="M728" s="449"/>
      <c r="N728" s="450"/>
      <c r="O728" s="446" t="str">
        <f t="shared" si="81"/>
        <v/>
      </c>
      <c r="P728" s="447"/>
      <c r="Q728" s="446" t="str">
        <f t="shared" si="82"/>
        <v/>
      </c>
      <c r="R728" s="447"/>
      <c r="S728" s="446" t="str">
        <f t="shared" si="83"/>
        <v/>
      </c>
      <c r="T728" s="447"/>
      <c r="U728" s="293"/>
      <c r="V728" s="293"/>
      <c r="W728" s="293"/>
      <c r="X728" s="293"/>
      <c r="Y728" s="293"/>
      <c r="Z728" s="293"/>
      <c r="AA728" s="293"/>
      <c r="AB728" s="293"/>
      <c r="AC728" s="293"/>
      <c r="AD728" s="293"/>
      <c r="AG728" s="111">
        <f t="shared" si="84"/>
        <v>0</v>
      </c>
      <c r="AH728" s="95">
        <f t="shared" si="85"/>
        <v>0</v>
      </c>
      <c r="AI728" s="95">
        <f t="shared" si="86"/>
        <v>0</v>
      </c>
      <c r="AJ728" s="95">
        <f t="shared" si="87"/>
        <v>0</v>
      </c>
      <c r="AK728" s="100">
        <f t="shared" si="88"/>
        <v>0</v>
      </c>
      <c r="AL728" s="101">
        <f t="shared" si="89"/>
        <v>0</v>
      </c>
      <c r="AM728" s="101">
        <f t="shared" si="90"/>
        <v>0</v>
      </c>
      <c r="AN728" s="102">
        <f t="shared" si="91"/>
        <v>0</v>
      </c>
      <c r="AO728" s="100">
        <f t="shared" si="92"/>
        <v>0</v>
      </c>
      <c r="AP728" s="101">
        <f t="shared" si="93"/>
        <v>0</v>
      </c>
      <c r="AQ728" s="101">
        <f t="shared" si="94"/>
        <v>0</v>
      </c>
      <c r="AR728" s="102">
        <f t="shared" si="95"/>
        <v>0</v>
      </c>
      <c r="AS728" s="111">
        <f t="shared" si="96"/>
        <v>0</v>
      </c>
    </row>
    <row r="729" spans="1:45" ht="15.05" customHeight="1">
      <c r="A729" s="122"/>
      <c r="B729" s="123"/>
      <c r="C729" s="126" t="s">
        <v>112</v>
      </c>
      <c r="D729" s="473" t="str">
        <f t="shared" si="80"/>
        <v/>
      </c>
      <c r="E729" s="449"/>
      <c r="F729" s="449"/>
      <c r="G729" s="449"/>
      <c r="H729" s="449"/>
      <c r="I729" s="449"/>
      <c r="J729" s="449"/>
      <c r="K729" s="449"/>
      <c r="L729" s="449"/>
      <c r="M729" s="449"/>
      <c r="N729" s="450"/>
      <c r="O729" s="446" t="str">
        <f t="shared" si="81"/>
        <v/>
      </c>
      <c r="P729" s="447"/>
      <c r="Q729" s="446" t="str">
        <f t="shared" si="82"/>
        <v/>
      </c>
      <c r="R729" s="447"/>
      <c r="S729" s="446" t="str">
        <f t="shared" si="83"/>
        <v/>
      </c>
      <c r="T729" s="447"/>
      <c r="U729" s="293"/>
      <c r="V729" s="293"/>
      <c r="W729" s="293"/>
      <c r="X729" s="293"/>
      <c r="Y729" s="293"/>
      <c r="Z729" s="293"/>
      <c r="AA729" s="293"/>
      <c r="AB729" s="293"/>
      <c r="AC729" s="293"/>
      <c r="AD729" s="293"/>
      <c r="AG729" s="111">
        <f t="shared" si="84"/>
        <v>0</v>
      </c>
      <c r="AH729" s="95">
        <f t="shared" si="85"/>
        <v>0</v>
      </c>
      <c r="AI729" s="95">
        <f t="shared" si="86"/>
        <v>0</v>
      </c>
      <c r="AJ729" s="95">
        <f t="shared" si="87"/>
        <v>0</v>
      </c>
      <c r="AK729" s="100">
        <f t="shared" si="88"/>
        <v>0</v>
      </c>
      <c r="AL729" s="101">
        <f t="shared" si="89"/>
        <v>0</v>
      </c>
      <c r="AM729" s="101">
        <f t="shared" si="90"/>
        <v>0</v>
      </c>
      <c r="AN729" s="102">
        <f t="shared" si="91"/>
        <v>0</v>
      </c>
      <c r="AO729" s="100">
        <f t="shared" si="92"/>
        <v>0</v>
      </c>
      <c r="AP729" s="101">
        <f t="shared" si="93"/>
        <v>0</v>
      </c>
      <c r="AQ729" s="101">
        <f t="shared" si="94"/>
        <v>0</v>
      </c>
      <c r="AR729" s="102">
        <f t="shared" si="95"/>
        <v>0</v>
      </c>
      <c r="AS729" s="111">
        <f t="shared" si="96"/>
        <v>0</v>
      </c>
    </row>
    <row r="730" spans="1:45" ht="15.05" customHeight="1">
      <c r="A730" s="122"/>
      <c r="B730" s="123"/>
      <c r="C730" s="126" t="s">
        <v>113</v>
      </c>
      <c r="D730" s="473" t="str">
        <f t="shared" si="80"/>
        <v/>
      </c>
      <c r="E730" s="449"/>
      <c r="F730" s="449"/>
      <c r="G730" s="449"/>
      <c r="H730" s="449"/>
      <c r="I730" s="449"/>
      <c r="J730" s="449"/>
      <c r="K730" s="449"/>
      <c r="L730" s="449"/>
      <c r="M730" s="449"/>
      <c r="N730" s="450"/>
      <c r="O730" s="446" t="str">
        <f t="shared" si="81"/>
        <v/>
      </c>
      <c r="P730" s="447"/>
      <c r="Q730" s="446" t="str">
        <f t="shared" si="82"/>
        <v/>
      </c>
      <c r="R730" s="447"/>
      <c r="S730" s="446" t="str">
        <f t="shared" si="83"/>
        <v/>
      </c>
      <c r="T730" s="447"/>
      <c r="U730" s="293"/>
      <c r="V730" s="293"/>
      <c r="W730" s="293"/>
      <c r="X730" s="293"/>
      <c r="Y730" s="293"/>
      <c r="Z730" s="293"/>
      <c r="AA730" s="293"/>
      <c r="AB730" s="293"/>
      <c r="AC730" s="293"/>
      <c r="AD730" s="293"/>
      <c r="AG730" s="111">
        <f t="shared" si="84"/>
        <v>0</v>
      </c>
      <c r="AH730" s="95">
        <f t="shared" si="85"/>
        <v>0</v>
      </c>
      <c r="AI730" s="95">
        <f t="shared" si="86"/>
        <v>0</v>
      </c>
      <c r="AJ730" s="95">
        <f t="shared" si="87"/>
        <v>0</v>
      </c>
      <c r="AK730" s="100">
        <f t="shared" si="88"/>
        <v>0</v>
      </c>
      <c r="AL730" s="101">
        <f t="shared" si="89"/>
        <v>0</v>
      </c>
      <c r="AM730" s="101">
        <f t="shared" si="90"/>
        <v>0</v>
      </c>
      <c r="AN730" s="102">
        <f t="shared" si="91"/>
        <v>0</v>
      </c>
      <c r="AO730" s="100">
        <f t="shared" si="92"/>
        <v>0</v>
      </c>
      <c r="AP730" s="101">
        <f t="shared" si="93"/>
        <v>0</v>
      </c>
      <c r="AQ730" s="101">
        <f t="shared" si="94"/>
        <v>0</v>
      </c>
      <c r="AR730" s="102">
        <f t="shared" si="95"/>
        <v>0</v>
      </c>
      <c r="AS730" s="111">
        <f t="shared" si="96"/>
        <v>0</v>
      </c>
    </row>
    <row r="731" spans="1:45" ht="15.05" customHeight="1">
      <c r="A731" s="122"/>
      <c r="B731" s="123"/>
      <c r="C731" s="126" t="s">
        <v>114</v>
      </c>
      <c r="D731" s="473" t="str">
        <f t="shared" si="80"/>
        <v/>
      </c>
      <c r="E731" s="449"/>
      <c r="F731" s="449"/>
      <c r="G731" s="449"/>
      <c r="H731" s="449"/>
      <c r="I731" s="449"/>
      <c r="J731" s="449"/>
      <c r="K731" s="449"/>
      <c r="L731" s="449"/>
      <c r="M731" s="449"/>
      <c r="N731" s="450"/>
      <c r="O731" s="446" t="str">
        <f t="shared" si="81"/>
        <v/>
      </c>
      <c r="P731" s="447"/>
      <c r="Q731" s="446" t="str">
        <f t="shared" si="82"/>
        <v/>
      </c>
      <c r="R731" s="447"/>
      <c r="S731" s="446" t="str">
        <f t="shared" si="83"/>
        <v/>
      </c>
      <c r="T731" s="447"/>
      <c r="U731" s="293"/>
      <c r="V731" s="293"/>
      <c r="W731" s="293"/>
      <c r="X731" s="293"/>
      <c r="Y731" s="293"/>
      <c r="Z731" s="293"/>
      <c r="AA731" s="293"/>
      <c r="AB731" s="293"/>
      <c r="AC731" s="293"/>
      <c r="AD731" s="293"/>
      <c r="AG731" s="111">
        <f t="shared" si="84"/>
        <v>0</v>
      </c>
      <c r="AH731" s="95">
        <f t="shared" si="85"/>
        <v>0</v>
      </c>
      <c r="AI731" s="95">
        <f t="shared" si="86"/>
        <v>0</v>
      </c>
      <c r="AJ731" s="95">
        <f t="shared" si="87"/>
        <v>0</v>
      </c>
      <c r="AK731" s="100">
        <f t="shared" si="88"/>
        <v>0</v>
      </c>
      <c r="AL731" s="101">
        <f t="shared" si="89"/>
        <v>0</v>
      </c>
      <c r="AM731" s="101">
        <f t="shared" si="90"/>
        <v>0</v>
      </c>
      <c r="AN731" s="102">
        <f t="shared" si="91"/>
        <v>0</v>
      </c>
      <c r="AO731" s="100">
        <f t="shared" si="92"/>
        <v>0</v>
      </c>
      <c r="AP731" s="101">
        <f t="shared" si="93"/>
        <v>0</v>
      </c>
      <c r="AQ731" s="101">
        <f t="shared" si="94"/>
        <v>0</v>
      </c>
      <c r="AR731" s="102">
        <f t="shared" si="95"/>
        <v>0</v>
      </c>
      <c r="AS731" s="111">
        <f t="shared" si="96"/>
        <v>0</v>
      </c>
    </row>
    <row r="732" spans="1:45" ht="15.05" customHeight="1">
      <c r="A732" s="122"/>
      <c r="B732" s="123"/>
      <c r="C732" s="126" t="s">
        <v>115</v>
      </c>
      <c r="D732" s="473" t="str">
        <f t="shared" si="80"/>
        <v/>
      </c>
      <c r="E732" s="449"/>
      <c r="F732" s="449"/>
      <c r="G732" s="449"/>
      <c r="H732" s="449"/>
      <c r="I732" s="449"/>
      <c r="J732" s="449"/>
      <c r="K732" s="449"/>
      <c r="L732" s="449"/>
      <c r="M732" s="449"/>
      <c r="N732" s="450"/>
      <c r="O732" s="446" t="str">
        <f t="shared" si="81"/>
        <v/>
      </c>
      <c r="P732" s="447"/>
      <c r="Q732" s="446" t="str">
        <f t="shared" si="82"/>
        <v/>
      </c>
      <c r="R732" s="447"/>
      <c r="S732" s="446" t="str">
        <f t="shared" si="83"/>
        <v/>
      </c>
      <c r="T732" s="447"/>
      <c r="U732" s="293"/>
      <c r="V732" s="293"/>
      <c r="W732" s="293"/>
      <c r="X732" s="293"/>
      <c r="Y732" s="293"/>
      <c r="Z732" s="293"/>
      <c r="AA732" s="293"/>
      <c r="AB732" s="293"/>
      <c r="AC732" s="293"/>
      <c r="AD732" s="293"/>
      <c r="AG732" s="111">
        <f t="shared" si="84"/>
        <v>0</v>
      </c>
      <c r="AH732" s="95">
        <f t="shared" si="85"/>
        <v>0</v>
      </c>
      <c r="AI732" s="95">
        <f t="shared" si="86"/>
        <v>0</v>
      </c>
      <c r="AJ732" s="95">
        <f t="shared" si="87"/>
        <v>0</v>
      </c>
      <c r="AK732" s="100">
        <f t="shared" si="88"/>
        <v>0</v>
      </c>
      <c r="AL732" s="101">
        <f t="shared" si="89"/>
        <v>0</v>
      </c>
      <c r="AM732" s="101">
        <f t="shared" si="90"/>
        <v>0</v>
      </c>
      <c r="AN732" s="102">
        <f t="shared" si="91"/>
        <v>0</v>
      </c>
      <c r="AO732" s="100">
        <f t="shared" si="92"/>
        <v>0</v>
      </c>
      <c r="AP732" s="101">
        <f t="shared" si="93"/>
        <v>0</v>
      </c>
      <c r="AQ732" s="101">
        <f t="shared" si="94"/>
        <v>0</v>
      </c>
      <c r="AR732" s="102">
        <f t="shared" si="95"/>
        <v>0</v>
      </c>
      <c r="AS732" s="111">
        <f t="shared" si="96"/>
        <v>0</v>
      </c>
    </row>
    <row r="733" spans="1:45" ht="15.05" customHeight="1">
      <c r="A733" s="122"/>
      <c r="B733" s="123"/>
      <c r="C733" s="126" t="s">
        <v>116</v>
      </c>
      <c r="D733" s="473" t="str">
        <f t="shared" si="80"/>
        <v/>
      </c>
      <c r="E733" s="449"/>
      <c r="F733" s="449"/>
      <c r="G733" s="449"/>
      <c r="H733" s="449"/>
      <c r="I733" s="449"/>
      <c r="J733" s="449"/>
      <c r="K733" s="449"/>
      <c r="L733" s="449"/>
      <c r="M733" s="449"/>
      <c r="N733" s="450"/>
      <c r="O733" s="446" t="str">
        <f t="shared" si="81"/>
        <v/>
      </c>
      <c r="P733" s="447"/>
      <c r="Q733" s="446" t="str">
        <f t="shared" si="82"/>
        <v/>
      </c>
      <c r="R733" s="447"/>
      <c r="S733" s="446" t="str">
        <f t="shared" si="83"/>
        <v/>
      </c>
      <c r="T733" s="447"/>
      <c r="U733" s="293"/>
      <c r="V733" s="293"/>
      <c r="W733" s="293"/>
      <c r="X733" s="293"/>
      <c r="Y733" s="293"/>
      <c r="Z733" s="293"/>
      <c r="AA733" s="293"/>
      <c r="AB733" s="293"/>
      <c r="AC733" s="293"/>
      <c r="AD733" s="293"/>
      <c r="AG733" s="111">
        <f t="shared" si="84"/>
        <v>0</v>
      </c>
      <c r="AH733" s="95">
        <f t="shared" si="85"/>
        <v>0</v>
      </c>
      <c r="AI733" s="95">
        <f t="shared" si="86"/>
        <v>0</v>
      </c>
      <c r="AJ733" s="95">
        <f t="shared" si="87"/>
        <v>0</v>
      </c>
      <c r="AK733" s="100">
        <f t="shared" si="88"/>
        <v>0</v>
      </c>
      <c r="AL733" s="101">
        <f t="shared" si="89"/>
        <v>0</v>
      </c>
      <c r="AM733" s="101">
        <f t="shared" si="90"/>
        <v>0</v>
      </c>
      <c r="AN733" s="102">
        <f t="shared" si="91"/>
        <v>0</v>
      </c>
      <c r="AO733" s="100">
        <f t="shared" si="92"/>
        <v>0</v>
      </c>
      <c r="AP733" s="101">
        <f t="shared" si="93"/>
        <v>0</v>
      </c>
      <c r="AQ733" s="101">
        <f t="shared" si="94"/>
        <v>0</v>
      </c>
      <c r="AR733" s="102">
        <f t="shared" si="95"/>
        <v>0</v>
      </c>
      <c r="AS733" s="111">
        <f t="shared" si="96"/>
        <v>0</v>
      </c>
    </row>
    <row r="734" spans="1:45" ht="15.05" customHeight="1">
      <c r="A734" s="122"/>
      <c r="B734" s="123"/>
      <c r="C734" s="126" t="s">
        <v>117</v>
      </c>
      <c r="D734" s="473" t="str">
        <f t="shared" si="80"/>
        <v/>
      </c>
      <c r="E734" s="449"/>
      <c r="F734" s="449"/>
      <c r="G734" s="449"/>
      <c r="H734" s="449"/>
      <c r="I734" s="449"/>
      <c r="J734" s="449"/>
      <c r="K734" s="449"/>
      <c r="L734" s="449"/>
      <c r="M734" s="449"/>
      <c r="N734" s="450"/>
      <c r="O734" s="446" t="str">
        <f t="shared" si="81"/>
        <v/>
      </c>
      <c r="P734" s="447"/>
      <c r="Q734" s="446" t="str">
        <f t="shared" si="82"/>
        <v/>
      </c>
      <c r="R734" s="447"/>
      <c r="S734" s="446" t="str">
        <f t="shared" si="83"/>
        <v/>
      </c>
      <c r="T734" s="447"/>
      <c r="U734" s="293"/>
      <c r="V734" s="293"/>
      <c r="W734" s="293"/>
      <c r="X734" s="293"/>
      <c r="Y734" s="293"/>
      <c r="Z734" s="293"/>
      <c r="AA734" s="293"/>
      <c r="AB734" s="293"/>
      <c r="AC734" s="293"/>
      <c r="AD734" s="293"/>
      <c r="AG734" s="111">
        <f t="shared" si="84"/>
        <v>0</v>
      </c>
      <c r="AH734" s="95">
        <f t="shared" si="85"/>
        <v>0</v>
      </c>
      <c r="AI734" s="95">
        <f t="shared" si="86"/>
        <v>0</v>
      </c>
      <c r="AJ734" s="95">
        <f t="shared" si="87"/>
        <v>0</v>
      </c>
      <c r="AK734" s="100">
        <f t="shared" si="88"/>
        <v>0</v>
      </c>
      <c r="AL734" s="101">
        <f t="shared" si="89"/>
        <v>0</v>
      </c>
      <c r="AM734" s="101">
        <f t="shared" si="90"/>
        <v>0</v>
      </c>
      <c r="AN734" s="102">
        <f t="shared" si="91"/>
        <v>0</v>
      </c>
      <c r="AO734" s="100">
        <f t="shared" si="92"/>
        <v>0</v>
      </c>
      <c r="AP734" s="101">
        <f t="shared" si="93"/>
        <v>0</v>
      </c>
      <c r="AQ734" s="101">
        <f t="shared" si="94"/>
        <v>0</v>
      </c>
      <c r="AR734" s="102">
        <f t="shared" si="95"/>
        <v>0</v>
      </c>
      <c r="AS734" s="111">
        <f t="shared" si="96"/>
        <v>0</v>
      </c>
    </row>
    <row r="735" spans="1:45" ht="15.05" customHeight="1">
      <c r="A735" s="122"/>
      <c r="B735" s="123"/>
      <c r="C735" s="126" t="s">
        <v>118</v>
      </c>
      <c r="D735" s="473" t="str">
        <f t="shared" si="80"/>
        <v/>
      </c>
      <c r="E735" s="449"/>
      <c r="F735" s="449"/>
      <c r="G735" s="449"/>
      <c r="H735" s="449"/>
      <c r="I735" s="449"/>
      <c r="J735" s="449"/>
      <c r="K735" s="449"/>
      <c r="L735" s="449"/>
      <c r="M735" s="449"/>
      <c r="N735" s="450"/>
      <c r="O735" s="446" t="str">
        <f t="shared" si="81"/>
        <v/>
      </c>
      <c r="P735" s="447"/>
      <c r="Q735" s="446" t="str">
        <f t="shared" si="82"/>
        <v/>
      </c>
      <c r="R735" s="447"/>
      <c r="S735" s="446" t="str">
        <f t="shared" si="83"/>
        <v/>
      </c>
      <c r="T735" s="447"/>
      <c r="U735" s="293"/>
      <c r="V735" s="293"/>
      <c r="W735" s="293"/>
      <c r="X735" s="293"/>
      <c r="Y735" s="293"/>
      <c r="Z735" s="293"/>
      <c r="AA735" s="293"/>
      <c r="AB735" s="293"/>
      <c r="AC735" s="293"/>
      <c r="AD735" s="293"/>
      <c r="AG735" s="111">
        <f t="shared" si="84"/>
        <v>0</v>
      </c>
      <c r="AH735" s="95">
        <f t="shared" si="85"/>
        <v>0</v>
      </c>
      <c r="AI735" s="95">
        <f t="shared" si="86"/>
        <v>0</v>
      </c>
      <c r="AJ735" s="95">
        <f t="shared" si="87"/>
        <v>0</v>
      </c>
      <c r="AK735" s="100">
        <f t="shared" si="88"/>
        <v>0</v>
      </c>
      <c r="AL735" s="101">
        <f t="shared" si="89"/>
        <v>0</v>
      </c>
      <c r="AM735" s="101">
        <f t="shared" si="90"/>
        <v>0</v>
      </c>
      <c r="AN735" s="102">
        <f t="shared" si="91"/>
        <v>0</v>
      </c>
      <c r="AO735" s="100">
        <f t="shared" si="92"/>
        <v>0</v>
      </c>
      <c r="AP735" s="101">
        <f t="shared" si="93"/>
        <v>0</v>
      </c>
      <c r="AQ735" s="101">
        <f t="shared" si="94"/>
        <v>0</v>
      </c>
      <c r="AR735" s="102">
        <f t="shared" si="95"/>
        <v>0</v>
      </c>
      <c r="AS735" s="111">
        <f t="shared" si="96"/>
        <v>0</v>
      </c>
    </row>
    <row r="736" spans="1:45" ht="15.05" customHeight="1">
      <c r="A736" s="122"/>
      <c r="B736" s="123"/>
      <c r="C736" s="126" t="s">
        <v>119</v>
      </c>
      <c r="D736" s="473" t="str">
        <f t="shared" si="80"/>
        <v/>
      </c>
      <c r="E736" s="449"/>
      <c r="F736" s="449"/>
      <c r="G736" s="449"/>
      <c r="H736" s="449"/>
      <c r="I736" s="449"/>
      <c r="J736" s="449"/>
      <c r="K736" s="449"/>
      <c r="L736" s="449"/>
      <c r="M736" s="449"/>
      <c r="N736" s="450"/>
      <c r="O736" s="446" t="str">
        <f t="shared" si="81"/>
        <v/>
      </c>
      <c r="P736" s="447"/>
      <c r="Q736" s="446" t="str">
        <f t="shared" si="82"/>
        <v/>
      </c>
      <c r="R736" s="447"/>
      <c r="S736" s="446" t="str">
        <f t="shared" si="83"/>
        <v/>
      </c>
      <c r="T736" s="447"/>
      <c r="U736" s="293"/>
      <c r="V736" s="293"/>
      <c r="W736" s="293"/>
      <c r="X736" s="293"/>
      <c r="Y736" s="293"/>
      <c r="Z736" s="293"/>
      <c r="AA736" s="293"/>
      <c r="AB736" s="293"/>
      <c r="AC736" s="293"/>
      <c r="AD736" s="293"/>
      <c r="AG736" s="111">
        <f t="shared" si="84"/>
        <v>0</v>
      </c>
      <c r="AH736" s="95">
        <f t="shared" si="85"/>
        <v>0</v>
      </c>
      <c r="AI736" s="95">
        <f t="shared" si="86"/>
        <v>0</v>
      </c>
      <c r="AJ736" s="95">
        <f t="shared" si="87"/>
        <v>0</v>
      </c>
      <c r="AK736" s="100">
        <f t="shared" si="88"/>
        <v>0</v>
      </c>
      <c r="AL736" s="101">
        <f t="shared" si="89"/>
        <v>0</v>
      </c>
      <c r="AM736" s="101">
        <f t="shared" si="90"/>
        <v>0</v>
      </c>
      <c r="AN736" s="102">
        <f t="shared" si="91"/>
        <v>0</v>
      </c>
      <c r="AO736" s="100">
        <f t="shared" si="92"/>
        <v>0</v>
      </c>
      <c r="AP736" s="101">
        <f t="shared" si="93"/>
        <v>0</v>
      </c>
      <c r="AQ736" s="101">
        <f t="shared" si="94"/>
        <v>0</v>
      </c>
      <c r="AR736" s="102">
        <f t="shared" si="95"/>
        <v>0</v>
      </c>
      <c r="AS736" s="111">
        <f t="shared" si="96"/>
        <v>0</v>
      </c>
    </row>
    <row r="737" spans="1:45" ht="15.05" customHeight="1">
      <c r="A737" s="122"/>
      <c r="B737" s="123"/>
      <c r="C737" s="126" t="s">
        <v>120</v>
      </c>
      <c r="D737" s="473" t="str">
        <f t="shared" si="80"/>
        <v/>
      </c>
      <c r="E737" s="449"/>
      <c r="F737" s="449"/>
      <c r="G737" s="449"/>
      <c r="H737" s="449"/>
      <c r="I737" s="449"/>
      <c r="J737" s="449"/>
      <c r="K737" s="449"/>
      <c r="L737" s="449"/>
      <c r="M737" s="449"/>
      <c r="N737" s="450"/>
      <c r="O737" s="446" t="str">
        <f t="shared" si="81"/>
        <v/>
      </c>
      <c r="P737" s="447"/>
      <c r="Q737" s="446" t="str">
        <f t="shared" si="82"/>
        <v/>
      </c>
      <c r="R737" s="447"/>
      <c r="S737" s="446" t="str">
        <f t="shared" si="83"/>
        <v/>
      </c>
      <c r="T737" s="447"/>
      <c r="U737" s="293"/>
      <c r="V737" s="293"/>
      <c r="W737" s="293"/>
      <c r="X737" s="293"/>
      <c r="Y737" s="293"/>
      <c r="Z737" s="293"/>
      <c r="AA737" s="293"/>
      <c r="AB737" s="293"/>
      <c r="AC737" s="293"/>
      <c r="AD737" s="293"/>
      <c r="AG737" s="111">
        <f t="shared" si="84"/>
        <v>0</v>
      </c>
      <c r="AH737" s="95">
        <f t="shared" si="85"/>
        <v>0</v>
      </c>
      <c r="AI737" s="95">
        <f t="shared" si="86"/>
        <v>0</v>
      </c>
      <c r="AJ737" s="95">
        <f t="shared" si="87"/>
        <v>0</v>
      </c>
      <c r="AK737" s="100">
        <f t="shared" si="88"/>
        <v>0</v>
      </c>
      <c r="AL737" s="101">
        <f t="shared" si="89"/>
        <v>0</v>
      </c>
      <c r="AM737" s="101">
        <f t="shared" si="90"/>
        <v>0</v>
      </c>
      <c r="AN737" s="102">
        <f t="shared" si="91"/>
        <v>0</v>
      </c>
      <c r="AO737" s="100">
        <f t="shared" si="92"/>
        <v>0</v>
      </c>
      <c r="AP737" s="101">
        <f t="shared" si="93"/>
        <v>0</v>
      </c>
      <c r="AQ737" s="101">
        <f t="shared" si="94"/>
        <v>0</v>
      </c>
      <c r="AR737" s="102">
        <f t="shared" si="95"/>
        <v>0</v>
      </c>
      <c r="AS737" s="111">
        <f t="shared" si="96"/>
        <v>0</v>
      </c>
    </row>
    <row r="738" spans="1:45" ht="15.05" customHeight="1">
      <c r="A738" s="122"/>
      <c r="B738" s="123"/>
      <c r="C738" s="126" t="s">
        <v>121</v>
      </c>
      <c r="D738" s="473" t="str">
        <f t="shared" si="80"/>
        <v/>
      </c>
      <c r="E738" s="449"/>
      <c r="F738" s="449"/>
      <c r="G738" s="449"/>
      <c r="H738" s="449"/>
      <c r="I738" s="449"/>
      <c r="J738" s="449"/>
      <c r="K738" s="449"/>
      <c r="L738" s="449"/>
      <c r="M738" s="449"/>
      <c r="N738" s="450"/>
      <c r="O738" s="446" t="str">
        <f t="shared" si="81"/>
        <v/>
      </c>
      <c r="P738" s="447"/>
      <c r="Q738" s="446" t="str">
        <f t="shared" si="82"/>
        <v/>
      </c>
      <c r="R738" s="447"/>
      <c r="S738" s="446" t="str">
        <f t="shared" si="83"/>
        <v/>
      </c>
      <c r="T738" s="447"/>
      <c r="U738" s="293"/>
      <c r="V738" s="293"/>
      <c r="W738" s="293"/>
      <c r="X738" s="293"/>
      <c r="Y738" s="293"/>
      <c r="Z738" s="293"/>
      <c r="AA738" s="293"/>
      <c r="AB738" s="293"/>
      <c r="AC738" s="293"/>
      <c r="AD738" s="293"/>
      <c r="AG738" s="111">
        <f t="shared" si="84"/>
        <v>0</v>
      </c>
      <c r="AH738" s="95">
        <f t="shared" si="85"/>
        <v>0</v>
      </c>
      <c r="AI738" s="95">
        <f t="shared" si="86"/>
        <v>0</v>
      </c>
      <c r="AJ738" s="95">
        <f t="shared" si="87"/>
        <v>0</v>
      </c>
      <c r="AK738" s="100">
        <f t="shared" si="88"/>
        <v>0</v>
      </c>
      <c r="AL738" s="101">
        <f t="shared" si="89"/>
        <v>0</v>
      </c>
      <c r="AM738" s="101">
        <f t="shared" si="90"/>
        <v>0</v>
      </c>
      <c r="AN738" s="102">
        <f t="shared" si="91"/>
        <v>0</v>
      </c>
      <c r="AO738" s="100">
        <f t="shared" si="92"/>
        <v>0</v>
      </c>
      <c r="AP738" s="101">
        <f t="shared" si="93"/>
        <v>0</v>
      </c>
      <c r="AQ738" s="101">
        <f t="shared" si="94"/>
        <v>0</v>
      </c>
      <c r="AR738" s="102">
        <f t="shared" si="95"/>
        <v>0</v>
      </c>
      <c r="AS738" s="111">
        <f t="shared" si="96"/>
        <v>0</v>
      </c>
    </row>
    <row r="739" spans="1:45" ht="15.05" customHeight="1">
      <c r="A739" s="122"/>
      <c r="B739" s="123"/>
      <c r="C739" s="126" t="s">
        <v>122</v>
      </c>
      <c r="D739" s="473" t="str">
        <f t="shared" si="80"/>
        <v/>
      </c>
      <c r="E739" s="449"/>
      <c r="F739" s="449"/>
      <c r="G739" s="449"/>
      <c r="H739" s="449"/>
      <c r="I739" s="449"/>
      <c r="J739" s="449"/>
      <c r="K739" s="449"/>
      <c r="L739" s="449"/>
      <c r="M739" s="449"/>
      <c r="N739" s="450"/>
      <c r="O739" s="446" t="str">
        <f t="shared" si="81"/>
        <v/>
      </c>
      <c r="P739" s="447"/>
      <c r="Q739" s="446" t="str">
        <f t="shared" si="82"/>
        <v/>
      </c>
      <c r="R739" s="447"/>
      <c r="S739" s="446" t="str">
        <f t="shared" si="83"/>
        <v/>
      </c>
      <c r="T739" s="447"/>
      <c r="U739" s="293"/>
      <c r="V739" s="293"/>
      <c r="W739" s="293"/>
      <c r="X739" s="293"/>
      <c r="Y739" s="293"/>
      <c r="Z739" s="293"/>
      <c r="AA739" s="293"/>
      <c r="AB739" s="293"/>
      <c r="AC739" s="293"/>
      <c r="AD739" s="293"/>
      <c r="AG739" s="111">
        <f t="shared" si="84"/>
        <v>0</v>
      </c>
      <c r="AH739" s="95">
        <f t="shared" si="85"/>
        <v>0</v>
      </c>
      <c r="AI739" s="95">
        <f t="shared" si="86"/>
        <v>0</v>
      </c>
      <c r="AJ739" s="95">
        <f t="shared" si="87"/>
        <v>0</v>
      </c>
      <c r="AK739" s="100">
        <f t="shared" si="88"/>
        <v>0</v>
      </c>
      <c r="AL739" s="101">
        <f t="shared" si="89"/>
        <v>0</v>
      </c>
      <c r="AM739" s="101">
        <f t="shared" si="90"/>
        <v>0</v>
      </c>
      <c r="AN739" s="102">
        <f t="shared" si="91"/>
        <v>0</v>
      </c>
      <c r="AO739" s="100">
        <f t="shared" si="92"/>
        <v>0</v>
      </c>
      <c r="AP739" s="101">
        <f t="shared" si="93"/>
        <v>0</v>
      </c>
      <c r="AQ739" s="101">
        <f t="shared" si="94"/>
        <v>0</v>
      </c>
      <c r="AR739" s="102">
        <f t="shared" si="95"/>
        <v>0</v>
      </c>
      <c r="AS739" s="111">
        <f t="shared" si="96"/>
        <v>0</v>
      </c>
    </row>
    <row r="740" spans="1:45" ht="15.05" customHeight="1">
      <c r="A740" s="122"/>
      <c r="B740" s="123"/>
      <c r="C740" s="126" t="s">
        <v>123</v>
      </c>
      <c r="D740" s="473" t="str">
        <f t="shared" si="80"/>
        <v/>
      </c>
      <c r="E740" s="449"/>
      <c r="F740" s="449"/>
      <c r="G740" s="449"/>
      <c r="H740" s="449"/>
      <c r="I740" s="449"/>
      <c r="J740" s="449"/>
      <c r="K740" s="449"/>
      <c r="L740" s="449"/>
      <c r="M740" s="449"/>
      <c r="N740" s="450"/>
      <c r="O740" s="446" t="str">
        <f t="shared" si="81"/>
        <v/>
      </c>
      <c r="P740" s="447"/>
      <c r="Q740" s="446" t="str">
        <f t="shared" si="82"/>
        <v/>
      </c>
      <c r="R740" s="447"/>
      <c r="S740" s="446" t="str">
        <f t="shared" si="83"/>
        <v/>
      </c>
      <c r="T740" s="447"/>
      <c r="U740" s="293"/>
      <c r="V740" s="293"/>
      <c r="W740" s="293"/>
      <c r="X740" s="293"/>
      <c r="Y740" s="293"/>
      <c r="Z740" s="293"/>
      <c r="AA740" s="293"/>
      <c r="AB740" s="293"/>
      <c r="AC740" s="293"/>
      <c r="AD740" s="293"/>
      <c r="AG740" s="111">
        <f t="shared" si="84"/>
        <v>0</v>
      </c>
      <c r="AH740" s="95">
        <f t="shared" si="85"/>
        <v>0</v>
      </c>
      <c r="AI740" s="95">
        <f t="shared" si="86"/>
        <v>0</v>
      </c>
      <c r="AJ740" s="95">
        <f t="shared" si="87"/>
        <v>0</v>
      </c>
      <c r="AK740" s="100">
        <f t="shared" si="88"/>
        <v>0</v>
      </c>
      <c r="AL740" s="101">
        <f t="shared" si="89"/>
        <v>0</v>
      </c>
      <c r="AM740" s="101">
        <f t="shared" si="90"/>
        <v>0</v>
      </c>
      <c r="AN740" s="102">
        <f t="shared" si="91"/>
        <v>0</v>
      </c>
      <c r="AO740" s="100">
        <f t="shared" si="92"/>
        <v>0</v>
      </c>
      <c r="AP740" s="101">
        <f t="shared" si="93"/>
        <v>0</v>
      </c>
      <c r="AQ740" s="101">
        <f t="shared" si="94"/>
        <v>0</v>
      </c>
      <c r="AR740" s="102">
        <f t="shared" si="95"/>
        <v>0</v>
      </c>
      <c r="AS740" s="111">
        <f t="shared" si="96"/>
        <v>0</v>
      </c>
    </row>
    <row r="741" spans="1:45" ht="15.05" customHeight="1">
      <c r="A741" s="122"/>
      <c r="B741" s="123"/>
      <c r="C741" s="126" t="s">
        <v>124</v>
      </c>
      <c r="D741" s="473" t="str">
        <f t="shared" si="80"/>
        <v/>
      </c>
      <c r="E741" s="449"/>
      <c r="F741" s="449"/>
      <c r="G741" s="449"/>
      <c r="H741" s="449"/>
      <c r="I741" s="449"/>
      <c r="J741" s="449"/>
      <c r="K741" s="449"/>
      <c r="L741" s="449"/>
      <c r="M741" s="449"/>
      <c r="N741" s="450"/>
      <c r="O741" s="446" t="str">
        <f t="shared" si="81"/>
        <v/>
      </c>
      <c r="P741" s="447"/>
      <c r="Q741" s="446" t="str">
        <f t="shared" si="82"/>
        <v/>
      </c>
      <c r="R741" s="447"/>
      <c r="S741" s="446" t="str">
        <f t="shared" si="83"/>
        <v/>
      </c>
      <c r="T741" s="447"/>
      <c r="U741" s="293"/>
      <c r="V741" s="293"/>
      <c r="W741" s="293"/>
      <c r="X741" s="293"/>
      <c r="Y741" s="293"/>
      <c r="Z741" s="293"/>
      <c r="AA741" s="293"/>
      <c r="AB741" s="293"/>
      <c r="AC741" s="293"/>
      <c r="AD741" s="293"/>
      <c r="AG741" s="111">
        <f t="shared" si="84"/>
        <v>0</v>
      </c>
      <c r="AH741" s="95">
        <f t="shared" si="85"/>
        <v>0</v>
      </c>
      <c r="AI741" s="95">
        <f t="shared" si="86"/>
        <v>0</v>
      </c>
      <c r="AJ741" s="95">
        <f t="shared" si="87"/>
        <v>0</v>
      </c>
      <c r="AK741" s="100">
        <f t="shared" si="88"/>
        <v>0</v>
      </c>
      <c r="AL741" s="101">
        <f t="shared" si="89"/>
        <v>0</v>
      </c>
      <c r="AM741" s="101">
        <f t="shared" si="90"/>
        <v>0</v>
      </c>
      <c r="AN741" s="102">
        <f t="shared" si="91"/>
        <v>0</v>
      </c>
      <c r="AO741" s="100">
        <f t="shared" si="92"/>
        <v>0</v>
      </c>
      <c r="AP741" s="101">
        <f t="shared" si="93"/>
        <v>0</v>
      </c>
      <c r="AQ741" s="101">
        <f t="shared" si="94"/>
        <v>0</v>
      </c>
      <c r="AR741" s="102">
        <f t="shared" si="95"/>
        <v>0</v>
      </c>
      <c r="AS741" s="111">
        <f t="shared" si="96"/>
        <v>0</v>
      </c>
    </row>
    <row r="742" spans="1:45" ht="15.05" customHeight="1">
      <c r="A742" s="122"/>
      <c r="B742" s="123"/>
      <c r="C742" s="126" t="s">
        <v>125</v>
      </c>
      <c r="D742" s="473" t="str">
        <f t="shared" si="80"/>
        <v/>
      </c>
      <c r="E742" s="449"/>
      <c r="F742" s="449"/>
      <c r="G742" s="449"/>
      <c r="H742" s="449"/>
      <c r="I742" s="449"/>
      <c r="J742" s="449"/>
      <c r="K742" s="449"/>
      <c r="L742" s="449"/>
      <c r="M742" s="449"/>
      <c r="N742" s="450"/>
      <c r="O742" s="446" t="str">
        <f t="shared" si="81"/>
        <v/>
      </c>
      <c r="P742" s="447"/>
      <c r="Q742" s="446" t="str">
        <f t="shared" si="82"/>
        <v/>
      </c>
      <c r="R742" s="447"/>
      <c r="S742" s="446" t="str">
        <f t="shared" si="83"/>
        <v/>
      </c>
      <c r="T742" s="447"/>
      <c r="U742" s="293"/>
      <c r="V742" s="293"/>
      <c r="W742" s="293"/>
      <c r="X742" s="293"/>
      <c r="Y742" s="293"/>
      <c r="Z742" s="293"/>
      <c r="AA742" s="293"/>
      <c r="AB742" s="293"/>
      <c r="AC742" s="293"/>
      <c r="AD742" s="293"/>
      <c r="AG742" s="111">
        <f t="shared" si="84"/>
        <v>0</v>
      </c>
      <c r="AH742" s="95">
        <f t="shared" si="85"/>
        <v>0</v>
      </c>
      <c r="AI742" s="95">
        <f t="shared" si="86"/>
        <v>0</v>
      </c>
      <c r="AJ742" s="95">
        <f t="shared" si="87"/>
        <v>0</v>
      </c>
      <c r="AK742" s="100">
        <f t="shared" si="88"/>
        <v>0</v>
      </c>
      <c r="AL742" s="101">
        <f t="shared" si="89"/>
        <v>0</v>
      </c>
      <c r="AM742" s="101">
        <f t="shared" si="90"/>
        <v>0</v>
      </c>
      <c r="AN742" s="102">
        <f t="shared" si="91"/>
        <v>0</v>
      </c>
      <c r="AO742" s="100">
        <f t="shared" si="92"/>
        <v>0</v>
      </c>
      <c r="AP742" s="101">
        <f t="shared" si="93"/>
        <v>0</v>
      </c>
      <c r="AQ742" s="101">
        <f t="shared" si="94"/>
        <v>0</v>
      </c>
      <c r="AR742" s="102">
        <f t="shared" si="95"/>
        <v>0</v>
      </c>
      <c r="AS742" s="111">
        <f t="shared" si="96"/>
        <v>0</v>
      </c>
    </row>
    <row r="743" spans="1:45" ht="15.05" customHeight="1">
      <c r="A743" s="122"/>
      <c r="B743" s="123"/>
      <c r="C743" s="126" t="s">
        <v>126</v>
      </c>
      <c r="D743" s="473" t="str">
        <f t="shared" si="80"/>
        <v/>
      </c>
      <c r="E743" s="449"/>
      <c r="F743" s="449"/>
      <c r="G743" s="449"/>
      <c r="H743" s="449"/>
      <c r="I743" s="449"/>
      <c r="J743" s="449"/>
      <c r="K743" s="449"/>
      <c r="L743" s="449"/>
      <c r="M743" s="449"/>
      <c r="N743" s="450"/>
      <c r="O743" s="446" t="str">
        <f t="shared" si="81"/>
        <v/>
      </c>
      <c r="P743" s="447"/>
      <c r="Q743" s="446" t="str">
        <f t="shared" si="82"/>
        <v/>
      </c>
      <c r="R743" s="447"/>
      <c r="S743" s="446" t="str">
        <f t="shared" si="83"/>
        <v/>
      </c>
      <c r="T743" s="447"/>
      <c r="U743" s="293"/>
      <c r="V743" s="293"/>
      <c r="W743" s="293"/>
      <c r="X743" s="293"/>
      <c r="Y743" s="293"/>
      <c r="Z743" s="293"/>
      <c r="AA743" s="293"/>
      <c r="AB743" s="293"/>
      <c r="AC743" s="293"/>
      <c r="AD743" s="293"/>
      <c r="AG743" s="111">
        <f t="shared" si="84"/>
        <v>0</v>
      </c>
      <c r="AH743" s="95">
        <f t="shared" si="85"/>
        <v>0</v>
      </c>
      <c r="AI743" s="95">
        <f t="shared" si="86"/>
        <v>0</v>
      </c>
      <c r="AJ743" s="95">
        <f t="shared" si="87"/>
        <v>0</v>
      </c>
      <c r="AK743" s="100">
        <f t="shared" si="88"/>
        <v>0</v>
      </c>
      <c r="AL743" s="101">
        <f t="shared" si="89"/>
        <v>0</v>
      </c>
      <c r="AM743" s="101">
        <f t="shared" si="90"/>
        <v>0</v>
      </c>
      <c r="AN743" s="102">
        <f t="shared" si="91"/>
        <v>0</v>
      </c>
      <c r="AO743" s="100">
        <f t="shared" si="92"/>
        <v>0</v>
      </c>
      <c r="AP743" s="101">
        <f t="shared" si="93"/>
        <v>0</v>
      </c>
      <c r="AQ743" s="101">
        <f t="shared" si="94"/>
        <v>0</v>
      </c>
      <c r="AR743" s="102">
        <f t="shared" si="95"/>
        <v>0</v>
      </c>
      <c r="AS743" s="111">
        <f t="shared" si="96"/>
        <v>0</v>
      </c>
    </row>
    <row r="744" spans="1:45" ht="15.05" customHeight="1">
      <c r="A744" s="122"/>
      <c r="B744" s="123"/>
      <c r="C744" s="126" t="s">
        <v>127</v>
      </c>
      <c r="D744" s="473" t="str">
        <f t="shared" si="80"/>
        <v/>
      </c>
      <c r="E744" s="449"/>
      <c r="F744" s="449"/>
      <c r="G744" s="449"/>
      <c r="H744" s="449"/>
      <c r="I744" s="449"/>
      <c r="J744" s="449"/>
      <c r="K744" s="449"/>
      <c r="L744" s="449"/>
      <c r="M744" s="449"/>
      <c r="N744" s="450"/>
      <c r="O744" s="446" t="str">
        <f t="shared" si="81"/>
        <v/>
      </c>
      <c r="P744" s="447"/>
      <c r="Q744" s="446" t="str">
        <f t="shared" si="82"/>
        <v/>
      </c>
      <c r="R744" s="447"/>
      <c r="S744" s="446" t="str">
        <f t="shared" si="83"/>
        <v/>
      </c>
      <c r="T744" s="447"/>
      <c r="U744" s="293"/>
      <c r="V744" s="293"/>
      <c r="W744" s="293"/>
      <c r="X744" s="293"/>
      <c r="Y744" s="293"/>
      <c r="Z744" s="293"/>
      <c r="AA744" s="293"/>
      <c r="AB744" s="293"/>
      <c r="AC744" s="293"/>
      <c r="AD744" s="293"/>
      <c r="AG744" s="111">
        <f t="shared" si="84"/>
        <v>0</v>
      </c>
      <c r="AH744" s="95">
        <f t="shared" si="85"/>
        <v>0</v>
      </c>
      <c r="AI744" s="95">
        <f t="shared" si="86"/>
        <v>0</v>
      </c>
      <c r="AJ744" s="95">
        <f t="shared" si="87"/>
        <v>0</v>
      </c>
      <c r="AK744" s="100">
        <f t="shared" si="88"/>
        <v>0</v>
      </c>
      <c r="AL744" s="101">
        <f t="shared" si="89"/>
        <v>0</v>
      </c>
      <c r="AM744" s="101">
        <f t="shared" si="90"/>
        <v>0</v>
      </c>
      <c r="AN744" s="102">
        <f t="shared" si="91"/>
        <v>0</v>
      </c>
      <c r="AO744" s="100">
        <f t="shared" si="92"/>
        <v>0</v>
      </c>
      <c r="AP744" s="101">
        <f t="shared" si="93"/>
        <v>0</v>
      </c>
      <c r="AQ744" s="101">
        <f t="shared" si="94"/>
        <v>0</v>
      </c>
      <c r="AR744" s="102">
        <f t="shared" si="95"/>
        <v>0</v>
      </c>
      <c r="AS744" s="111">
        <f t="shared" si="96"/>
        <v>0</v>
      </c>
    </row>
    <row r="745" spans="1:45" ht="15.05" customHeight="1">
      <c r="A745" s="122"/>
      <c r="B745" s="123"/>
      <c r="C745" s="126" t="s">
        <v>128</v>
      </c>
      <c r="D745" s="473" t="str">
        <f t="shared" si="80"/>
        <v/>
      </c>
      <c r="E745" s="449"/>
      <c r="F745" s="449"/>
      <c r="G745" s="449"/>
      <c r="H745" s="449"/>
      <c r="I745" s="449"/>
      <c r="J745" s="449"/>
      <c r="K745" s="449"/>
      <c r="L745" s="449"/>
      <c r="M745" s="449"/>
      <c r="N745" s="450"/>
      <c r="O745" s="446" t="str">
        <f t="shared" si="81"/>
        <v/>
      </c>
      <c r="P745" s="447"/>
      <c r="Q745" s="446" t="str">
        <f t="shared" si="82"/>
        <v/>
      </c>
      <c r="R745" s="447"/>
      <c r="S745" s="446" t="str">
        <f t="shared" si="83"/>
        <v/>
      </c>
      <c r="T745" s="447"/>
      <c r="U745" s="293"/>
      <c r="V745" s="293"/>
      <c r="W745" s="293"/>
      <c r="X745" s="293"/>
      <c r="Y745" s="293"/>
      <c r="Z745" s="293"/>
      <c r="AA745" s="293"/>
      <c r="AB745" s="293"/>
      <c r="AC745" s="293"/>
      <c r="AD745" s="293"/>
      <c r="AG745" s="111">
        <f t="shared" si="84"/>
        <v>0</v>
      </c>
      <c r="AH745" s="95">
        <f t="shared" si="85"/>
        <v>0</v>
      </c>
      <c r="AI745" s="95">
        <f t="shared" si="86"/>
        <v>0</v>
      </c>
      <c r="AJ745" s="95">
        <f t="shared" si="87"/>
        <v>0</v>
      </c>
      <c r="AK745" s="100">
        <f t="shared" si="88"/>
        <v>0</v>
      </c>
      <c r="AL745" s="101">
        <f t="shared" si="89"/>
        <v>0</v>
      </c>
      <c r="AM745" s="101">
        <f t="shared" si="90"/>
        <v>0</v>
      </c>
      <c r="AN745" s="102">
        <f t="shared" si="91"/>
        <v>0</v>
      </c>
      <c r="AO745" s="100">
        <f t="shared" si="92"/>
        <v>0</v>
      </c>
      <c r="AP745" s="101">
        <f t="shared" si="93"/>
        <v>0</v>
      </c>
      <c r="AQ745" s="101">
        <f t="shared" si="94"/>
        <v>0</v>
      </c>
      <c r="AR745" s="102">
        <f t="shared" si="95"/>
        <v>0</v>
      </c>
      <c r="AS745" s="111">
        <f t="shared" si="96"/>
        <v>0</v>
      </c>
    </row>
    <row r="746" spans="1:45" ht="15.05" customHeight="1">
      <c r="A746" s="122"/>
      <c r="B746" s="123"/>
      <c r="C746" s="126" t="s">
        <v>129</v>
      </c>
      <c r="D746" s="473" t="str">
        <f t="shared" si="80"/>
        <v/>
      </c>
      <c r="E746" s="449"/>
      <c r="F746" s="449"/>
      <c r="G746" s="449"/>
      <c r="H746" s="449"/>
      <c r="I746" s="449"/>
      <c r="J746" s="449"/>
      <c r="K746" s="449"/>
      <c r="L746" s="449"/>
      <c r="M746" s="449"/>
      <c r="N746" s="450"/>
      <c r="O746" s="446" t="str">
        <f t="shared" si="81"/>
        <v/>
      </c>
      <c r="P746" s="447"/>
      <c r="Q746" s="446" t="str">
        <f t="shared" si="82"/>
        <v/>
      </c>
      <c r="R746" s="447"/>
      <c r="S746" s="446" t="str">
        <f t="shared" si="83"/>
        <v/>
      </c>
      <c r="T746" s="447"/>
      <c r="U746" s="293"/>
      <c r="V746" s="293"/>
      <c r="W746" s="293"/>
      <c r="X746" s="293"/>
      <c r="Y746" s="293"/>
      <c r="Z746" s="293"/>
      <c r="AA746" s="293"/>
      <c r="AB746" s="293"/>
      <c r="AC746" s="293"/>
      <c r="AD746" s="293"/>
      <c r="AG746" s="111">
        <f t="shared" si="84"/>
        <v>0</v>
      </c>
      <c r="AH746" s="95">
        <f t="shared" si="85"/>
        <v>0</v>
      </c>
      <c r="AI746" s="95">
        <f t="shared" si="86"/>
        <v>0</v>
      </c>
      <c r="AJ746" s="95">
        <f t="shared" si="87"/>
        <v>0</v>
      </c>
      <c r="AK746" s="100">
        <f t="shared" si="88"/>
        <v>0</v>
      </c>
      <c r="AL746" s="101">
        <f t="shared" si="89"/>
        <v>0</v>
      </c>
      <c r="AM746" s="101">
        <f t="shared" si="90"/>
        <v>0</v>
      </c>
      <c r="AN746" s="102">
        <f t="shared" si="91"/>
        <v>0</v>
      </c>
      <c r="AO746" s="100">
        <f t="shared" si="92"/>
        <v>0</v>
      </c>
      <c r="AP746" s="101">
        <f t="shared" si="93"/>
        <v>0</v>
      </c>
      <c r="AQ746" s="101">
        <f t="shared" si="94"/>
        <v>0</v>
      </c>
      <c r="AR746" s="102">
        <f t="shared" si="95"/>
        <v>0</v>
      </c>
      <c r="AS746" s="111">
        <f t="shared" si="96"/>
        <v>0</v>
      </c>
    </row>
    <row r="747" spans="1:45" ht="15.05" customHeight="1">
      <c r="A747" s="122"/>
      <c r="B747" s="123"/>
      <c r="C747" s="126" t="s">
        <v>130</v>
      </c>
      <c r="D747" s="473" t="str">
        <f t="shared" si="80"/>
        <v/>
      </c>
      <c r="E747" s="449"/>
      <c r="F747" s="449"/>
      <c r="G747" s="449"/>
      <c r="H747" s="449"/>
      <c r="I747" s="449"/>
      <c r="J747" s="449"/>
      <c r="K747" s="449"/>
      <c r="L747" s="449"/>
      <c r="M747" s="449"/>
      <c r="N747" s="450"/>
      <c r="O747" s="446" t="str">
        <f t="shared" si="81"/>
        <v/>
      </c>
      <c r="P747" s="447"/>
      <c r="Q747" s="446" t="str">
        <f t="shared" si="82"/>
        <v/>
      </c>
      <c r="R747" s="447"/>
      <c r="S747" s="446" t="str">
        <f t="shared" si="83"/>
        <v/>
      </c>
      <c r="T747" s="447"/>
      <c r="U747" s="293"/>
      <c r="V747" s="293"/>
      <c r="W747" s="293"/>
      <c r="X747" s="293"/>
      <c r="Y747" s="293"/>
      <c r="Z747" s="293"/>
      <c r="AA747" s="293"/>
      <c r="AB747" s="293"/>
      <c r="AC747" s="293"/>
      <c r="AD747" s="293"/>
      <c r="AG747" s="111">
        <f t="shared" si="84"/>
        <v>0</v>
      </c>
      <c r="AH747" s="95">
        <f t="shared" si="85"/>
        <v>0</v>
      </c>
      <c r="AI747" s="95">
        <f t="shared" si="86"/>
        <v>0</v>
      </c>
      <c r="AJ747" s="95">
        <f t="shared" si="87"/>
        <v>0</v>
      </c>
      <c r="AK747" s="100">
        <f t="shared" si="88"/>
        <v>0</v>
      </c>
      <c r="AL747" s="101">
        <f t="shared" si="89"/>
        <v>0</v>
      </c>
      <c r="AM747" s="101">
        <f t="shared" si="90"/>
        <v>0</v>
      </c>
      <c r="AN747" s="102">
        <f t="shared" si="91"/>
        <v>0</v>
      </c>
      <c r="AO747" s="100">
        <f t="shared" si="92"/>
        <v>0</v>
      </c>
      <c r="AP747" s="101">
        <f t="shared" si="93"/>
        <v>0</v>
      </c>
      <c r="AQ747" s="101">
        <f t="shared" si="94"/>
        <v>0</v>
      </c>
      <c r="AR747" s="102">
        <f t="shared" si="95"/>
        <v>0</v>
      </c>
      <c r="AS747" s="111">
        <f t="shared" si="96"/>
        <v>0</v>
      </c>
    </row>
    <row r="748" spans="1:45" ht="15.05" customHeight="1">
      <c r="A748" s="122"/>
      <c r="B748" s="123"/>
      <c r="C748" s="126" t="s">
        <v>131</v>
      </c>
      <c r="D748" s="473" t="str">
        <f t="shared" si="80"/>
        <v/>
      </c>
      <c r="E748" s="449"/>
      <c r="F748" s="449"/>
      <c r="G748" s="449"/>
      <c r="H748" s="449"/>
      <c r="I748" s="449"/>
      <c r="J748" s="449"/>
      <c r="K748" s="449"/>
      <c r="L748" s="449"/>
      <c r="M748" s="449"/>
      <c r="N748" s="450"/>
      <c r="O748" s="446" t="str">
        <f t="shared" si="81"/>
        <v/>
      </c>
      <c r="P748" s="447"/>
      <c r="Q748" s="446" t="str">
        <f t="shared" si="82"/>
        <v/>
      </c>
      <c r="R748" s="447"/>
      <c r="S748" s="446" t="str">
        <f t="shared" si="83"/>
        <v/>
      </c>
      <c r="T748" s="447"/>
      <c r="U748" s="293"/>
      <c r="V748" s="293"/>
      <c r="W748" s="293"/>
      <c r="X748" s="293"/>
      <c r="Y748" s="293"/>
      <c r="Z748" s="293"/>
      <c r="AA748" s="293"/>
      <c r="AB748" s="293"/>
      <c r="AC748" s="293"/>
      <c r="AD748" s="293"/>
      <c r="AG748" s="111">
        <f t="shared" si="84"/>
        <v>0</v>
      </c>
      <c r="AH748" s="95">
        <f t="shared" si="85"/>
        <v>0</v>
      </c>
      <c r="AI748" s="95">
        <f t="shared" si="86"/>
        <v>0</v>
      </c>
      <c r="AJ748" s="95">
        <f t="shared" si="87"/>
        <v>0</v>
      </c>
      <c r="AK748" s="100">
        <f t="shared" si="88"/>
        <v>0</v>
      </c>
      <c r="AL748" s="101">
        <f t="shared" si="89"/>
        <v>0</v>
      </c>
      <c r="AM748" s="101">
        <f t="shared" si="90"/>
        <v>0</v>
      </c>
      <c r="AN748" s="102">
        <f t="shared" si="91"/>
        <v>0</v>
      </c>
      <c r="AO748" s="100">
        <f t="shared" si="92"/>
        <v>0</v>
      </c>
      <c r="AP748" s="101">
        <f t="shared" si="93"/>
        <v>0</v>
      </c>
      <c r="AQ748" s="101">
        <f t="shared" si="94"/>
        <v>0</v>
      </c>
      <c r="AR748" s="102">
        <f t="shared" si="95"/>
        <v>0</v>
      </c>
      <c r="AS748" s="111">
        <f t="shared" si="96"/>
        <v>0</v>
      </c>
    </row>
    <row r="749" spans="1:45" ht="15.05" customHeight="1">
      <c r="A749" s="122"/>
      <c r="B749" s="123"/>
      <c r="C749" s="126" t="s">
        <v>132</v>
      </c>
      <c r="D749" s="473" t="str">
        <f t="shared" si="80"/>
        <v/>
      </c>
      <c r="E749" s="449"/>
      <c r="F749" s="449"/>
      <c r="G749" s="449"/>
      <c r="H749" s="449"/>
      <c r="I749" s="449"/>
      <c r="J749" s="449"/>
      <c r="K749" s="449"/>
      <c r="L749" s="449"/>
      <c r="M749" s="449"/>
      <c r="N749" s="450"/>
      <c r="O749" s="446" t="str">
        <f t="shared" si="81"/>
        <v/>
      </c>
      <c r="P749" s="447"/>
      <c r="Q749" s="446" t="str">
        <f t="shared" si="82"/>
        <v/>
      </c>
      <c r="R749" s="447"/>
      <c r="S749" s="446" t="str">
        <f t="shared" si="83"/>
        <v/>
      </c>
      <c r="T749" s="447"/>
      <c r="U749" s="293"/>
      <c r="V749" s="293"/>
      <c r="W749" s="293"/>
      <c r="X749" s="293"/>
      <c r="Y749" s="293"/>
      <c r="Z749" s="293"/>
      <c r="AA749" s="293"/>
      <c r="AB749" s="293"/>
      <c r="AC749" s="293"/>
      <c r="AD749" s="293"/>
      <c r="AG749" s="111">
        <f t="shared" si="84"/>
        <v>0</v>
      </c>
      <c r="AH749" s="95">
        <f t="shared" si="85"/>
        <v>0</v>
      </c>
      <c r="AI749" s="95">
        <f t="shared" si="86"/>
        <v>0</v>
      </c>
      <c r="AJ749" s="95">
        <f t="shared" si="87"/>
        <v>0</v>
      </c>
      <c r="AK749" s="100">
        <f t="shared" si="88"/>
        <v>0</v>
      </c>
      <c r="AL749" s="101">
        <f t="shared" si="89"/>
        <v>0</v>
      </c>
      <c r="AM749" s="101">
        <f t="shared" si="90"/>
        <v>0</v>
      </c>
      <c r="AN749" s="102">
        <f t="shared" si="91"/>
        <v>0</v>
      </c>
      <c r="AO749" s="100">
        <f t="shared" si="92"/>
        <v>0</v>
      </c>
      <c r="AP749" s="101">
        <f t="shared" si="93"/>
        <v>0</v>
      </c>
      <c r="AQ749" s="101">
        <f t="shared" si="94"/>
        <v>0</v>
      </c>
      <c r="AR749" s="102">
        <f t="shared" si="95"/>
        <v>0</v>
      </c>
      <c r="AS749" s="111">
        <f t="shared" si="96"/>
        <v>0</v>
      </c>
    </row>
    <row r="750" spans="1:45" ht="15.05" customHeight="1">
      <c r="A750" s="122"/>
      <c r="B750" s="123"/>
      <c r="C750" s="126" t="s">
        <v>133</v>
      </c>
      <c r="D750" s="473" t="str">
        <f t="shared" ref="D750:D804" si="97">IF(D103="","",D103)</f>
        <v/>
      </c>
      <c r="E750" s="449"/>
      <c r="F750" s="449"/>
      <c r="G750" s="449"/>
      <c r="H750" s="449"/>
      <c r="I750" s="449"/>
      <c r="J750" s="449"/>
      <c r="K750" s="449"/>
      <c r="L750" s="449"/>
      <c r="M750" s="449"/>
      <c r="N750" s="450"/>
      <c r="O750" s="446" t="str">
        <f t="shared" ref="O750:O804" si="98">IF(M614="","",M614)</f>
        <v/>
      </c>
      <c r="P750" s="447"/>
      <c r="Q750" s="446" t="str">
        <f t="shared" ref="Q750:Q804" si="99">IF(S614="","",S614)</f>
        <v/>
      </c>
      <c r="R750" s="447"/>
      <c r="S750" s="446" t="str">
        <f t="shared" ref="S750:S804" si="100">IF(Y614="","",Y614)</f>
        <v/>
      </c>
      <c r="T750" s="447"/>
      <c r="U750" s="293"/>
      <c r="V750" s="293"/>
      <c r="W750" s="293"/>
      <c r="X750" s="293"/>
      <c r="Y750" s="293"/>
      <c r="Z750" s="293"/>
      <c r="AA750" s="293"/>
      <c r="AB750" s="293"/>
      <c r="AC750" s="293"/>
      <c r="AD750" s="293"/>
      <c r="AG750" s="111">
        <f t="shared" ref="AG750:AG804" si="101">IF(O750="",0,O750)</f>
        <v>0</v>
      </c>
      <c r="AH750" s="95">
        <f t="shared" ref="AH750:AH804" si="102">IF(COUNTIF(Q750:T750,"NA")=2,"NA",SUM(Q750:T750))</f>
        <v>0</v>
      </c>
      <c r="AI750" s="95">
        <f t="shared" ref="AI750:AI804" si="103">COUNTIF(Q750:T750, "NS")</f>
        <v>0</v>
      </c>
      <c r="AJ750" s="95">
        <f t="shared" ref="AJ750:AJ804" si="104">IF($AG$683 = $AH$683, 0, IF(OR(AND(AG750 = 0, AI750 &gt; 0), AND(AG750 = "NS", AH750 &gt; 0), AND(AG750 = "NS", AI750 = 0, AH750 =0), AND(AG750="NA", AH750&lt;&gt;"NA")), 1, IF(OR(AND(AG750 &gt; 0, AI750 = 2), AND(AG750 = "NS", AI750 = 2), AND(AG750 = "NS", AH750 = 0, AI750 &gt; 0), AG750 = AH750), 0, 1)))</f>
        <v>0</v>
      </c>
      <c r="AK750" s="100">
        <f t="shared" ref="AK750:AK804" si="105">IF(Q750="",0,Q750)</f>
        <v>0</v>
      </c>
      <c r="AL750" s="101">
        <f t="shared" ref="AL750:AL804" si="106">IF(COUNTIF(U750,"NA")+COUNTIF(W750,"NA")+COUNTIF(Y750,"NA")+COUNTIF(AA750,"NA")+COUNTIF(AC750,"NA")=5,"NA",SUM(U750,W750,Y750,AA750,AC750))</f>
        <v>0</v>
      </c>
      <c r="AM750" s="101">
        <f t="shared" ref="AM750:AM804" si="107">COUNTIF(U750, "NS")+COUNTIF(W750, "NS")+COUNTIF(Y750, "NS")+COUNTIF(AA750, "NS")+COUNTIF(AC750, "NS")</f>
        <v>0</v>
      </c>
      <c r="AN750" s="102">
        <f t="shared" ref="AN750:AN804" si="108">IF($AG$683=$AH$683, 0, IF(OR(AND(AK750 =0, AM750 &gt;0), AND(AK750 ="NS", AL750&gt;0), AND(AK750 ="NS", AL750 =0, AM750=0), AND(AK750="NA", AL750&lt;&gt;"NA") ), 1, IF(OR(AND(AM750&gt;=2, AL750&lt;AK750), AND(AK750="NS", AL750=0, AM750&gt;0), AL750=AK750 ), 0, 1)))</f>
        <v>0</v>
      </c>
      <c r="AO750" s="100">
        <f t="shared" ref="AO750:AO804" si="109">IF(S750="",0,S750)</f>
        <v>0</v>
      </c>
      <c r="AP750" s="101">
        <f t="shared" ref="AP750:AP804" si="110">IF(COUNTIF(V750,"NA")+COUNTIF(X750,"NA")+COUNTIF(Z750,"NA")+COUNTIF(AB750,"NA")+COUNTIF(AD750,"NA")=5,"NA",SUM(V750,X750,Z750,AB750,AD750))</f>
        <v>0</v>
      </c>
      <c r="AQ750" s="101">
        <f t="shared" ref="AQ750:AQ804" si="111">COUNTIF(V750, "NS")+COUNTIF(X750, "NS")+COUNTIF(Z750, "NS")+COUNTIF(AB750, "NS")+COUNTIF(AD750, "NS")</f>
        <v>0</v>
      </c>
      <c r="AR750" s="102">
        <f t="shared" ref="AR750:AR804" si="112">IF($AG$683=$AH$683, 0, IF(OR(AND(AO750 =0, AQ750 &gt;0), AND(AO750 ="NS", AP750&gt;0), AND(AO750 ="NS", AP750 =0, AQ750=0), AND(AO750="NA", AP750&lt;&gt;"NA") ), 1, IF(OR(AND(AQ750&gt;=2, AP750&lt;AO750), AND(AO750="NS", AP750=0, AQ750&gt;0), AP750=AO750 ), 0, 1)))</f>
        <v>0</v>
      </c>
      <c r="AS750" s="111">
        <f t="shared" ref="AS750:AS804" si="113">IF($AG$683=$AH$683,0,IF(OR(AND(D750&lt;&gt;"",COUNTA(U750:AD750)&lt;&gt;COUNTA($U$684:$AD$684)),AND(D750="",COUNTA(U750:AD750)&gt;0)),1,0))</f>
        <v>0</v>
      </c>
    </row>
    <row r="751" spans="1:45" ht="15.05" customHeight="1">
      <c r="A751" s="122"/>
      <c r="B751" s="123"/>
      <c r="C751" s="126" t="s">
        <v>134</v>
      </c>
      <c r="D751" s="473" t="str">
        <f t="shared" si="97"/>
        <v/>
      </c>
      <c r="E751" s="449"/>
      <c r="F751" s="449"/>
      <c r="G751" s="449"/>
      <c r="H751" s="449"/>
      <c r="I751" s="449"/>
      <c r="J751" s="449"/>
      <c r="K751" s="449"/>
      <c r="L751" s="449"/>
      <c r="M751" s="449"/>
      <c r="N751" s="450"/>
      <c r="O751" s="446" t="str">
        <f t="shared" si="98"/>
        <v/>
      </c>
      <c r="P751" s="447"/>
      <c r="Q751" s="446" t="str">
        <f t="shared" si="99"/>
        <v/>
      </c>
      <c r="R751" s="447"/>
      <c r="S751" s="446" t="str">
        <f t="shared" si="100"/>
        <v/>
      </c>
      <c r="T751" s="447"/>
      <c r="U751" s="293"/>
      <c r="V751" s="293"/>
      <c r="W751" s="293"/>
      <c r="X751" s="293"/>
      <c r="Y751" s="293"/>
      <c r="Z751" s="293"/>
      <c r="AA751" s="293"/>
      <c r="AB751" s="293"/>
      <c r="AC751" s="293"/>
      <c r="AD751" s="293"/>
      <c r="AG751" s="111">
        <f t="shared" si="101"/>
        <v>0</v>
      </c>
      <c r="AH751" s="95">
        <f t="shared" si="102"/>
        <v>0</v>
      </c>
      <c r="AI751" s="95">
        <f t="shared" si="103"/>
        <v>0</v>
      </c>
      <c r="AJ751" s="95">
        <f t="shared" si="104"/>
        <v>0</v>
      </c>
      <c r="AK751" s="100">
        <f t="shared" si="105"/>
        <v>0</v>
      </c>
      <c r="AL751" s="101">
        <f t="shared" si="106"/>
        <v>0</v>
      </c>
      <c r="AM751" s="101">
        <f t="shared" si="107"/>
        <v>0</v>
      </c>
      <c r="AN751" s="102">
        <f t="shared" si="108"/>
        <v>0</v>
      </c>
      <c r="AO751" s="100">
        <f t="shared" si="109"/>
        <v>0</v>
      </c>
      <c r="AP751" s="101">
        <f t="shared" si="110"/>
        <v>0</v>
      </c>
      <c r="AQ751" s="101">
        <f t="shared" si="111"/>
        <v>0</v>
      </c>
      <c r="AR751" s="102">
        <f t="shared" si="112"/>
        <v>0</v>
      </c>
      <c r="AS751" s="111">
        <f t="shared" si="113"/>
        <v>0</v>
      </c>
    </row>
    <row r="752" spans="1:45" ht="15.05" customHeight="1">
      <c r="A752" s="122"/>
      <c r="B752" s="123"/>
      <c r="C752" s="126" t="s">
        <v>135</v>
      </c>
      <c r="D752" s="473" t="str">
        <f t="shared" si="97"/>
        <v/>
      </c>
      <c r="E752" s="449"/>
      <c r="F752" s="449"/>
      <c r="G752" s="449"/>
      <c r="H752" s="449"/>
      <c r="I752" s="449"/>
      <c r="J752" s="449"/>
      <c r="K752" s="449"/>
      <c r="L752" s="449"/>
      <c r="M752" s="449"/>
      <c r="N752" s="450"/>
      <c r="O752" s="446" t="str">
        <f t="shared" si="98"/>
        <v/>
      </c>
      <c r="P752" s="447"/>
      <c r="Q752" s="446" t="str">
        <f t="shared" si="99"/>
        <v/>
      </c>
      <c r="R752" s="447"/>
      <c r="S752" s="446" t="str">
        <f t="shared" si="100"/>
        <v/>
      </c>
      <c r="T752" s="447"/>
      <c r="U752" s="293"/>
      <c r="V752" s="293"/>
      <c r="W752" s="293"/>
      <c r="X752" s="293"/>
      <c r="Y752" s="293"/>
      <c r="Z752" s="293"/>
      <c r="AA752" s="293"/>
      <c r="AB752" s="293"/>
      <c r="AC752" s="293"/>
      <c r="AD752" s="293"/>
      <c r="AG752" s="111">
        <f t="shared" si="101"/>
        <v>0</v>
      </c>
      <c r="AH752" s="95">
        <f t="shared" si="102"/>
        <v>0</v>
      </c>
      <c r="AI752" s="95">
        <f t="shared" si="103"/>
        <v>0</v>
      </c>
      <c r="AJ752" s="95">
        <f t="shared" si="104"/>
        <v>0</v>
      </c>
      <c r="AK752" s="100">
        <f t="shared" si="105"/>
        <v>0</v>
      </c>
      <c r="AL752" s="101">
        <f t="shared" si="106"/>
        <v>0</v>
      </c>
      <c r="AM752" s="101">
        <f t="shared" si="107"/>
        <v>0</v>
      </c>
      <c r="AN752" s="102">
        <f t="shared" si="108"/>
        <v>0</v>
      </c>
      <c r="AO752" s="100">
        <f t="shared" si="109"/>
        <v>0</v>
      </c>
      <c r="AP752" s="101">
        <f t="shared" si="110"/>
        <v>0</v>
      </c>
      <c r="AQ752" s="101">
        <f t="shared" si="111"/>
        <v>0</v>
      </c>
      <c r="AR752" s="102">
        <f t="shared" si="112"/>
        <v>0</v>
      </c>
      <c r="AS752" s="111">
        <f t="shared" si="113"/>
        <v>0</v>
      </c>
    </row>
    <row r="753" spans="1:45" ht="15.05" customHeight="1">
      <c r="A753" s="122"/>
      <c r="B753" s="123"/>
      <c r="C753" s="126" t="s">
        <v>136</v>
      </c>
      <c r="D753" s="473" t="str">
        <f t="shared" si="97"/>
        <v/>
      </c>
      <c r="E753" s="449"/>
      <c r="F753" s="449"/>
      <c r="G753" s="449"/>
      <c r="H753" s="449"/>
      <c r="I753" s="449"/>
      <c r="J753" s="449"/>
      <c r="K753" s="449"/>
      <c r="L753" s="449"/>
      <c r="M753" s="449"/>
      <c r="N753" s="450"/>
      <c r="O753" s="446" t="str">
        <f t="shared" si="98"/>
        <v/>
      </c>
      <c r="P753" s="447"/>
      <c r="Q753" s="446" t="str">
        <f t="shared" si="99"/>
        <v/>
      </c>
      <c r="R753" s="447"/>
      <c r="S753" s="446" t="str">
        <f t="shared" si="100"/>
        <v/>
      </c>
      <c r="T753" s="447"/>
      <c r="U753" s="293"/>
      <c r="V753" s="293"/>
      <c r="W753" s="293"/>
      <c r="X753" s="293"/>
      <c r="Y753" s="293"/>
      <c r="Z753" s="293"/>
      <c r="AA753" s="293"/>
      <c r="AB753" s="293"/>
      <c r="AC753" s="293"/>
      <c r="AD753" s="293"/>
      <c r="AG753" s="111">
        <f t="shared" si="101"/>
        <v>0</v>
      </c>
      <c r="AH753" s="95">
        <f t="shared" si="102"/>
        <v>0</v>
      </c>
      <c r="AI753" s="95">
        <f t="shared" si="103"/>
        <v>0</v>
      </c>
      <c r="AJ753" s="95">
        <f t="shared" si="104"/>
        <v>0</v>
      </c>
      <c r="AK753" s="100">
        <f t="shared" si="105"/>
        <v>0</v>
      </c>
      <c r="AL753" s="101">
        <f t="shared" si="106"/>
        <v>0</v>
      </c>
      <c r="AM753" s="101">
        <f t="shared" si="107"/>
        <v>0</v>
      </c>
      <c r="AN753" s="102">
        <f t="shared" si="108"/>
        <v>0</v>
      </c>
      <c r="AO753" s="100">
        <f t="shared" si="109"/>
        <v>0</v>
      </c>
      <c r="AP753" s="101">
        <f t="shared" si="110"/>
        <v>0</v>
      </c>
      <c r="AQ753" s="101">
        <f t="shared" si="111"/>
        <v>0</v>
      </c>
      <c r="AR753" s="102">
        <f t="shared" si="112"/>
        <v>0</v>
      </c>
      <c r="AS753" s="111">
        <f t="shared" si="113"/>
        <v>0</v>
      </c>
    </row>
    <row r="754" spans="1:45" ht="15.05" customHeight="1">
      <c r="A754" s="122"/>
      <c r="B754" s="123"/>
      <c r="C754" s="126" t="s">
        <v>137</v>
      </c>
      <c r="D754" s="473" t="str">
        <f t="shared" si="97"/>
        <v/>
      </c>
      <c r="E754" s="449"/>
      <c r="F754" s="449"/>
      <c r="G754" s="449"/>
      <c r="H754" s="449"/>
      <c r="I754" s="449"/>
      <c r="J754" s="449"/>
      <c r="K754" s="449"/>
      <c r="L754" s="449"/>
      <c r="M754" s="449"/>
      <c r="N754" s="450"/>
      <c r="O754" s="446" t="str">
        <f t="shared" si="98"/>
        <v/>
      </c>
      <c r="P754" s="447"/>
      <c r="Q754" s="446" t="str">
        <f t="shared" si="99"/>
        <v/>
      </c>
      <c r="R754" s="447"/>
      <c r="S754" s="446" t="str">
        <f t="shared" si="100"/>
        <v/>
      </c>
      <c r="T754" s="447"/>
      <c r="U754" s="293"/>
      <c r="V754" s="293"/>
      <c r="W754" s="293"/>
      <c r="X754" s="293"/>
      <c r="Y754" s="293"/>
      <c r="Z754" s="293"/>
      <c r="AA754" s="293"/>
      <c r="AB754" s="293"/>
      <c r="AC754" s="293"/>
      <c r="AD754" s="293"/>
      <c r="AG754" s="111">
        <f t="shared" si="101"/>
        <v>0</v>
      </c>
      <c r="AH754" s="95">
        <f t="shared" si="102"/>
        <v>0</v>
      </c>
      <c r="AI754" s="95">
        <f t="shared" si="103"/>
        <v>0</v>
      </c>
      <c r="AJ754" s="95">
        <f t="shared" si="104"/>
        <v>0</v>
      </c>
      <c r="AK754" s="100">
        <f t="shared" si="105"/>
        <v>0</v>
      </c>
      <c r="AL754" s="101">
        <f t="shared" si="106"/>
        <v>0</v>
      </c>
      <c r="AM754" s="101">
        <f t="shared" si="107"/>
        <v>0</v>
      </c>
      <c r="AN754" s="102">
        <f t="shared" si="108"/>
        <v>0</v>
      </c>
      <c r="AO754" s="100">
        <f t="shared" si="109"/>
        <v>0</v>
      </c>
      <c r="AP754" s="101">
        <f t="shared" si="110"/>
        <v>0</v>
      </c>
      <c r="AQ754" s="101">
        <f t="shared" si="111"/>
        <v>0</v>
      </c>
      <c r="AR754" s="102">
        <f t="shared" si="112"/>
        <v>0</v>
      </c>
      <c r="AS754" s="111">
        <f t="shared" si="113"/>
        <v>0</v>
      </c>
    </row>
    <row r="755" spans="1:45" ht="15.05" customHeight="1">
      <c r="A755" s="122"/>
      <c r="B755" s="123"/>
      <c r="C755" s="126" t="s">
        <v>138</v>
      </c>
      <c r="D755" s="473" t="str">
        <f t="shared" si="97"/>
        <v/>
      </c>
      <c r="E755" s="449"/>
      <c r="F755" s="449"/>
      <c r="G755" s="449"/>
      <c r="H755" s="449"/>
      <c r="I755" s="449"/>
      <c r="J755" s="449"/>
      <c r="K755" s="449"/>
      <c r="L755" s="449"/>
      <c r="M755" s="449"/>
      <c r="N755" s="450"/>
      <c r="O755" s="446" t="str">
        <f t="shared" si="98"/>
        <v/>
      </c>
      <c r="P755" s="447"/>
      <c r="Q755" s="446" t="str">
        <f t="shared" si="99"/>
        <v/>
      </c>
      <c r="R755" s="447"/>
      <c r="S755" s="446" t="str">
        <f t="shared" si="100"/>
        <v/>
      </c>
      <c r="T755" s="447"/>
      <c r="U755" s="293"/>
      <c r="V755" s="293"/>
      <c r="W755" s="293"/>
      <c r="X755" s="293"/>
      <c r="Y755" s="293"/>
      <c r="Z755" s="293"/>
      <c r="AA755" s="293"/>
      <c r="AB755" s="293"/>
      <c r="AC755" s="293"/>
      <c r="AD755" s="293"/>
      <c r="AG755" s="111">
        <f t="shared" si="101"/>
        <v>0</v>
      </c>
      <c r="AH755" s="95">
        <f t="shared" si="102"/>
        <v>0</v>
      </c>
      <c r="AI755" s="95">
        <f t="shared" si="103"/>
        <v>0</v>
      </c>
      <c r="AJ755" s="95">
        <f t="shared" si="104"/>
        <v>0</v>
      </c>
      <c r="AK755" s="100">
        <f t="shared" si="105"/>
        <v>0</v>
      </c>
      <c r="AL755" s="101">
        <f t="shared" si="106"/>
        <v>0</v>
      </c>
      <c r="AM755" s="101">
        <f t="shared" si="107"/>
        <v>0</v>
      </c>
      <c r="AN755" s="102">
        <f t="shared" si="108"/>
        <v>0</v>
      </c>
      <c r="AO755" s="100">
        <f t="shared" si="109"/>
        <v>0</v>
      </c>
      <c r="AP755" s="101">
        <f t="shared" si="110"/>
        <v>0</v>
      </c>
      <c r="AQ755" s="101">
        <f t="shared" si="111"/>
        <v>0</v>
      </c>
      <c r="AR755" s="102">
        <f t="shared" si="112"/>
        <v>0</v>
      </c>
      <c r="AS755" s="111">
        <f t="shared" si="113"/>
        <v>0</v>
      </c>
    </row>
    <row r="756" spans="1:45" ht="15.05" customHeight="1">
      <c r="A756" s="122"/>
      <c r="B756" s="123"/>
      <c r="C756" s="126" t="s">
        <v>139</v>
      </c>
      <c r="D756" s="473" t="str">
        <f t="shared" si="97"/>
        <v/>
      </c>
      <c r="E756" s="449"/>
      <c r="F756" s="449"/>
      <c r="G756" s="449"/>
      <c r="H756" s="449"/>
      <c r="I756" s="449"/>
      <c r="J756" s="449"/>
      <c r="K756" s="449"/>
      <c r="L756" s="449"/>
      <c r="M756" s="449"/>
      <c r="N756" s="450"/>
      <c r="O756" s="446" t="str">
        <f t="shared" si="98"/>
        <v/>
      </c>
      <c r="P756" s="447"/>
      <c r="Q756" s="446" t="str">
        <f t="shared" si="99"/>
        <v/>
      </c>
      <c r="R756" s="447"/>
      <c r="S756" s="446" t="str">
        <f t="shared" si="100"/>
        <v/>
      </c>
      <c r="T756" s="447"/>
      <c r="U756" s="293"/>
      <c r="V756" s="293"/>
      <c r="W756" s="293"/>
      <c r="X756" s="293"/>
      <c r="Y756" s="293"/>
      <c r="Z756" s="293"/>
      <c r="AA756" s="293"/>
      <c r="AB756" s="293"/>
      <c r="AC756" s="293"/>
      <c r="AD756" s="293"/>
      <c r="AG756" s="111">
        <f t="shared" si="101"/>
        <v>0</v>
      </c>
      <c r="AH756" s="95">
        <f t="shared" si="102"/>
        <v>0</v>
      </c>
      <c r="AI756" s="95">
        <f t="shared" si="103"/>
        <v>0</v>
      </c>
      <c r="AJ756" s="95">
        <f t="shared" si="104"/>
        <v>0</v>
      </c>
      <c r="AK756" s="100">
        <f t="shared" si="105"/>
        <v>0</v>
      </c>
      <c r="AL756" s="101">
        <f t="shared" si="106"/>
        <v>0</v>
      </c>
      <c r="AM756" s="101">
        <f t="shared" si="107"/>
        <v>0</v>
      </c>
      <c r="AN756" s="102">
        <f t="shared" si="108"/>
        <v>0</v>
      </c>
      <c r="AO756" s="100">
        <f t="shared" si="109"/>
        <v>0</v>
      </c>
      <c r="AP756" s="101">
        <f t="shared" si="110"/>
        <v>0</v>
      </c>
      <c r="AQ756" s="101">
        <f t="shared" si="111"/>
        <v>0</v>
      </c>
      <c r="AR756" s="102">
        <f t="shared" si="112"/>
        <v>0</v>
      </c>
      <c r="AS756" s="111">
        <f t="shared" si="113"/>
        <v>0</v>
      </c>
    </row>
    <row r="757" spans="1:45" ht="15.05" customHeight="1">
      <c r="A757" s="122"/>
      <c r="B757" s="123"/>
      <c r="C757" s="126" t="s">
        <v>140</v>
      </c>
      <c r="D757" s="473" t="str">
        <f t="shared" si="97"/>
        <v/>
      </c>
      <c r="E757" s="449"/>
      <c r="F757" s="449"/>
      <c r="G757" s="449"/>
      <c r="H757" s="449"/>
      <c r="I757" s="449"/>
      <c r="J757" s="449"/>
      <c r="K757" s="449"/>
      <c r="L757" s="449"/>
      <c r="M757" s="449"/>
      <c r="N757" s="450"/>
      <c r="O757" s="446" t="str">
        <f t="shared" si="98"/>
        <v/>
      </c>
      <c r="P757" s="447"/>
      <c r="Q757" s="446" t="str">
        <f t="shared" si="99"/>
        <v/>
      </c>
      <c r="R757" s="447"/>
      <c r="S757" s="446" t="str">
        <f t="shared" si="100"/>
        <v/>
      </c>
      <c r="T757" s="447"/>
      <c r="U757" s="293"/>
      <c r="V757" s="293"/>
      <c r="W757" s="293"/>
      <c r="X757" s="293"/>
      <c r="Y757" s="293"/>
      <c r="Z757" s="293"/>
      <c r="AA757" s="293"/>
      <c r="AB757" s="293"/>
      <c r="AC757" s="293"/>
      <c r="AD757" s="293"/>
      <c r="AG757" s="111">
        <f t="shared" si="101"/>
        <v>0</v>
      </c>
      <c r="AH757" s="95">
        <f t="shared" si="102"/>
        <v>0</v>
      </c>
      <c r="AI757" s="95">
        <f t="shared" si="103"/>
        <v>0</v>
      </c>
      <c r="AJ757" s="95">
        <f t="shared" si="104"/>
        <v>0</v>
      </c>
      <c r="AK757" s="100">
        <f t="shared" si="105"/>
        <v>0</v>
      </c>
      <c r="AL757" s="101">
        <f t="shared" si="106"/>
        <v>0</v>
      </c>
      <c r="AM757" s="101">
        <f t="shared" si="107"/>
        <v>0</v>
      </c>
      <c r="AN757" s="102">
        <f t="shared" si="108"/>
        <v>0</v>
      </c>
      <c r="AO757" s="100">
        <f t="shared" si="109"/>
        <v>0</v>
      </c>
      <c r="AP757" s="101">
        <f t="shared" si="110"/>
        <v>0</v>
      </c>
      <c r="AQ757" s="101">
        <f t="shared" si="111"/>
        <v>0</v>
      </c>
      <c r="AR757" s="102">
        <f t="shared" si="112"/>
        <v>0</v>
      </c>
      <c r="AS757" s="111">
        <f t="shared" si="113"/>
        <v>0</v>
      </c>
    </row>
    <row r="758" spans="1:45" ht="15.05" customHeight="1">
      <c r="A758" s="122"/>
      <c r="B758" s="123"/>
      <c r="C758" s="126" t="s">
        <v>141</v>
      </c>
      <c r="D758" s="473" t="str">
        <f t="shared" si="97"/>
        <v/>
      </c>
      <c r="E758" s="449"/>
      <c r="F758" s="449"/>
      <c r="G758" s="449"/>
      <c r="H758" s="449"/>
      <c r="I758" s="449"/>
      <c r="J758" s="449"/>
      <c r="K758" s="449"/>
      <c r="L758" s="449"/>
      <c r="M758" s="449"/>
      <c r="N758" s="450"/>
      <c r="O758" s="446" t="str">
        <f t="shared" si="98"/>
        <v/>
      </c>
      <c r="P758" s="447"/>
      <c r="Q758" s="446" t="str">
        <f t="shared" si="99"/>
        <v/>
      </c>
      <c r="R758" s="447"/>
      <c r="S758" s="446" t="str">
        <f t="shared" si="100"/>
        <v/>
      </c>
      <c r="T758" s="447"/>
      <c r="U758" s="293"/>
      <c r="V758" s="293"/>
      <c r="W758" s="293"/>
      <c r="X758" s="293"/>
      <c r="Y758" s="293"/>
      <c r="Z758" s="293"/>
      <c r="AA758" s="293"/>
      <c r="AB758" s="293"/>
      <c r="AC758" s="293"/>
      <c r="AD758" s="293"/>
      <c r="AG758" s="111">
        <f t="shared" si="101"/>
        <v>0</v>
      </c>
      <c r="AH758" s="95">
        <f t="shared" si="102"/>
        <v>0</v>
      </c>
      <c r="AI758" s="95">
        <f t="shared" si="103"/>
        <v>0</v>
      </c>
      <c r="AJ758" s="95">
        <f t="shared" si="104"/>
        <v>0</v>
      </c>
      <c r="AK758" s="100">
        <f t="shared" si="105"/>
        <v>0</v>
      </c>
      <c r="AL758" s="101">
        <f t="shared" si="106"/>
        <v>0</v>
      </c>
      <c r="AM758" s="101">
        <f t="shared" si="107"/>
        <v>0</v>
      </c>
      <c r="AN758" s="102">
        <f t="shared" si="108"/>
        <v>0</v>
      </c>
      <c r="AO758" s="100">
        <f t="shared" si="109"/>
        <v>0</v>
      </c>
      <c r="AP758" s="101">
        <f t="shared" si="110"/>
        <v>0</v>
      </c>
      <c r="AQ758" s="101">
        <f t="shared" si="111"/>
        <v>0</v>
      </c>
      <c r="AR758" s="102">
        <f t="shared" si="112"/>
        <v>0</v>
      </c>
      <c r="AS758" s="111">
        <f t="shared" si="113"/>
        <v>0</v>
      </c>
    </row>
    <row r="759" spans="1:45" ht="15.05" customHeight="1">
      <c r="A759" s="122"/>
      <c r="B759" s="123"/>
      <c r="C759" s="126" t="s">
        <v>142</v>
      </c>
      <c r="D759" s="473" t="str">
        <f t="shared" si="97"/>
        <v/>
      </c>
      <c r="E759" s="449"/>
      <c r="F759" s="449"/>
      <c r="G759" s="449"/>
      <c r="H759" s="449"/>
      <c r="I759" s="449"/>
      <c r="J759" s="449"/>
      <c r="K759" s="449"/>
      <c r="L759" s="449"/>
      <c r="M759" s="449"/>
      <c r="N759" s="450"/>
      <c r="O759" s="446" t="str">
        <f t="shared" si="98"/>
        <v/>
      </c>
      <c r="P759" s="447"/>
      <c r="Q759" s="446" t="str">
        <f t="shared" si="99"/>
        <v/>
      </c>
      <c r="R759" s="447"/>
      <c r="S759" s="446" t="str">
        <f t="shared" si="100"/>
        <v/>
      </c>
      <c r="T759" s="447"/>
      <c r="U759" s="293"/>
      <c r="V759" s="293"/>
      <c r="W759" s="293"/>
      <c r="X759" s="293"/>
      <c r="Y759" s="293"/>
      <c r="Z759" s="293"/>
      <c r="AA759" s="293"/>
      <c r="AB759" s="293"/>
      <c r="AC759" s="293"/>
      <c r="AD759" s="293"/>
      <c r="AG759" s="111">
        <f t="shared" si="101"/>
        <v>0</v>
      </c>
      <c r="AH759" s="95">
        <f t="shared" si="102"/>
        <v>0</v>
      </c>
      <c r="AI759" s="95">
        <f t="shared" si="103"/>
        <v>0</v>
      </c>
      <c r="AJ759" s="95">
        <f t="shared" si="104"/>
        <v>0</v>
      </c>
      <c r="AK759" s="100">
        <f t="shared" si="105"/>
        <v>0</v>
      </c>
      <c r="AL759" s="101">
        <f t="shared" si="106"/>
        <v>0</v>
      </c>
      <c r="AM759" s="101">
        <f t="shared" si="107"/>
        <v>0</v>
      </c>
      <c r="AN759" s="102">
        <f t="shared" si="108"/>
        <v>0</v>
      </c>
      <c r="AO759" s="100">
        <f t="shared" si="109"/>
        <v>0</v>
      </c>
      <c r="AP759" s="101">
        <f t="shared" si="110"/>
        <v>0</v>
      </c>
      <c r="AQ759" s="101">
        <f t="shared" si="111"/>
        <v>0</v>
      </c>
      <c r="AR759" s="102">
        <f t="shared" si="112"/>
        <v>0</v>
      </c>
      <c r="AS759" s="111">
        <f t="shared" si="113"/>
        <v>0</v>
      </c>
    </row>
    <row r="760" spans="1:45" ht="15.05" customHeight="1">
      <c r="A760" s="122"/>
      <c r="B760" s="123"/>
      <c r="C760" s="126" t="s">
        <v>143</v>
      </c>
      <c r="D760" s="473" t="str">
        <f t="shared" si="97"/>
        <v/>
      </c>
      <c r="E760" s="449"/>
      <c r="F760" s="449"/>
      <c r="G760" s="449"/>
      <c r="H760" s="449"/>
      <c r="I760" s="449"/>
      <c r="J760" s="449"/>
      <c r="K760" s="449"/>
      <c r="L760" s="449"/>
      <c r="M760" s="449"/>
      <c r="N760" s="450"/>
      <c r="O760" s="446" t="str">
        <f t="shared" si="98"/>
        <v/>
      </c>
      <c r="P760" s="447"/>
      <c r="Q760" s="446" t="str">
        <f t="shared" si="99"/>
        <v/>
      </c>
      <c r="R760" s="447"/>
      <c r="S760" s="446" t="str">
        <f t="shared" si="100"/>
        <v/>
      </c>
      <c r="T760" s="447"/>
      <c r="U760" s="293"/>
      <c r="V760" s="293"/>
      <c r="W760" s="293"/>
      <c r="X760" s="293"/>
      <c r="Y760" s="293"/>
      <c r="Z760" s="293"/>
      <c r="AA760" s="293"/>
      <c r="AB760" s="293"/>
      <c r="AC760" s="293"/>
      <c r="AD760" s="293"/>
      <c r="AG760" s="111">
        <f t="shared" si="101"/>
        <v>0</v>
      </c>
      <c r="AH760" s="95">
        <f t="shared" si="102"/>
        <v>0</v>
      </c>
      <c r="AI760" s="95">
        <f t="shared" si="103"/>
        <v>0</v>
      </c>
      <c r="AJ760" s="95">
        <f t="shared" si="104"/>
        <v>0</v>
      </c>
      <c r="AK760" s="100">
        <f t="shared" si="105"/>
        <v>0</v>
      </c>
      <c r="AL760" s="101">
        <f t="shared" si="106"/>
        <v>0</v>
      </c>
      <c r="AM760" s="101">
        <f t="shared" si="107"/>
        <v>0</v>
      </c>
      <c r="AN760" s="102">
        <f t="shared" si="108"/>
        <v>0</v>
      </c>
      <c r="AO760" s="100">
        <f t="shared" si="109"/>
        <v>0</v>
      </c>
      <c r="AP760" s="101">
        <f t="shared" si="110"/>
        <v>0</v>
      </c>
      <c r="AQ760" s="101">
        <f t="shared" si="111"/>
        <v>0</v>
      </c>
      <c r="AR760" s="102">
        <f t="shared" si="112"/>
        <v>0</v>
      </c>
      <c r="AS760" s="111">
        <f t="shared" si="113"/>
        <v>0</v>
      </c>
    </row>
    <row r="761" spans="1:45" ht="15.05" customHeight="1">
      <c r="A761" s="122"/>
      <c r="B761" s="123"/>
      <c r="C761" s="126" t="s">
        <v>144</v>
      </c>
      <c r="D761" s="473" t="str">
        <f t="shared" si="97"/>
        <v/>
      </c>
      <c r="E761" s="449"/>
      <c r="F761" s="449"/>
      <c r="G761" s="449"/>
      <c r="H761" s="449"/>
      <c r="I761" s="449"/>
      <c r="J761" s="449"/>
      <c r="K761" s="449"/>
      <c r="L761" s="449"/>
      <c r="M761" s="449"/>
      <c r="N761" s="450"/>
      <c r="O761" s="446" t="str">
        <f t="shared" si="98"/>
        <v/>
      </c>
      <c r="P761" s="447"/>
      <c r="Q761" s="446" t="str">
        <f t="shared" si="99"/>
        <v/>
      </c>
      <c r="R761" s="447"/>
      <c r="S761" s="446" t="str">
        <f t="shared" si="100"/>
        <v/>
      </c>
      <c r="T761" s="447"/>
      <c r="U761" s="293"/>
      <c r="V761" s="293"/>
      <c r="W761" s="293"/>
      <c r="X761" s="293"/>
      <c r="Y761" s="293"/>
      <c r="Z761" s="293"/>
      <c r="AA761" s="293"/>
      <c r="AB761" s="293"/>
      <c r="AC761" s="293"/>
      <c r="AD761" s="293"/>
      <c r="AG761" s="111">
        <f t="shared" si="101"/>
        <v>0</v>
      </c>
      <c r="AH761" s="95">
        <f t="shared" si="102"/>
        <v>0</v>
      </c>
      <c r="AI761" s="95">
        <f t="shared" si="103"/>
        <v>0</v>
      </c>
      <c r="AJ761" s="95">
        <f t="shared" si="104"/>
        <v>0</v>
      </c>
      <c r="AK761" s="100">
        <f t="shared" si="105"/>
        <v>0</v>
      </c>
      <c r="AL761" s="101">
        <f t="shared" si="106"/>
        <v>0</v>
      </c>
      <c r="AM761" s="101">
        <f t="shared" si="107"/>
        <v>0</v>
      </c>
      <c r="AN761" s="102">
        <f t="shared" si="108"/>
        <v>0</v>
      </c>
      <c r="AO761" s="100">
        <f t="shared" si="109"/>
        <v>0</v>
      </c>
      <c r="AP761" s="101">
        <f t="shared" si="110"/>
        <v>0</v>
      </c>
      <c r="AQ761" s="101">
        <f t="shared" si="111"/>
        <v>0</v>
      </c>
      <c r="AR761" s="102">
        <f t="shared" si="112"/>
        <v>0</v>
      </c>
      <c r="AS761" s="111">
        <f t="shared" si="113"/>
        <v>0</v>
      </c>
    </row>
    <row r="762" spans="1:45" ht="15.05" customHeight="1">
      <c r="A762" s="122"/>
      <c r="B762" s="123"/>
      <c r="C762" s="126" t="s">
        <v>145</v>
      </c>
      <c r="D762" s="473" t="str">
        <f t="shared" si="97"/>
        <v/>
      </c>
      <c r="E762" s="449"/>
      <c r="F762" s="449"/>
      <c r="G762" s="449"/>
      <c r="H762" s="449"/>
      <c r="I762" s="449"/>
      <c r="J762" s="449"/>
      <c r="K762" s="449"/>
      <c r="L762" s="449"/>
      <c r="M762" s="449"/>
      <c r="N762" s="450"/>
      <c r="O762" s="446" t="str">
        <f t="shared" si="98"/>
        <v/>
      </c>
      <c r="P762" s="447"/>
      <c r="Q762" s="446" t="str">
        <f t="shared" si="99"/>
        <v/>
      </c>
      <c r="R762" s="447"/>
      <c r="S762" s="446" t="str">
        <f t="shared" si="100"/>
        <v/>
      </c>
      <c r="T762" s="447"/>
      <c r="U762" s="293"/>
      <c r="V762" s="293"/>
      <c r="W762" s="293"/>
      <c r="X762" s="293"/>
      <c r="Y762" s="293"/>
      <c r="Z762" s="293"/>
      <c r="AA762" s="293"/>
      <c r="AB762" s="293"/>
      <c r="AC762" s="293"/>
      <c r="AD762" s="293"/>
      <c r="AG762" s="111">
        <f t="shared" si="101"/>
        <v>0</v>
      </c>
      <c r="AH762" s="95">
        <f t="shared" si="102"/>
        <v>0</v>
      </c>
      <c r="AI762" s="95">
        <f t="shared" si="103"/>
        <v>0</v>
      </c>
      <c r="AJ762" s="95">
        <f t="shared" si="104"/>
        <v>0</v>
      </c>
      <c r="AK762" s="100">
        <f t="shared" si="105"/>
        <v>0</v>
      </c>
      <c r="AL762" s="101">
        <f t="shared" si="106"/>
        <v>0</v>
      </c>
      <c r="AM762" s="101">
        <f t="shared" si="107"/>
        <v>0</v>
      </c>
      <c r="AN762" s="102">
        <f t="shared" si="108"/>
        <v>0</v>
      </c>
      <c r="AO762" s="100">
        <f t="shared" si="109"/>
        <v>0</v>
      </c>
      <c r="AP762" s="101">
        <f t="shared" si="110"/>
        <v>0</v>
      </c>
      <c r="AQ762" s="101">
        <f t="shared" si="111"/>
        <v>0</v>
      </c>
      <c r="AR762" s="102">
        <f t="shared" si="112"/>
        <v>0</v>
      </c>
      <c r="AS762" s="111">
        <f t="shared" si="113"/>
        <v>0</v>
      </c>
    </row>
    <row r="763" spans="1:45" ht="15.05" customHeight="1">
      <c r="A763" s="122"/>
      <c r="B763" s="123"/>
      <c r="C763" s="126" t="s">
        <v>146</v>
      </c>
      <c r="D763" s="473" t="str">
        <f t="shared" si="97"/>
        <v/>
      </c>
      <c r="E763" s="449"/>
      <c r="F763" s="449"/>
      <c r="G763" s="449"/>
      <c r="H763" s="449"/>
      <c r="I763" s="449"/>
      <c r="J763" s="449"/>
      <c r="K763" s="449"/>
      <c r="L763" s="449"/>
      <c r="M763" s="449"/>
      <c r="N763" s="450"/>
      <c r="O763" s="446" t="str">
        <f t="shared" si="98"/>
        <v/>
      </c>
      <c r="P763" s="447"/>
      <c r="Q763" s="446" t="str">
        <f t="shared" si="99"/>
        <v/>
      </c>
      <c r="R763" s="447"/>
      <c r="S763" s="446" t="str">
        <f t="shared" si="100"/>
        <v/>
      </c>
      <c r="T763" s="447"/>
      <c r="U763" s="293"/>
      <c r="V763" s="293"/>
      <c r="W763" s="293"/>
      <c r="X763" s="293"/>
      <c r="Y763" s="293"/>
      <c r="Z763" s="293"/>
      <c r="AA763" s="293"/>
      <c r="AB763" s="293"/>
      <c r="AC763" s="293"/>
      <c r="AD763" s="293"/>
      <c r="AG763" s="111">
        <f t="shared" si="101"/>
        <v>0</v>
      </c>
      <c r="AH763" s="95">
        <f t="shared" si="102"/>
        <v>0</v>
      </c>
      <c r="AI763" s="95">
        <f t="shared" si="103"/>
        <v>0</v>
      </c>
      <c r="AJ763" s="95">
        <f t="shared" si="104"/>
        <v>0</v>
      </c>
      <c r="AK763" s="100">
        <f t="shared" si="105"/>
        <v>0</v>
      </c>
      <c r="AL763" s="101">
        <f t="shared" si="106"/>
        <v>0</v>
      </c>
      <c r="AM763" s="101">
        <f t="shared" si="107"/>
        <v>0</v>
      </c>
      <c r="AN763" s="102">
        <f t="shared" si="108"/>
        <v>0</v>
      </c>
      <c r="AO763" s="100">
        <f t="shared" si="109"/>
        <v>0</v>
      </c>
      <c r="AP763" s="101">
        <f t="shared" si="110"/>
        <v>0</v>
      </c>
      <c r="AQ763" s="101">
        <f t="shared" si="111"/>
        <v>0</v>
      </c>
      <c r="AR763" s="102">
        <f t="shared" si="112"/>
        <v>0</v>
      </c>
      <c r="AS763" s="111">
        <f t="shared" si="113"/>
        <v>0</v>
      </c>
    </row>
    <row r="764" spans="1:45" ht="15.05" customHeight="1">
      <c r="A764" s="122"/>
      <c r="B764" s="123"/>
      <c r="C764" s="126" t="s">
        <v>147</v>
      </c>
      <c r="D764" s="473" t="str">
        <f t="shared" si="97"/>
        <v/>
      </c>
      <c r="E764" s="449"/>
      <c r="F764" s="449"/>
      <c r="G764" s="449"/>
      <c r="H764" s="449"/>
      <c r="I764" s="449"/>
      <c r="J764" s="449"/>
      <c r="K764" s="449"/>
      <c r="L764" s="449"/>
      <c r="M764" s="449"/>
      <c r="N764" s="450"/>
      <c r="O764" s="446" t="str">
        <f t="shared" si="98"/>
        <v/>
      </c>
      <c r="P764" s="447"/>
      <c r="Q764" s="446" t="str">
        <f t="shared" si="99"/>
        <v/>
      </c>
      <c r="R764" s="447"/>
      <c r="S764" s="446" t="str">
        <f t="shared" si="100"/>
        <v/>
      </c>
      <c r="T764" s="447"/>
      <c r="U764" s="293"/>
      <c r="V764" s="293"/>
      <c r="W764" s="293"/>
      <c r="X764" s="293"/>
      <c r="Y764" s="293"/>
      <c r="Z764" s="293"/>
      <c r="AA764" s="293"/>
      <c r="AB764" s="293"/>
      <c r="AC764" s="293"/>
      <c r="AD764" s="293"/>
      <c r="AG764" s="111">
        <f t="shared" si="101"/>
        <v>0</v>
      </c>
      <c r="AH764" s="95">
        <f t="shared" si="102"/>
        <v>0</v>
      </c>
      <c r="AI764" s="95">
        <f t="shared" si="103"/>
        <v>0</v>
      </c>
      <c r="AJ764" s="95">
        <f t="shared" si="104"/>
        <v>0</v>
      </c>
      <c r="AK764" s="100">
        <f t="shared" si="105"/>
        <v>0</v>
      </c>
      <c r="AL764" s="101">
        <f t="shared" si="106"/>
        <v>0</v>
      </c>
      <c r="AM764" s="101">
        <f t="shared" si="107"/>
        <v>0</v>
      </c>
      <c r="AN764" s="102">
        <f t="shared" si="108"/>
        <v>0</v>
      </c>
      <c r="AO764" s="100">
        <f t="shared" si="109"/>
        <v>0</v>
      </c>
      <c r="AP764" s="101">
        <f t="shared" si="110"/>
        <v>0</v>
      </c>
      <c r="AQ764" s="101">
        <f t="shared" si="111"/>
        <v>0</v>
      </c>
      <c r="AR764" s="102">
        <f t="shared" si="112"/>
        <v>0</v>
      </c>
      <c r="AS764" s="111">
        <f t="shared" si="113"/>
        <v>0</v>
      </c>
    </row>
    <row r="765" spans="1:45" ht="15.05" customHeight="1">
      <c r="A765" s="122"/>
      <c r="B765" s="123"/>
      <c r="C765" s="126" t="s">
        <v>148</v>
      </c>
      <c r="D765" s="473" t="str">
        <f t="shared" si="97"/>
        <v/>
      </c>
      <c r="E765" s="449"/>
      <c r="F765" s="449"/>
      <c r="G765" s="449"/>
      <c r="H765" s="449"/>
      <c r="I765" s="449"/>
      <c r="J765" s="449"/>
      <c r="K765" s="449"/>
      <c r="L765" s="449"/>
      <c r="M765" s="449"/>
      <c r="N765" s="450"/>
      <c r="O765" s="446" t="str">
        <f t="shared" si="98"/>
        <v/>
      </c>
      <c r="P765" s="447"/>
      <c r="Q765" s="446" t="str">
        <f t="shared" si="99"/>
        <v/>
      </c>
      <c r="R765" s="447"/>
      <c r="S765" s="446" t="str">
        <f t="shared" si="100"/>
        <v/>
      </c>
      <c r="T765" s="447"/>
      <c r="U765" s="293"/>
      <c r="V765" s="293"/>
      <c r="W765" s="293"/>
      <c r="X765" s="293"/>
      <c r="Y765" s="293"/>
      <c r="Z765" s="293"/>
      <c r="AA765" s="293"/>
      <c r="AB765" s="293"/>
      <c r="AC765" s="293"/>
      <c r="AD765" s="293"/>
      <c r="AG765" s="111">
        <f t="shared" si="101"/>
        <v>0</v>
      </c>
      <c r="AH765" s="95">
        <f t="shared" si="102"/>
        <v>0</v>
      </c>
      <c r="AI765" s="95">
        <f t="shared" si="103"/>
        <v>0</v>
      </c>
      <c r="AJ765" s="95">
        <f t="shared" si="104"/>
        <v>0</v>
      </c>
      <c r="AK765" s="100">
        <f t="shared" si="105"/>
        <v>0</v>
      </c>
      <c r="AL765" s="101">
        <f t="shared" si="106"/>
        <v>0</v>
      </c>
      <c r="AM765" s="101">
        <f t="shared" si="107"/>
        <v>0</v>
      </c>
      <c r="AN765" s="102">
        <f t="shared" si="108"/>
        <v>0</v>
      </c>
      <c r="AO765" s="100">
        <f t="shared" si="109"/>
        <v>0</v>
      </c>
      <c r="AP765" s="101">
        <f t="shared" si="110"/>
        <v>0</v>
      </c>
      <c r="AQ765" s="101">
        <f t="shared" si="111"/>
        <v>0</v>
      </c>
      <c r="AR765" s="102">
        <f t="shared" si="112"/>
        <v>0</v>
      </c>
      <c r="AS765" s="111">
        <f t="shared" si="113"/>
        <v>0</v>
      </c>
    </row>
    <row r="766" spans="1:45" ht="15.05" customHeight="1">
      <c r="A766" s="122"/>
      <c r="B766" s="123"/>
      <c r="C766" s="126" t="s">
        <v>149</v>
      </c>
      <c r="D766" s="473" t="str">
        <f t="shared" si="97"/>
        <v/>
      </c>
      <c r="E766" s="449"/>
      <c r="F766" s="449"/>
      <c r="G766" s="449"/>
      <c r="H766" s="449"/>
      <c r="I766" s="449"/>
      <c r="J766" s="449"/>
      <c r="K766" s="449"/>
      <c r="L766" s="449"/>
      <c r="M766" s="449"/>
      <c r="N766" s="450"/>
      <c r="O766" s="446" t="str">
        <f t="shared" si="98"/>
        <v/>
      </c>
      <c r="P766" s="447"/>
      <c r="Q766" s="446" t="str">
        <f t="shared" si="99"/>
        <v/>
      </c>
      <c r="R766" s="447"/>
      <c r="S766" s="446" t="str">
        <f t="shared" si="100"/>
        <v/>
      </c>
      <c r="T766" s="447"/>
      <c r="U766" s="293"/>
      <c r="V766" s="293"/>
      <c r="W766" s="293"/>
      <c r="X766" s="293"/>
      <c r="Y766" s="293"/>
      <c r="Z766" s="293"/>
      <c r="AA766" s="293"/>
      <c r="AB766" s="293"/>
      <c r="AC766" s="293"/>
      <c r="AD766" s="293"/>
      <c r="AG766" s="111">
        <f t="shared" si="101"/>
        <v>0</v>
      </c>
      <c r="AH766" s="95">
        <f t="shared" si="102"/>
        <v>0</v>
      </c>
      <c r="AI766" s="95">
        <f t="shared" si="103"/>
        <v>0</v>
      </c>
      <c r="AJ766" s="95">
        <f t="shared" si="104"/>
        <v>0</v>
      </c>
      <c r="AK766" s="100">
        <f t="shared" si="105"/>
        <v>0</v>
      </c>
      <c r="AL766" s="101">
        <f t="shared" si="106"/>
        <v>0</v>
      </c>
      <c r="AM766" s="101">
        <f t="shared" si="107"/>
        <v>0</v>
      </c>
      <c r="AN766" s="102">
        <f t="shared" si="108"/>
        <v>0</v>
      </c>
      <c r="AO766" s="100">
        <f t="shared" si="109"/>
        <v>0</v>
      </c>
      <c r="AP766" s="101">
        <f t="shared" si="110"/>
        <v>0</v>
      </c>
      <c r="AQ766" s="101">
        <f t="shared" si="111"/>
        <v>0</v>
      </c>
      <c r="AR766" s="102">
        <f t="shared" si="112"/>
        <v>0</v>
      </c>
      <c r="AS766" s="111">
        <f t="shared" si="113"/>
        <v>0</v>
      </c>
    </row>
    <row r="767" spans="1:45" ht="15.05" customHeight="1">
      <c r="A767" s="122"/>
      <c r="B767" s="123"/>
      <c r="C767" s="126" t="s">
        <v>150</v>
      </c>
      <c r="D767" s="473" t="str">
        <f t="shared" si="97"/>
        <v/>
      </c>
      <c r="E767" s="449"/>
      <c r="F767" s="449"/>
      <c r="G767" s="449"/>
      <c r="H767" s="449"/>
      <c r="I767" s="449"/>
      <c r="J767" s="449"/>
      <c r="K767" s="449"/>
      <c r="L767" s="449"/>
      <c r="M767" s="449"/>
      <c r="N767" s="450"/>
      <c r="O767" s="446" t="str">
        <f t="shared" si="98"/>
        <v/>
      </c>
      <c r="P767" s="447"/>
      <c r="Q767" s="446" t="str">
        <f t="shared" si="99"/>
        <v/>
      </c>
      <c r="R767" s="447"/>
      <c r="S767" s="446" t="str">
        <f t="shared" si="100"/>
        <v/>
      </c>
      <c r="T767" s="447"/>
      <c r="U767" s="293"/>
      <c r="V767" s="293"/>
      <c r="W767" s="293"/>
      <c r="X767" s="293"/>
      <c r="Y767" s="293"/>
      <c r="Z767" s="293"/>
      <c r="AA767" s="293"/>
      <c r="AB767" s="293"/>
      <c r="AC767" s="293"/>
      <c r="AD767" s="293"/>
      <c r="AG767" s="111">
        <f t="shared" si="101"/>
        <v>0</v>
      </c>
      <c r="AH767" s="95">
        <f t="shared" si="102"/>
        <v>0</v>
      </c>
      <c r="AI767" s="95">
        <f t="shared" si="103"/>
        <v>0</v>
      </c>
      <c r="AJ767" s="95">
        <f t="shared" si="104"/>
        <v>0</v>
      </c>
      <c r="AK767" s="100">
        <f t="shared" si="105"/>
        <v>0</v>
      </c>
      <c r="AL767" s="101">
        <f t="shared" si="106"/>
        <v>0</v>
      </c>
      <c r="AM767" s="101">
        <f t="shared" si="107"/>
        <v>0</v>
      </c>
      <c r="AN767" s="102">
        <f t="shared" si="108"/>
        <v>0</v>
      </c>
      <c r="AO767" s="100">
        <f t="shared" si="109"/>
        <v>0</v>
      </c>
      <c r="AP767" s="101">
        <f t="shared" si="110"/>
        <v>0</v>
      </c>
      <c r="AQ767" s="101">
        <f t="shared" si="111"/>
        <v>0</v>
      </c>
      <c r="AR767" s="102">
        <f t="shared" si="112"/>
        <v>0</v>
      </c>
      <c r="AS767" s="111">
        <f t="shared" si="113"/>
        <v>0</v>
      </c>
    </row>
    <row r="768" spans="1:45" ht="15.05" customHeight="1">
      <c r="A768" s="122"/>
      <c r="B768" s="123"/>
      <c r="C768" s="126" t="s">
        <v>151</v>
      </c>
      <c r="D768" s="473" t="str">
        <f t="shared" si="97"/>
        <v/>
      </c>
      <c r="E768" s="449"/>
      <c r="F768" s="449"/>
      <c r="G768" s="449"/>
      <c r="H768" s="449"/>
      <c r="I768" s="449"/>
      <c r="J768" s="449"/>
      <c r="K768" s="449"/>
      <c r="L768" s="449"/>
      <c r="M768" s="449"/>
      <c r="N768" s="450"/>
      <c r="O768" s="446" t="str">
        <f t="shared" si="98"/>
        <v/>
      </c>
      <c r="P768" s="447"/>
      <c r="Q768" s="446" t="str">
        <f t="shared" si="99"/>
        <v/>
      </c>
      <c r="R768" s="447"/>
      <c r="S768" s="446" t="str">
        <f t="shared" si="100"/>
        <v/>
      </c>
      <c r="T768" s="447"/>
      <c r="U768" s="293"/>
      <c r="V768" s="293"/>
      <c r="W768" s="293"/>
      <c r="X768" s="293"/>
      <c r="Y768" s="293"/>
      <c r="Z768" s="293"/>
      <c r="AA768" s="293"/>
      <c r="AB768" s="293"/>
      <c r="AC768" s="293"/>
      <c r="AD768" s="293"/>
      <c r="AG768" s="111">
        <f t="shared" si="101"/>
        <v>0</v>
      </c>
      <c r="AH768" s="95">
        <f t="shared" si="102"/>
        <v>0</v>
      </c>
      <c r="AI768" s="95">
        <f t="shared" si="103"/>
        <v>0</v>
      </c>
      <c r="AJ768" s="95">
        <f t="shared" si="104"/>
        <v>0</v>
      </c>
      <c r="AK768" s="100">
        <f t="shared" si="105"/>
        <v>0</v>
      </c>
      <c r="AL768" s="101">
        <f t="shared" si="106"/>
        <v>0</v>
      </c>
      <c r="AM768" s="101">
        <f t="shared" si="107"/>
        <v>0</v>
      </c>
      <c r="AN768" s="102">
        <f t="shared" si="108"/>
        <v>0</v>
      </c>
      <c r="AO768" s="100">
        <f t="shared" si="109"/>
        <v>0</v>
      </c>
      <c r="AP768" s="101">
        <f t="shared" si="110"/>
        <v>0</v>
      </c>
      <c r="AQ768" s="101">
        <f t="shared" si="111"/>
        <v>0</v>
      </c>
      <c r="AR768" s="102">
        <f t="shared" si="112"/>
        <v>0</v>
      </c>
      <c r="AS768" s="111">
        <f t="shared" si="113"/>
        <v>0</v>
      </c>
    </row>
    <row r="769" spans="1:45" ht="15.05" customHeight="1">
      <c r="A769" s="122"/>
      <c r="B769" s="123"/>
      <c r="C769" s="126" t="s">
        <v>152</v>
      </c>
      <c r="D769" s="473" t="str">
        <f t="shared" si="97"/>
        <v/>
      </c>
      <c r="E769" s="449"/>
      <c r="F769" s="449"/>
      <c r="G769" s="449"/>
      <c r="H769" s="449"/>
      <c r="I769" s="449"/>
      <c r="J769" s="449"/>
      <c r="K769" s="449"/>
      <c r="L769" s="449"/>
      <c r="M769" s="449"/>
      <c r="N769" s="450"/>
      <c r="O769" s="446" t="str">
        <f t="shared" si="98"/>
        <v/>
      </c>
      <c r="P769" s="447"/>
      <c r="Q769" s="446" t="str">
        <f t="shared" si="99"/>
        <v/>
      </c>
      <c r="R769" s="447"/>
      <c r="S769" s="446" t="str">
        <f t="shared" si="100"/>
        <v/>
      </c>
      <c r="T769" s="447"/>
      <c r="U769" s="293"/>
      <c r="V769" s="293"/>
      <c r="W769" s="293"/>
      <c r="X769" s="293"/>
      <c r="Y769" s="293"/>
      <c r="Z769" s="293"/>
      <c r="AA769" s="293"/>
      <c r="AB769" s="293"/>
      <c r="AC769" s="293"/>
      <c r="AD769" s="293"/>
      <c r="AG769" s="111">
        <f t="shared" si="101"/>
        <v>0</v>
      </c>
      <c r="AH769" s="95">
        <f t="shared" si="102"/>
        <v>0</v>
      </c>
      <c r="AI769" s="95">
        <f t="shared" si="103"/>
        <v>0</v>
      </c>
      <c r="AJ769" s="95">
        <f t="shared" si="104"/>
        <v>0</v>
      </c>
      <c r="AK769" s="100">
        <f t="shared" si="105"/>
        <v>0</v>
      </c>
      <c r="AL769" s="101">
        <f t="shared" si="106"/>
        <v>0</v>
      </c>
      <c r="AM769" s="101">
        <f t="shared" si="107"/>
        <v>0</v>
      </c>
      <c r="AN769" s="102">
        <f t="shared" si="108"/>
        <v>0</v>
      </c>
      <c r="AO769" s="100">
        <f t="shared" si="109"/>
        <v>0</v>
      </c>
      <c r="AP769" s="101">
        <f t="shared" si="110"/>
        <v>0</v>
      </c>
      <c r="AQ769" s="101">
        <f t="shared" si="111"/>
        <v>0</v>
      </c>
      <c r="AR769" s="102">
        <f t="shared" si="112"/>
        <v>0</v>
      </c>
      <c r="AS769" s="111">
        <f t="shared" si="113"/>
        <v>0</v>
      </c>
    </row>
    <row r="770" spans="1:45" ht="15.05" customHeight="1">
      <c r="A770" s="122"/>
      <c r="B770" s="123"/>
      <c r="C770" s="126" t="s">
        <v>153</v>
      </c>
      <c r="D770" s="473" t="str">
        <f t="shared" si="97"/>
        <v/>
      </c>
      <c r="E770" s="449"/>
      <c r="F770" s="449"/>
      <c r="G770" s="449"/>
      <c r="H770" s="449"/>
      <c r="I770" s="449"/>
      <c r="J770" s="449"/>
      <c r="K770" s="449"/>
      <c r="L770" s="449"/>
      <c r="M770" s="449"/>
      <c r="N770" s="450"/>
      <c r="O770" s="446" t="str">
        <f t="shared" si="98"/>
        <v/>
      </c>
      <c r="P770" s="447"/>
      <c r="Q770" s="446" t="str">
        <f t="shared" si="99"/>
        <v/>
      </c>
      <c r="R770" s="447"/>
      <c r="S770" s="446" t="str">
        <f t="shared" si="100"/>
        <v/>
      </c>
      <c r="T770" s="447"/>
      <c r="U770" s="293"/>
      <c r="V770" s="293"/>
      <c r="W770" s="293"/>
      <c r="X770" s="293"/>
      <c r="Y770" s="293"/>
      <c r="Z770" s="293"/>
      <c r="AA770" s="293"/>
      <c r="AB770" s="293"/>
      <c r="AC770" s="293"/>
      <c r="AD770" s="293"/>
      <c r="AG770" s="111">
        <f t="shared" si="101"/>
        <v>0</v>
      </c>
      <c r="AH770" s="95">
        <f t="shared" si="102"/>
        <v>0</v>
      </c>
      <c r="AI770" s="95">
        <f t="shared" si="103"/>
        <v>0</v>
      </c>
      <c r="AJ770" s="95">
        <f t="shared" si="104"/>
        <v>0</v>
      </c>
      <c r="AK770" s="100">
        <f t="shared" si="105"/>
        <v>0</v>
      </c>
      <c r="AL770" s="101">
        <f t="shared" si="106"/>
        <v>0</v>
      </c>
      <c r="AM770" s="101">
        <f t="shared" si="107"/>
        <v>0</v>
      </c>
      <c r="AN770" s="102">
        <f t="shared" si="108"/>
        <v>0</v>
      </c>
      <c r="AO770" s="100">
        <f t="shared" si="109"/>
        <v>0</v>
      </c>
      <c r="AP770" s="101">
        <f t="shared" si="110"/>
        <v>0</v>
      </c>
      <c r="AQ770" s="101">
        <f t="shared" si="111"/>
        <v>0</v>
      </c>
      <c r="AR770" s="102">
        <f t="shared" si="112"/>
        <v>0</v>
      </c>
      <c r="AS770" s="111">
        <f t="shared" si="113"/>
        <v>0</v>
      </c>
    </row>
    <row r="771" spans="1:45" ht="15.05" customHeight="1">
      <c r="A771" s="122"/>
      <c r="B771" s="123"/>
      <c r="C771" s="126" t="s">
        <v>154</v>
      </c>
      <c r="D771" s="473" t="str">
        <f t="shared" si="97"/>
        <v/>
      </c>
      <c r="E771" s="449"/>
      <c r="F771" s="449"/>
      <c r="G771" s="449"/>
      <c r="H771" s="449"/>
      <c r="I771" s="449"/>
      <c r="J771" s="449"/>
      <c r="K771" s="449"/>
      <c r="L771" s="449"/>
      <c r="M771" s="449"/>
      <c r="N771" s="450"/>
      <c r="O771" s="446" t="str">
        <f t="shared" si="98"/>
        <v/>
      </c>
      <c r="P771" s="447"/>
      <c r="Q771" s="446" t="str">
        <f t="shared" si="99"/>
        <v/>
      </c>
      <c r="R771" s="447"/>
      <c r="S771" s="446" t="str">
        <f t="shared" si="100"/>
        <v/>
      </c>
      <c r="T771" s="447"/>
      <c r="U771" s="293"/>
      <c r="V771" s="293"/>
      <c r="W771" s="293"/>
      <c r="X771" s="293"/>
      <c r="Y771" s="293"/>
      <c r="Z771" s="293"/>
      <c r="AA771" s="293"/>
      <c r="AB771" s="293"/>
      <c r="AC771" s="293"/>
      <c r="AD771" s="293"/>
      <c r="AG771" s="111">
        <f t="shared" si="101"/>
        <v>0</v>
      </c>
      <c r="AH771" s="95">
        <f t="shared" si="102"/>
        <v>0</v>
      </c>
      <c r="AI771" s="95">
        <f t="shared" si="103"/>
        <v>0</v>
      </c>
      <c r="AJ771" s="95">
        <f t="shared" si="104"/>
        <v>0</v>
      </c>
      <c r="AK771" s="100">
        <f t="shared" si="105"/>
        <v>0</v>
      </c>
      <c r="AL771" s="101">
        <f t="shared" si="106"/>
        <v>0</v>
      </c>
      <c r="AM771" s="101">
        <f t="shared" si="107"/>
        <v>0</v>
      </c>
      <c r="AN771" s="102">
        <f t="shared" si="108"/>
        <v>0</v>
      </c>
      <c r="AO771" s="100">
        <f t="shared" si="109"/>
        <v>0</v>
      </c>
      <c r="AP771" s="101">
        <f t="shared" si="110"/>
        <v>0</v>
      </c>
      <c r="AQ771" s="101">
        <f t="shared" si="111"/>
        <v>0</v>
      </c>
      <c r="AR771" s="102">
        <f t="shared" si="112"/>
        <v>0</v>
      </c>
      <c r="AS771" s="111">
        <f t="shared" si="113"/>
        <v>0</v>
      </c>
    </row>
    <row r="772" spans="1:45" ht="15.05" customHeight="1">
      <c r="A772" s="122"/>
      <c r="B772" s="123"/>
      <c r="C772" s="126" t="s">
        <v>155</v>
      </c>
      <c r="D772" s="473" t="str">
        <f t="shared" si="97"/>
        <v/>
      </c>
      <c r="E772" s="449"/>
      <c r="F772" s="449"/>
      <c r="G772" s="449"/>
      <c r="H772" s="449"/>
      <c r="I772" s="449"/>
      <c r="J772" s="449"/>
      <c r="K772" s="449"/>
      <c r="L772" s="449"/>
      <c r="M772" s="449"/>
      <c r="N772" s="450"/>
      <c r="O772" s="446" t="str">
        <f t="shared" si="98"/>
        <v/>
      </c>
      <c r="P772" s="447"/>
      <c r="Q772" s="446" t="str">
        <f t="shared" si="99"/>
        <v/>
      </c>
      <c r="R772" s="447"/>
      <c r="S772" s="446" t="str">
        <f t="shared" si="100"/>
        <v/>
      </c>
      <c r="T772" s="447"/>
      <c r="U772" s="293"/>
      <c r="V772" s="293"/>
      <c r="W772" s="293"/>
      <c r="X772" s="293"/>
      <c r="Y772" s="293"/>
      <c r="Z772" s="293"/>
      <c r="AA772" s="293"/>
      <c r="AB772" s="293"/>
      <c r="AC772" s="293"/>
      <c r="AD772" s="293"/>
      <c r="AG772" s="111">
        <f t="shared" si="101"/>
        <v>0</v>
      </c>
      <c r="AH772" s="95">
        <f t="shared" si="102"/>
        <v>0</v>
      </c>
      <c r="AI772" s="95">
        <f t="shared" si="103"/>
        <v>0</v>
      </c>
      <c r="AJ772" s="95">
        <f t="shared" si="104"/>
        <v>0</v>
      </c>
      <c r="AK772" s="100">
        <f t="shared" si="105"/>
        <v>0</v>
      </c>
      <c r="AL772" s="101">
        <f t="shared" si="106"/>
        <v>0</v>
      </c>
      <c r="AM772" s="101">
        <f t="shared" si="107"/>
        <v>0</v>
      </c>
      <c r="AN772" s="102">
        <f t="shared" si="108"/>
        <v>0</v>
      </c>
      <c r="AO772" s="100">
        <f t="shared" si="109"/>
        <v>0</v>
      </c>
      <c r="AP772" s="101">
        <f t="shared" si="110"/>
        <v>0</v>
      </c>
      <c r="AQ772" s="101">
        <f t="shared" si="111"/>
        <v>0</v>
      </c>
      <c r="AR772" s="102">
        <f t="shared" si="112"/>
        <v>0</v>
      </c>
      <c r="AS772" s="111">
        <f t="shared" si="113"/>
        <v>0</v>
      </c>
    </row>
    <row r="773" spans="1:45" ht="15.05" customHeight="1">
      <c r="A773" s="122"/>
      <c r="B773" s="123"/>
      <c r="C773" s="126" t="s">
        <v>156</v>
      </c>
      <c r="D773" s="473" t="str">
        <f t="shared" si="97"/>
        <v/>
      </c>
      <c r="E773" s="449"/>
      <c r="F773" s="449"/>
      <c r="G773" s="449"/>
      <c r="H773" s="449"/>
      <c r="I773" s="449"/>
      <c r="J773" s="449"/>
      <c r="K773" s="449"/>
      <c r="L773" s="449"/>
      <c r="M773" s="449"/>
      <c r="N773" s="450"/>
      <c r="O773" s="446" t="str">
        <f t="shared" si="98"/>
        <v/>
      </c>
      <c r="P773" s="447"/>
      <c r="Q773" s="446" t="str">
        <f t="shared" si="99"/>
        <v/>
      </c>
      <c r="R773" s="447"/>
      <c r="S773" s="446" t="str">
        <f t="shared" si="100"/>
        <v/>
      </c>
      <c r="T773" s="447"/>
      <c r="U773" s="293"/>
      <c r="V773" s="293"/>
      <c r="W773" s="293"/>
      <c r="X773" s="293"/>
      <c r="Y773" s="293"/>
      <c r="Z773" s="293"/>
      <c r="AA773" s="293"/>
      <c r="AB773" s="293"/>
      <c r="AC773" s="293"/>
      <c r="AD773" s="293"/>
      <c r="AG773" s="111">
        <f t="shared" si="101"/>
        <v>0</v>
      </c>
      <c r="AH773" s="95">
        <f t="shared" si="102"/>
        <v>0</v>
      </c>
      <c r="AI773" s="95">
        <f t="shared" si="103"/>
        <v>0</v>
      </c>
      <c r="AJ773" s="95">
        <f t="shared" si="104"/>
        <v>0</v>
      </c>
      <c r="AK773" s="100">
        <f t="shared" si="105"/>
        <v>0</v>
      </c>
      <c r="AL773" s="101">
        <f t="shared" si="106"/>
        <v>0</v>
      </c>
      <c r="AM773" s="101">
        <f t="shared" si="107"/>
        <v>0</v>
      </c>
      <c r="AN773" s="102">
        <f t="shared" si="108"/>
        <v>0</v>
      </c>
      <c r="AO773" s="100">
        <f t="shared" si="109"/>
        <v>0</v>
      </c>
      <c r="AP773" s="101">
        <f t="shared" si="110"/>
        <v>0</v>
      </c>
      <c r="AQ773" s="101">
        <f t="shared" si="111"/>
        <v>0</v>
      </c>
      <c r="AR773" s="102">
        <f t="shared" si="112"/>
        <v>0</v>
      </c>
      <c r="AS773" s="111">
        <f t="shared" si="113"/>
        <v>0</v>
      </c>
    </row>
    <row r="774" spans="1:45" ht="15.05" customHeight="1">
      <c r="A774" s="122"/>
      <c r="B774" s="123"/>
      <c r="C774" s="126" t="s">
        <v>157</v>
      </c>
      <c r="D774" s="473" t="str">
        <f t="shared" si="97"/>
        <v/>
      </c>
      <c r="E774" s="449"/>
      <c r="F774" s="449"/>
      <c r="G774" s="449"/>
      <c r="H774" s="449"/>
      <c r="I774" s="449"/>
      <c r="J774" s="449"/>
      <c r="K774" s="449"/>
      <c r="L774" s="449"/>
      <c r="M774" s="449"/>
      <c r="N774" s="450"/>
      <c r="O774" s="446" t="str">
        <f t="shared" si="98"/>
        <v/>
      </c>
      <c r="P774" s="447"/>
      <c r="Q774" s="446" t="str">
        <f t="shared" si="99"/>
        <v/>
      </c>
      <c r="R774" s="447"/>
      <c r="S774" s="446" t="str">
        <f t="shared" si="100"/>
        <v/>
      </c>
      <c r="T774" s="447"/>
      <c r="U774" s="293"/>
      <c r="V774" s="293"/>
      <c r="W774" s="293"/>
      <c r="X774" s="293"/>
      <c r="Y774" s="293"/>
      <c r="Z774" s="293"/>
      <c r="AA774" s="293"/>
      <c r="AB774" s="293"/>
      <c r="AC774" s="293"/>
      <c r="AD774" s="293"/>
      <c r="AG774" s="111">
        <f t="shared" si="101"/>
        <v>0</v>
      </c>
      <c r="AH774" s="95">
        <f t="shared" si="102"/>
        <v>0</v>
      </c>
      <c r="AI774" s="95">
        <f t="shared" si="103"/>
        <v>0</v>
      </c>
      <c r="AJ774" s="95">
        <f t="shared" si="104"/>
        <v>0</v>
      </c>
      <c r="AK774" s="100">
        <f t="shared" si="105"/>
        <v>0</v>
      </c>
      <c r="AL774" s="101">
        <f t="shared" si="106"/>
        <v>0</v>
      </c>
      <c r="AM774" s="101">
        <f t="shared" si="107"/>
        <v>0</v>
      </c>
      <c r="AN774" s="102">
        <f t="shared" si="108"/>
        <v>0</v>
      </c>
      <c r="AO774" s="100">
        <f t="shared" si="109"/>
        <v>0</v>
      </c>
      <c r="AP774" s="101">
        <f t="shared" si="110"/>
        <v>0</v>
      </c>
      <c r="AQ774" s="101">
        <f t="shared" si="111"/>
        <v>0</v>
      </c>
      <c r="AR774" s="102">
        <f t="shared" si="112"/>
        <v>0</v>
      </c>
      <c r="AS774" s="111">
        <f t="shared" si="113"/>
        <v>0</v>
      </c>
    </row>
    <row r="775" spans="1:45" ht="15.05" customHeight="1">
      <c r="A775" s="122"/>
      <c r="B775" s="123"/>
      <c r="C775" s="126" t="s">
        <v>158</v>
      </c>
      <c r="D775" s="473" t="str">
        <f t="shared" si="97"/>
        <v/>
      </c>
      <c r="E775" s="449"/>
      <c r="F775" s="449"/>
      <c r="G775" s="449"/>
      <c r="H775" s="449"/>
      <c r="I775" s="449"/>
      <c r="J775" s="449"/>
      <c r="K775" s="449"/>
      <c r="L775" s="449"/>
      <c r="M775" s="449"/>
      <c r="N775" s="450"/>
      <c r="O775" s="446" t="str">
        <f t="shared" si="98"/>
        <v/>
      </c>
      <c r="P775" s="447"/>
      <c r="Q775" s="446" t="str">
        <f t="shared" si="99"/>
        <v/>
      </c>
      <c r="R775" s="447"/>
      <c r="S775" s="446" t="str">
        <f t="shared" si="100"/>
        <v/>
      </c>
      <c r="T775" s="447"/>
      <c r="U775" s="293"/>
      <c r="V775" s="293"/>
      <c r="W775" s="293"/>
      <c r="X775" s="293"/>
      <c r="Y775" s="293"/>
      <c r="Z775" s="293"/>
      <c r="AA775" s="293"/>
      <c r="AB775" s="293"/>
      <c r="AC775" s="293"/>
      <c r="AD775" s="293"/>
      <c r="AG775" s="111">
        <f t="shared" si="101"/>
        <v>0</v>
      </c>
      <c r="AH775" s="95">
        <f t="shared" si="102"/>
        <v>0</v>
      </c>
      <c r="AI775" s="95">
        <f t="shared" si="103"/>
        <v>0</v>
      </c>
      <c r="AJ775" s="95">
        <f t="shared" si="104"/>
        <v>0</v>
      </c>
      <c r="AK775" s="100">
        <f t="shared" si="105"/>
        <v>0</v>
      </c>
      <c r="AL775" s="101">
        <f t="shared" si="106"/>
        <v>0</v>
      </c>
      <c r="AM775" s="101">
        <f t="shared" si="107"/>
        <v>0</v>
      </c>
      <c r="AN775" s="102">
        <f t="shared" si="108"/>
        <v>0</v>
      </c>
      <c r="AO775" s="100">
        <f t="shared" si="109"/>
        <v>0</v>
      </c>
      <c r="AP775" s="101">
        <f t="shared" si="110"/>
        <v>0</v>
      </c>
      <c r="AQ775" s="101">
        <f t="shared" si="111"/>
        <v>0</v>
      </c>
      <c r="AR775" s="102">
        <f t="shared" si="112"/>
        <v>0</v>
      </c>
      <c r="AS775" s="111">
        <f t="shared" si="113"/>
        <v>0</v>
      </c>
    </row>
    <row r="776" spans="1:45" ht="15.05" customHeight="1">
      <c r="A776" s="122"/>
      <c r="B776" s="123"/>
      <c r="C776" s="126" t="s">
        <v>159</v>
      </c>
      <c r="D776" s="473" t="str">
        <f t="shared" si="97"/>
        <v/>
      </c>
      <c r="E776" s="449"/>
      <c r="F776" s="449"/>
      <c r="G776" s="449"/>
      <c r="H776" s="449"/>
      <c r="I776" s="449"/>
      <c r="J776" s="449"/>
      <c r="K776" s="449"/>
      <c r="L776" s="449"/>
      <c r="M776" s="449"/>
      <c r="N776" s="450"/>
      <c r="O776" s="446" t="str">
        <f t="shared" si="98"/>
        <v/>
      </c>
      <c r="P776" s="447"/>
      <c r="Q776" s="446" t="str">
        <f t="shared" si="99"/>
        <v/>
      </c>
      <c r="R776" s="447"/>
      <c r="S776" s="446" t="str">
        <f t="shared" si="100"/>
        <v/>
      </c>
      <c r="T776" s="447"/>
      <c r="U776" s="293"/>
      <c r="V776" s="293"/>
      <c r="W776" s="293"/>
      <c r="X776" s="293"/>
      <c r="Y776" s="293"/>
      <c r="Z776" s="293"/>
      <c r="AA776" s="293"/>
      <c r="AB776" s="293"/>
      <c r="AC776" s="293"/>
      <c r="AD776" s="293"/>
      <c r="AG776" s="111">
        <f t="shared" si="101"/>
        <v>0</v>
      </c>
      <c r="AH776" s="95">
        <f t="shared" si="102"/>
        <v>0</v>
      </c>
      <c r="AI776" s="95">
        <f t="shared" si="103"/>
        <v>0</v>
      </c>
      <c r="AJ776" s="95">
        <f t="shared" si="104"/>
        <v>0</v>
      </c>
      <c r="AK776" s="100">
        <f t="shared" si="105"/>
        <v>0</v>
      </c>
      <c r="AL776" s="101">
        <f t="shared" si="106"/>
        <v>0</v>
      </c>
      <c r="AM776" s="101">
        <f t="shared" si="107"/>
        <v>0</v>
      </c>
      <c r="AN776" s="102">
        <f t="shared" si="108"/>
        <v>0</v>
      </c>
      <c r="AO776" s="100">
        <f t="shared" si="109"/>
        <v>0</v>
      </c>
      <c r="AP776" s="101">
        <f t="shared" si="110"/>
        <v>0</v>
      </c>
      <c r="AQ776" s="101">
        <f t="shared" si="111"/>
        <v>0</v>
      </c>
      <c r="AR776" s="102">
        <f t="shared" si="112"/>
        <v>0</v>
      </c>
      <c r="AS776" s="111">
        <f t="shared" si="113"/>
        <v>0</v>
      </c>
    </row>
    <row r="777" spans="1:45" ht="15.05" customHeight="1">
      <c r="A777" s="122"/>
      <c r="B777" s="123"/>
      <c r="C777" s="126" t="s">
        <v>160</v>
      </c>
      <c r="D777" s="473" t="str">
        <f t="shared" si="97"/>
        <v/>
      </c>
      <c r="E777" s="449"/>
      <c r="F777" s="449"/>
      <c r="G777" s="449"/>
      <c r="H777" s="449"/>
      <c r="I777" s="449"/>
      <c r="J777" s="449"/>
      <c r="K777" s="449"/>
      <c r="L777" s="449"/>
      <c r="M777" s="449"/>
      <c r="N777" s="450"/>
      <c r="O777" s="446" t="str">
        <f t="shared" si="98"/>
        <v/>
      </c>
      <c r="P777" s="447"/>
      <c r="Q777" s="446" t="str">
        <f t="shared" si="99"/>
        <v/>
      </c>
      <c r="R777" s="447"/>
      <c r="S777" s="446" t="str">
        <f t="shared" si="100"/>
        <v/>
      </c>
      <c r="T777" s="447"/>
      <c r="U777" s="293"/>
      <c r="V777" s="293"/>
      <c r="W777" s="293"/>
      <c r="X777" s="293"/>
      <c r="Y777" s="293"/>
      <c r="Z777" s="293"/>
      <c r="AA777" s="293"/>
      <c r="AB777" s="293"/>
      <c r="AC777" s="293"/>
      <c r="AD777" s="293"/>
      <c r="AG777" s="111">
        <f t="shared" si="101"/>
        <v>0</v>
      </c>
      <c r="AH777" s="95">
        <f t="shared" si="102"/>
        <v>0</v>
      </c>
      <c r="AI777" s="95">
        <f t="shared" si="103"/>
        <v>0</v>
      </c>
      <c r="AJ777" s="95">
        <f t="shared" si="104"/>
        <v>0</v>
      </c>
      <c r="AK777" s="100">
        <f t="shared" si="105"/>
        <v>0</v>
      </c>
      <c r="AL777" s="101">
        <f t="shared" si="106"/>
        <v>0</v>
      </c>
      <c r="AM777" s="101">
        <f t="shared" si="107"/>
        <v>0</v>
      </c>
      <c r="AN777" s="102">
        <f t="shared" si="108"/>
        <v>0</v>
      </c>
      <c r="AO777" s="100">
        <f t="shared" si="109"/>
        <v>0</v>
      </c>
      <c r="AP777" s="101">
        <f t="shared" si="110"/>
        <v>0</v>
      </c>
      <c r="AQ777" s="101">
        <f t="shared" si="111"/>
        <v>0</v>
      </c>
      <c r="AR777" s="102">
        <f t="shared" si="112"/>
        <v>0</v>
      </c>
      <c r="AS777" s="111">
        <f t="shared" si="113"/>
        <v>0</v>
      </c>
    </row>
    <row r="778" spans="1:45" ht="15.05" customHeight="1">
      <c r="A778" s="122"/>
      <c r="B778" s="123"/>
      <c r="C778" s="192" t="s">
        <v>161</v>
      </c>
      <c r="D778" s="473" t="str">
        <f t="shared" si="97"/>
        <v/>
      </c>
      <c r="E778" s="449"/>
      <c r="F778" s="449"/>
      <c r="G778" s="449"/>
      <c r="H778" s="449"/>
      <c r="I778" s="449"/>
      <c r="J778" s="449"/>
      <c r="K778" s="449"/>
      <c r="L778" s="449"/>
      <c r="M778" s="449"/>
      <c r="N778" s="450"/>
      <c r="O778" s="446" t="str">
        <f t="shared" si="98"/>
        <v/>
      </c>
      <c r="P778" s="447"/>
      <c r="Q778" s="446" t="str">
        <f t="shared" si="99"/>
        <v/>
      </c>
      <c r="R778" s="447"/>
      <c r="S778" s="446" t="str">
        <f t="shared" si="100"/>
        <v/>
      </c>
      <c r="T778" s="447"/>
      <c r="U778" s="293"/>
      <c r="V778" s="293"/>
      <c r="W778" s="293"/>
      <c r="X778" s="293"/>
      <c r="Y778" s="293"/>
      <c r="Z778" s="293"/>
      <c r="AA778" s="293"/>
      <c r="AB778" s="293"/>
      <c r="AC778" s="293"/>
      <c r="AD778" s="293"/>
      <c r="AG778" s="111">
        <f t="shared" si="101"/>
        <v>0</v>
      </c>
      <c r="AH778" s="95">
        <f t="shared" si="102"/>
        <v>0</v>
      </c>
      <c r="AI778" s="95">
        <f t="shared" si="103"/>
        <v>0</v>
      </c>
      <c r="AJ778" s="95">
        <f t="shared" si="104"/>
        <v>0</v>
      </c>
      <c r="AK778" s="100">
        <f t="shared" si="105"/>
        <v>0</v>
      </c>
      <c r="AL778" s="101">
        <f t="shared" si="106"/>
        <v>0</v>
      </c>
      <c r="AM778" s="101">
        <f t="shared" si="107"/>
        <v>0</v>
      </c>
      <c r="AN778" s="102">
        <f t="shared" si="108"/>
        <v>0</v>
      </c>
      <c r="AO778" s="100">
        <f t="shared" si="109"/>
        <v>0</v>
      </c>
      <c r="AP778" s="101">
        <f t="shared" si="110"/>
        <v>0</v>
      </c>
      <c r="AQ778" s="101">
        <f t="shared" si="111"/>
        <v>0</v>
      </c>
      <c r="AR778" s="102">
        <f t="shared" si="112"/>
        <v>0</v>
      </c>
      <c r="AS778" s="111">
        <f t="shared" si="113"/>
        <v>0</v>
      </c>
    </row>
    <row r="779" spans="1:45" ht="15.05" customHeight="1">
      <c r="A779" s="122"/>
      <c r="B779" s="123"/>
      <c r="C779" s="192" t="s">
        <v>162</v>
      </c>
      <c r="D779" s="473" t="str">
        <f t="shared" si="97"/>
        <v/>
      </c>
      <c r="E779" s="449"/>
      <c r="F779" s="449"/>
      <c r="G779" s="449"/>
      <c r="H779" s="449"/>
      <c r="I779" s="449"/>
      <c r="J779" s="449"/>
      <c r="K779" s="449"/>
      <c r="L779" s="449"/>
      <c r="M779" s="449"/>
      <c r="N779" s="450"/>
      <c r="O779" s="446" t="str">
        <f t="shared" si="98"/>
        <v/>
      </c>
      <c r="P779" s="447"/>
      <c r="Q779" s="446" t="str">
        <f t="shared" si="99"/>
        <v/>
      </c>
      <c r="R779" s="447"/>
      <c r="S779" s="446" t="str">
        <f t="shared" si="100"/>
        <v/>
      </c>
      <c r="T779" s="447"/>
      <c r="U779" s="293"/>
      <c r="V779" s="293"/>
      <c r="W779" s="293"/>
      <c r="X779" s="293"/>
      <c r="Y779" s="293"/>
      <c r="Z779" s="293"/>
      <c r="AA779" s="293"/>
      <c r="AB779" s="293"/>
      <c r="AC779" s="293"/>
      <c r="AD779" s="293"/>
      <c r="AG779" s="111">
        <f t="shared" si="101"/>
        <v>0</v>
      </c>
      <c r="AH779" s="95">
        <f t="shared" si="102"/>
        <v>0</v>
      </c>
      <c r="AI779" s="95">
        <f t="shared" si="103"/>
        <v>0</v>
      </c>
      <c r="AJ779" s="95">
        <f t="shared" si="104"/>
        <v>0</v>
      </c>
      <c r="AK779" s="100">
        <f t="shared" si="105"/>
        <v>0</v>
      </c>
      <c r="AL779" s="101">
        <f t="shared" si="106"/>
        <v>0</v>
      </c>
      <c r="AM779" s="101">
        <f t="shared" si="107"/>
        <v>0</v>
      </c>
      <c r="AN779" s="102">
        <f t="shared" si="108"/>
        <v>0</v>
      </c>
      <c r="AO779" s="100">
        <f t="shared" si="109"/>
        <v>0</v>
      </c>
      <c r="AP779" s="101">
        <f t="shared" si="110"/>
        <v>0</v>
      </c>
      <c r="AQ779" s="101">
        <f t="shared" si="111"/>
        <v>0</v>
      </c>
      <c r="AR779" s="102">
        <f t="shared" si="112"/>
        <v>0</v>
      </c>
      <c r="AS779" s="111">
        <f t="shared" si="113"/>
        <v>0</v>
      </c>
    </row>
    <row r="780" spans="1:45" ht="15.05" customHeight="1">
      <c r="A780" s="122"/>
      <c r="B780" s="123"/>
      <c r="C780" s="192" t="s">
        <v>163</v>
      </c>
      <c r="D780" s="473" t="str">
        <f t="shared" si="97"/>
        <v/>
      </c>
      <c r="E780" s="449"/>
      <c r="F780" s="449"/>
      <c r="G780" s="449"/>
      <c r="H780" s="449"/>
      <c r="I780" s="449"/>
      <c r="J780" s="449"/>
      <c r="K780" s="449"/>
      <c r="L780" s="449"/>
      <c r="M780" s="449"/>
      <c r="N780" s="450"/>
      <c r="O780" s="446" t="str">
        <f t="shared" si="98"/>
        <v/>
      </c>
      <c r="P780" s="447"/>
      <c r="Q780" s="446" t="str">
        <f t="shared" si="99"/>
        <v/>
      </c>
      <c r="R780" s="447"/>
      <c r="S780" s="446" t="str">
        <f t="shared" si="100"/>
        <v/>
      </c>
      <c r="T780" s="447"/>
      <c r="U780" s="293"/>
      <c r="V780" s="293"/>
      <c r="W780" s="293"/>
      <c r="X780" s="293"/>
      <c r="Y780" s="293"/>
      <c r="Z780" s="293"/>
      <c r="AA780" s="293"/>
      <c r="AB780" s="293"/>
      <c r="AC780" s="293"/>
      <c r="AD780" s="293"/>
      <c r="AG780" s="111">
        <f t="shared" si="101"/>
        <v>0</v>
      </c>
      <c r="AH780" s="95">
        <f t="shared" si="102"/>
        <v>0</v>
      </c>
      <c r="AI780" s="95">
        <f t="shared" si="103"/>
        <v>0</v>
      </c>
      <c r="AJ780" s="95">
        <f t="shared" si="104"/>
        <v>0</v>
      </c>
      <c r="AK780" s="100">
        <f t="shared" si="105"/>
        <v>0</v>
      </c>
      <c r="AL780" s="101">
        <f t="shared" si="106"/>
        <v>0</v>
      </c>
      <c r="AM780" s="101">
        <f t="shared" si="107"/>
        <v>0</v>
      </c>
      <c r="AN780" s="102">
        <f t="shared" si="108"/>
        <v>0</v>
      </c>
      <c r="AO780" s="100">
        <f t="shared" si="109"/>
        <v>0</v>
      </c>
      <c r="AP780" s="101">
        <f t="shared" si="110"/>
        <v>0</v>
      </c>
      <c r="AQ780" s="101">
        <f t="shared" si="111"/>
        <v>0</v>
      </c>
      <c r="AR780" s="102">
        <f t="shared" si="112"/>
        <v>0</v>
      </c>
      <c r="AS780" s="111">
        <f t="shared" si="113"/>
        <v>0</v>
      </c>
    </row>
    <row r="781" spans="1:45" ht="15.05" customHeight="1">
      <c r="A781" s="122"/>
      <c r="B781" s="123"/>
      <c r="C781" s="192" t="s">
        <v>164</v>
      </c>
      <c r="D781" s="473" t="str">
        <f t="shared" si="97"/>
        <v/>
      </c>
      <c r="E781" s="449"/>
      <c r="F781" s="449"/>
      <c r="G781" s="449"/>
      <c r="H781" s="449"/>
      <c r="I781" s="449"/>
      <c r="J781" s="449"/>
      <c r="K781" s="449"/>
      <c r="L781" s="449"/>
      <c r="M781" s="449"/>
      <c r="N781" s="450"/>
      <c r="O781" s="446" t="str">
        <f t="shared" si="98"/>
        <v/>
      </c>
      <c r="P781" s="447"/>
      <c r="Q781" s="446" t="str">
        <f t="shared" si="99"/>
        <v/>
      </c>
      <c r="R781" s="447"/>
      <c r="S781" s="446" t="str">
        <f t="shared" si="100"/>
        <v/>
      </c>
      <c r="T781" s="447"/>
      <c r="U781" s="293"/>
      <c r="V781" s="293"/>
      <c r="W781" s="293"/>
      <c r="X781" s="293"/>
      <c r="Y781" s="293"/>
      <c r="Z781" s="293"/>
      <c r="AA781" s="293"/>
      <c r="AB781" s="293"/>
      <c r="AC781" s="293"/>
      <c r="AD781" s="293"/>
      <c r="AG781" s="111">
        <f t="shared" si="101"/>
        <v>0</v>
      </c>
      <c r="AH781" s="95">
        <f t="shared" si="102"/>
        <v>0</v>
      </c>
      <c r="AI781" s="95">
        <f t="shared" si="103"/>
        <v>0</v>
      </c>
      <c r="AJ781" s="95">
        <f t="shared" si="104"/>
        <v>0</v>
      </c>
      <c r="AK781" s="100">
        <f t="shared" si="105"/>
        <v>0</v>
      </c>
      <c r="AL781" s="101">
        <f t="shared" si="106"/>
        <v>0</v>
      </c>
      <c r="AM781" s="101">
        <f t="shared" si="107"/>
        <v>0</v>
      </c>
      <c r="AN781" s="102">
        <f t="shared" si="108"/>
        <v>0</v>
      </c>
      <c r="AO781" s="100">
        <f t="shared" si="109"/>
        <v>0</v>
      </c>
      <c r="AP781" s="101">
        <f t="shared" si="110"/>
        <v>0</v>
      </c>
      <c r="AQ781" s="101">
        <f t="shared" si="111"/>
        <v>0</v>
      </c>
      <c r="AR781" s="102">
        <f t="shared" si="112"/>
        <v>0</v>
      </c>
      <c r="AS781" s="111">
        <f t="shared" si="113"/>
        <v>0</v>
      </c>
    </row>
    <row r="782" spans="1:45" ht="15.05" customHeight="1">
      <c r="A782" s="122"/>
      <c r="B782" s="123"/>
      <c r="C782" s="192" t="s">
        <v>165</v>
      </c>
      <c r="D782" s="473" t="str">
        <f t="shared" si="97"/>
        <v/>
      </c>
      <c r="E782" s="449"/>
      <c r="F782" s="449"/>
      <c r="G782" s="449"/>
      <c r="H782" s="449"/>
      <c r="I782" s="449"/>
      <c r="J782" s="449"/>
      <c r="K782" s="449"/>
      <c r="L782" s="449"/>
      <c r="M782" s="449"/>
      <c r="N782" s="450"/>
      <c r="O782" s="446" t="str">
        <f t="shared" si="98"/>
        <v/>
      </c>
      <c r="P782" s="447"/>
      <c r="Q782" s="446" t="str">
        <f t="shared" si="99"/>
        <v/>
      </c>
      <c r="R782" s="447"/>
      <c r="S782" s="446" t="str">
        <f t="shared" si="100"/>
        <v/>
      </c>
      <c r="T782" s="447"/>
      <c r="U782" s="293"/>
      <c r="V782" s="293"/>
      <c r="W782" s="293"/>
      <c r="X782" s="293"/>
      <c r="Y782" s="293"/>
      <c r="Z782" s="293"/>
      <c r="AA782" s="293"/>
      <c r="AB782" s="293"/>
      <c r="AC782" s="293"/>
      <c r="AD782" s="293"/>
      <c r="AG782" s="111">
        <f t="shared" si="101"/>
        <v>0</v>
      </c>
      <c r="AH782" s="95">
        <f t="shared" si="102"/>
        <v>0</v>
      </c>
      <c r="AI782" s="95">
        <f t="shared" si="103"/>
        <v>0</v>
      </c>
      <c r="AJ782" s="95">
        <f t="shared" si="104"/>
        <v>0</v>
      </c>
      <c r="AK782" s="100">
        <f t="shared" si="105"/>
        <v>0</v>
      </c>
      <c r="AL782" s="101">
        <f t="shared" si="106"/>
        <v>0</v>
      </c>
      <c r="AM782" s="101">
        <f t="shared" si="107"/>
        <v>0</v>
      </c>
      <c r="AN782" s="102">
        <f t="shared" si="108"/>
        <v>0</v>
      </c>
      <c r="AO782" s="100">
        <f t="shared" si="109"/>
        <v>0</v>
      </c>
      <c r="AP782" s="101">
        <f t="shared" si="110"/>
        <v>0</v>
      </c>
      <c r="AQ782" s="101">
        <f t="shared" si="111"/>
        <v>0</v>
      </c>
      <c r="AR782" s="102">
        <f t="shared" si="112"/>
        <v>0</v>
      </c>
      <c r="AS782" s="111">
        <f t="shared" si="113"/>
        <v>0</v>
      </c>
    </row>
    <row r="783" spans="1:45" ht="15.05" customHeight="1">
      <c r="A783" s="122"/>
      <c r="B783" s="123"/>
      <c r="C783" s="192" t="s">
        <v>166</v>
      </c>
      <c r="D783" s="473" t="str">
        <f t="shared" si="97"/>
        <v/>
      </c>
      <c r="E783" s="449"/>
      <c r="F783" s="449"/>
      <c r="G783" s="449"/>
      <c r="H783" s="449"/>
      <c r="I783" s="449"/>
      <c r="J783" s="449"/>
      <c r="K783" s="449"/>
      <c r="L783" s="449"/>
      <c r="M783" s="449"/>
      <c r="N783" s="450"/>
      <c r="O783" s="446" t="str">
        <f t="shared" si="98"/>
        <v/>
      </c>
      <c r="P783" s="447"/>
      <c r="Q783" s="446" t="str">
        <f t="shared" si="99"/>
        <v/>
      </c>
      <c r="R783" s="447"/>
      <c r="S783" s="446" t="str">
        <f t="shared" si="100"/>
        <v/>
      </c>
      <c r="T783" s="447"/>
      <c r="U783" s="293"/>
      <c r="V783" s="293"/>
      <c r="W783" s="293"/>
      <c r="X783" s="293"/>
      <c r="Y783" s="293"/>
      <c r="Z783" s="293"/>
      <c r="AA783" s="293"/>
      <c r="AB783" s="293"/>
      <c r="AC783" s="293"/>
      <c r="AD783" s="293"/>
      <c r="AG783" s="111">
        <f t="shared" si="101"/>
        <v>0</v>
      </c>
      <c r="AH783" s="95">
        <f t="shared" si="102"/>
        <v>0</v>
      </c>
      <c r="AI783" s="95">
        <f t="shared" si="103"/>
        <v>0</v>
      </c>
      <c r="AJ783" s="95">
        <f t="shared" si="104"/>
        <v>0</v>
      </c>
      <c r="AK783" s="100">
        <f t="shared" si="105"/>
        <v>0</v>
      </c>
      <c r="AL783" s="101">
        <f t="shared" si="106"/>
        <v>0</v>
      </c>
      <c r="AM783" s="101">
        <f t="shared" si="107"/>
        <v>0</v>
      </c>
      <c r="AN783" s="102">
        <f t="shared" si="108"/>
        <v>0</v>
      </c>
      <c r="AO783" s="100">
        <f t="shared" si="109"/>
        <v>0</v>
      </c>
      <c r="AP783" s="101">
        <f t="shared" si="110"/>
        <v>0</v>
      </c>
      <c r="AQ783" s="101">
        <f t="shared" si="111"/>
        <v>0</v>
      </c>
      <c r="AR783" s="102">
        <f t="shared" si="112"/>
        <v>0</v>
      </c>
      <c r="AS783" s="111">
        <f t="shared" si="113"/>
        <v>0</v>
      </c>
    </row>
    <row r="784" spans="1:45" ht="15.05" customHeight="1">
      <c r="A784" s="122"/>
      <c r="B784" s="123"/>
      <c r="C784" s="192" t="s">
        <v>167</v>
      </c>
      <c r="D784" s="473" t="str">
        <f t="shared" si="97"/>
        <v/>
      </c>
      <c r="E784" s="449"/>
      <c r="F784" s="449"/>
      <c r="G784" s="449"/>
      <c r="H784" s="449"/>
      <c r="I784" s="449"/>
      <c r="J784" s="449"/>
      <c r="K784" s="449"/>
      <c r="L784" s="449"/>
      <c r="M784" s="449"/>
      <c r="N784" s="450"/>
      <c r="O784" s="446" t="str">
        <f t="shared" si="98"/>
        <v/>
      </c>
      <c r="P784" s="447"/>
      <c r="Q784" s="446" t="str">
        <f t="shared" si="99"/>
        <v/>
      </c>
      <c r="R784" s="447"/>
      <c r="S784" s="446" t="str">
        <f t="shared" si="100"/>
        <v/>
      </c>
      <c r="T784" s="447"/>
      <c r="U784" s="293"/>
      <c r="V784" s="293"/>
      <c r="W784" s="293"/>
      <c r="X784" s="293"/>
      <c r="Y784" s="293"/>
      <c r="Z784" s="293"/>
      <c r="AA784" s="293"/>
      <c r="AB784" s="293"/>
      <c r="AC784" s="293"/>
      <c r="AD784" s="293"/>
      <c r="AG784" s="111">
        <f t="shared" si="101"/>
        <v>0</v>
      </c>
      <c r="AH784" s="95">
        <f t="shared" si="102"/>
        <v>0</v>
      </c>
      <c r="AI784" s="95">
        <f t="shared" si="103"/>
        <v>0</v>
      </c>
      <c r="AJ784" s="95">
        <f t="shared" si="104"/>
        <v>0</v>
      </c>
      <c r="AK784" s="100">
        <f t="shared" si="105"/>
        <v>0</v>
      </c>
      <c r="AL784" s="101">
        <f t="shared" si="106"/>
        <v>0</v>
      </c>
      <c r="AM784" s="101">
        <f t="shared" si="107"/>
        <v>0</v>
      </c>
      <c r="AN784" s="102">
        <f t="shared" si="108"/>
        <v>0</v>
      </c>
      <c r="AO784" s="100">
        <f t="shared" si="109"/>
        <v>0</v>
      </c>
      <c r="AP784" s="101">
        <f t="shared" si="110"/>
        <v>0</v>
      </c>
      <c r="AQ784" s="101">
        <f t="shared" si="111"/>
        <v>0</v>
      </c>
      <c r="AR784" s="102">
        <f t="shared" si="112"/>
        <v>0</v>
      </c>
      <c r="AS784" s="111">
        <f t="shared" si="113"/>
        <v>0</v>
      </c>
    </row>
    <row r="785" spans="1:45" ht="15.05" customHeight="1">
      <c r="A785" s="122"/>
      <c r="B785" s="123"/>
      <c r="C785" s="192" t="s">
        <v>168</v>
      </c>
      <c r="D785" s="473" t="str">
        <f t="shared" si="97"/>
        <v/>
      </c>
      <c r="E785" s="449"/>
      <c r="F785" s="449"/>
      <c r="G785" s="449"/>
      <c r="H785" s="449"/>
      <c r="I785" s="449"/>
      <c r="J785" s="449"/>
      <c r="K785" s="449"/>
      <c r="L785" s="449"/>
      <c r="M785" s="449"/>
      <c r="N785" s="450"/>
      <c r="O785" s="446" t="str">
        <f t="shared" si="98"/>
        <v/>
      </c>
      <c r="P785" s="447"/>
      <c r="Q785" s="446" t="str">
        <f t="shared" si="99"/>
        <v/>
      </c>
      <c r="R785" s="447"/>
      <c r="S785" s="446" t="str">
        <f t="shared" si="100"/>
        <v/>
      </c>
      <c r="T785" s="447"/>
      <c r="U785" s="293"/>
      <c r="V785" s="293"/>
      <c r="W785" s="293"/>
      <c r="X785" s="293"/>
      <c r="Y785" s="293"/>
      <c r="Z785" s="293"/>
      <c r="AA785" s="293"/>
      <c r="AB785" s="293"/>
      <c r="AC785" s="293"/>
      <c r="AD785" s="293"/>
      <c r="AG785" s="111">
        <f t="shared" si="101"/>
        <v>0</v>
      </c>
      <c r="AH785" s="95">
        <f t="shared" si="102"/>
        <v>0</v>
      </c>
      <c r="AI785" s="95">
        <f t="shared" si="103"/>
        <v>0</v>
      </c>
      <c r="AJ785" s="95">
        <f t="shared" si="104"/>
        <v>0</v>
      </c>
      <c r="AK785" s="100">
        <f t="shared" si="105"/>
        <v>0</v>
      </c>
      <c r="AL785" s="101">
        <f t="shared" si="106"/>
        <v>0</v>
      </c>
      <c r="AM785" s="101">
        <f t="shared" si="107"/>
        <v>0</v>
      </c>
      <c r="AN785" s="102">
        <f t="shared" si="108"/>
        <v>0</v>
      </c>
      <c r="AO785" s="100">
        <f t="shared" si="109"/>
        <v>0</v>
      </c>
      <c r="AP785" s="101">
        <f t="shared" si="110"/>
        <v>0</v>
      </c>
      <c r="AQ785" s="101">
        <f t="shared" si="111"/>
        <v>0</v>
      </c>
      <c r="AR785" s="102">
        <f t="shared" si="112"/>
        <v>0</v>
      </c>
      <c r="AS785" s="111">
        <f t="shared" si="113"/>
        <v>0</v>
      </c>
    </row>
    <row r="786" spans="1:45" ht="15.05" customHeight="1">
      <c r="A786" s="122"/>
      <c r="B786" s="123"/>
      <c r="C786" s="192" t="s">
        <v>169</v>
      </c>
      <c r="D786" s="473" t="str">
        <f t="shared" si="97"/>
        <v/>
      </c>
      <c r="E786" s="449"/>
      <c r="F786" s="449"/>
      <c r="G786" s="449"/>
      <c r="H786" s="449"/>
      <c r="I786" s="449"/>
      <c r="J786" s="449"/>
      <c r="K786" s="449"/>
      <c r="L786" s="449"/>
      <c r="M786" s="449"/>
      <c r="N786" s="450"/>
      <c r="O786" s="446" t="str">
        <f t="shared" si="98"/>
        <v/>
      </c>
      <c r="P786" s="447"/>
      <c r="Q786" s="446" t="str">
        <f t="shared" si="99"/>
        <v/>
      </c>
      <c r="R786" s="447"/>
      <c r="S786" s="446" t="str">
        <f t="shared" si="100"/>
        <v/>
      </c>
      <c r="T786" s="447"/>
      <c r="U786" s="293"/>
      <c r="V786" s="293"/>
      <c r="W786" s="293"/>
      <c r="X786" s="293"/>
      <c r="Y786" s="293"/>
      <c r="Z786" s="293"/>
      <c r="AA786" s="293"/>
      <c r="AB786" s="293"/>
      <c r="AC786" s="293"/>
      <c r="AD786" s="293"/>
      <c r="AG786" s="111">
        <f t="shared" si="101"/>
        <v>0</v>
      </c>
      <c r="AH786" s="95">
        <f t="shared" si="102"/>
        <v>0</v>
      </c>
      <c r="AI786" s="95">
        <f t="shared" si="103"/>
        <v>0</v>
      </c>
      <c r="AJ786" s="95">
        <f t="shared" si="104"/>
        <v>0</v>
      </c>
      <c r="AK786" s="100">
        <f t="shared" si="105"/>
        <v>0</v>
      </c>
      <c r="AL786" s="101">
        <f t="shared" si="106"/>
        <v>0</v>
      </c>
      <c r="AM786" s="101">
        <f t="shared" si="107"/>
        <v>0</v>
      </c>
      <c r="AN786" s="102">
        <f t="shared" si="108"/>
        <v>0</v>
      </c>
      <c r="AO786" s="100">
        <f t="shared" si="109"/>
        <v>0</v>
      </c>
      <c r="AP786" s="101">
        <f t="shared" si="110"/>
        <v>0</v>
      </c>
      <c r="AQ786" s="101">
        <f t="shared" si="111"/>
        <v>0</v>
      </c>
      <c r="AR786" s="102">
        <f t="shared" si="112"/>
        <v>0</v>
      </c>
      <c r="AS786" s="111">
        <f t="shared" si="113"/>
        <v>0</v>
      </c>
    </row>
    <row r="787" spans="1:45" ht="15.05" customHeight="1">
      <c r="A787" s="122"/>
      <c r="B787" s="123"/>
      <c r="C787" s="192" t="s">
        <v>170</v>
      </c>
      <c r="D787" s="473" t="str">
        <f t="shared" si="97"/>
        <v/>
      </c>
      <c r="E787" s="449"/>
      <c r="F787" s="449"/>
      <c r="G787" s="449"/>
      <c r="H787" s="449"/>
      <c r="I787" s="449"/>
      <c r="J787" s="449"/>
      <c r="K787" s="449"/>
      <c r="L787" s="449"/>
      <c r="M787" s="449"/>
      <c r="N787" s="450"/>
      <c r="O787" s="446" t="str">
        <f t="shared" si="98"/>
        <v/>
      </c>
      <c r="P787" s="447"/>
      <c r="Q787" s="446" t="str">
        <f t="shared" si="99"/>
        <v/>
      </c>
      <c r="R787" s="447"/>
      <c r="S787" s="446" t="str">
        <f t="shared" si="100"/>
        <v/>
      </c>
      <c r="T787" s="447"/>
      <c r="U787" s="293"/>
      <c r="V787" s="293"/>
      <c r="W787" s="293"/>
      <c r="X787" s="293"/>
      <c r="Y787" s="293"/>
      <c r="Z787" s="293"/>
      <c r="AA787" s="293"/>
      <c r="AB787" s="293"/>
      <c r="AC787" s="293"/>
      <c r="AD787" s="293"/>
      <c r="AG787" s="111">
        <f t="shared" si="101"/>
        <v>0</v>
      </c>
      <c r="AH787" s="95">
        <f t="shared" si="102"/>
        <v>0</v>
      </c>
      <c r="AI787" s="95">
        <f t="shared" si="103"/>
        <v>0</v>
      </c>
      <c r="AJ787" s="95">
        <f t="shared" si="104"/>
        <v>0</v>
      </c>
      <c r="AK787" s="100">
        <f t="shared" si="105"/>
        <v>0</v>
      </c>
      <c r="AL787" s="101">
        <f t="shared" si="106"/>
        <v>0</v>
      </c>
      <c r="AM787" s="101">
        <f t="shared" si="107"/>
        <v>0</v>
      </c>
      <c r="AN787" s="102">
        <f t="shared" si="108"/>
        <v>0</v>
      </c>
      <c r="AO787" s="100">
        <f t="shared" si="109"/>
        <v>0</v>
      </c>
      <c r="AP787" s="101">
        <f t="shared" si="110"/>
        <v>0</v>
      </c>
      <c r="AQ787" s="101">
        <f t="shared" si="111"/>
        <v>0</v>
      </c>
      <c r="AR787" s="102">
        <f t="shared" si="112"/>
        <v>0</v>
      </c>
      <c r="AS787" s="111">
        <f t="shared" si="113"/>
        <v>0</v>
      </c>
    </row>
    <row r="788" spans="1:45" ht="15.05" customHeight="1">
      <c r="A788" s="122"/>
      <c r="B788" s="123"/>
      <c r="C788" s="192" t="s">
        <v>171</v>
      </c>
      <c r="D788" s="473" t="str">
        <f t="shared" si="97"/>
        <v/>
      </c>
      <c r="E788" s="449"/>
      <c r="F788" s="449"/>
      <c r="G788" s="449"/>
      <c r="H788" s="449"/>
      <c r="I788" s="449"/>
      <c r="J788" s="449"/>
      <c r="K788" s="449"/>
      <c r="L788" s="449"/>
      <c r="M788" s="449"/>
      <c r="N788" s="450"/>
      <c r="O788" s="446" t="str">
        <f t="shared" si="98"/>
        <v/>
      </c>
      <c r="P788" s="447"/>
      <c r="Q788" s="446" t="str">
        <f t="shared" si="99"/>
        <v/>
      </c>
      <c r="R788" s="447"/>
      <c r="S788" s="446" t="str">
        <f t="shared" si="100"/>
        <v/>
      </c>
      <c r="T788" s="447"/>
      <c r="U788" s="293"/>
      <c r="V788" s="293"/>
      <c r="W788" s="293"/>
      <c r="X788" s="293"/>
      <c r="Y788" s="293"/>
      <c r="Z788" s="293"/>
      <c r="AA788" s="293"/>
      <c r="AB788" s="293"/>
      <c r="AC788" s="293"/>
      <c r="AD788" s="293"/>
      <c r="AG788" s="111">
        <f t="shared" si="101"/>
        <v>0</v>
      </c>
      <c r="AH788" s="95">
        <f t="shared" si="102"/>
        <v>0</v>
      </c>
      <c r="AI788" s="95">
        <f t="shared" si="103"/>
        <v>0</v>
      </c>
      <c r="AJ788" s="95">
        <f t="shared" si="104"/>
        <v>0</v>
      </c>
      <c r="AK788" s="100">
        <f t="shared" si="105"/>
        <v>0</v>
      </c>
      <c r="AL788" s="101">
        <f t="shared" si="106"/>
        <v>0</v>
      </c>
      <c r="AM788" s="101">
        <f t="shared" si="107"/>
        <v>0</v>
      </c>
      <c r="AN788" s="102">
        <f t="shared" si="108"/>
        <v>0</v>
      </c>
      <c r="AO788" s="100">
        <f t="shared" si="109"/>
        <v>0</v>
      </c>
      <c r="AP788" s="101">
        <f t="shared" si="110"/>
        <v>0</v>
      </c>
      <c r="AQ788" s="101">
        <f t="shared" si="111"/>
        <v>0</v>
      </c>
      <c r="AR788" s="102">
        <f t="shared" si="112"/>
        <v>0</v>
      </c>
      <c r="AS788" s="111">
        <f t="shared" si="113"/>
        <v>0</v>
      </c>
    </row>
    <row r="789" spans="1:45" ht="15.05" customHeight="1">
      <c r="A789" s="122"/>
      <c r="B789" s="123"/>
      <c r="C789" s="192" t="s">
        <v>172</v>
      </c>
      <c r="D789" s="473" t="str">
        <f t="shared" si="97"/>
        <v/>
      </c>
      <c r="E789" s="449"/>
      <c r="F789" s="449"/>
      <c r="G789" s="449"/>
      <c r="H789" s="449"/>
      <c r="I789" s="449"/>
      <c r="J789" s="449"/>
      <c r="K789" s="449"/>
      <c r="L789" s="449"/>
      <c r="M789" s="449"/>
      <c r="N789" s="450"/>
      <c r="O789" s="446" t="str">
        <f t="shared" si="98"/>
        <v/>
      </c>
      <c r="P789" s="447"/>
      <c r="Q789" s="446" t="str">
        <f t="shared" si="99"/>
        <v/>
      </c>
      <c r="R789" s="447"/>
      <c r="S789" s="446" t="str">
        <f t="shared" si="100"/>
        <v/>
      </c>
      <c r="T789" s="447"/>
      <c r="U789" s="293"/>
      <c r="V789" s="293"/>
      <c r="W789" s="293"/>
      <c r="X789" s="293"/>
      <c r="Y789" s="293"/>
      <c r="Z789" s="293"/>
      <c r="AA789" s="293"/>
      <c r="AB789" s="293"/>
      <c r="AC789" s="293"/>
      <c r="AD789" s="293"/>
      <c r="AG789" s="111">
        <f t="shared" si="101"/>
        <v>0</v>
      </c>
      <c r="AH789" s="95">
        <f t="shared" si="102"/>
        <v>0</v>
      </c>
      <c r="AI789" s="95">
        <f t="shared" si="103"/>
        <v>0</v>
      </c>
      <c r="AJ789" s="95">
        <f t="shared" si="104"/>
        <v>0</v>
      </c>
      <c r="AK789" s="100">
        <f t="shared" si="105"/>
        <v>0</v>
      </c>
      <c r="AL789" s="101">
        <f t="shared" si="106"/>
        <v>0</v>
      </c>
      <c r="AM789" s="101">
        <f t="shared" si="107"/>
        <v>0</v>
      </c>
      <c r="AN789" s="102">
        <f t="shared" si="108"/>
        <v>0</v>
      </c>
      <c r="AO789" s="100">
        <f t="shared" si="109"/>
        <v>0</v>
      </c>
      <c r="AP789" s="101">
        <f t="shared" si="110"/>
        <v>0</v>
      </c>
      <c r="AQ789" s="101">
        <f t="shared" si="111"/>
        <v>0</v>
      </c>
      <c r="AR789" s="102">
        <f t="shared" si="112"/>
        <v>0</v>
      </c>
      <c r="AS789" s="111">
        <f t="shared" si="113"/>
        <v>0</v>
      </c>
    </row>
    <row r="790" spans="1:45" ht="15.05" customHeight="1">
      <c r="A790" s="122"/>
      <c r="B790" s="123"/>
      <c r="C790" s="192" t="s">
        <v>173</v>
      </c>
      <c r="D790" s="473" t="str">
        <f t="shared" si="97"/>
        <v/>
      </c>
      <c r="E790" s="449"/>
      <c r="F790" s="449"/>
      <c r="G790" s="449"/>
      <c r="H790" s="449"/>
      <c r="I790" s="449"/>
      <c r="J790" s="449"/>
      <c r="K790" s="449"/>
      <c r="L790" s="449"/>
      <c r="M790" s="449"/>
      <c r="N790" s="450"/>
      <c r="O790" s="446" t="str">
        <f t="shared" si="98"/>
        <v/>
      </c>
      <c r="P790" s="447"/>
      <c r="Q790" s="446" t="str">
        <f t="shared" si="99"/>
        <v/>
      </c>
      <c r="R790" s="447"/>
      <c r="S790" s="446" t="str">
        <f t="shared" si="100"/>
        <v/>
      </c>
      <c r="T790" s="447"/>
      <c r="U790" s="293"/>
      <c r="V790" s="293"/>
      <c r="W790" s="293"/>
      <c r="X790" s="293"/>
      <c r="Y790" s="293"/>
      <c r="Z790" s="293"/>
      <c r="AA790" s="293"/>
      <c r="AB790" s="293"/>
      <c r="AC790" s="293"/>
      <c r="AD790" s="293"/>
      <c r="AG790" s="111">
        <f t="shared" si="101"/>
        <v>0</v>
      </c>
      <c r="AH790" s="95">
        <f t="shared" si="102"/>
        <v>0</v>
      </c>
      <c r="AI790" s="95">
        <f t="shared" si="103"/>
        <v>0</v>
      </c>
      <c r="AJ790" s="95">
        <f t="shared" si="104"/>
        <v>0</v>
      </c>
      <c r="AK790" s="100">
        <f t="shared" si="105"/>
        <v>0</v>
      </c>
      <c r="AL790" s="101">
        <f t="shared" si="106"/>
        <v>0</v>
      </c>
      <c r="AM790" s="101">
        <f t="shared" si="107"/>
        <v>0</v>
      </c>
      <c r="AN790" s="102">
        <f t="shared" si="108"/>
        <v>0</v>
      </c>
      <c r="AO790" s="100">
        <f t="shared" si="109"/>
        <v>0</v>
      </c>
      <c r="AP790" s="101">
        <f t="shared" si="110"/>
        <v>0</v>
      </c>
      <c r="AQ790" s="101">
        <f t="shared" si="111"/>
        <v>0</v>
      </c>
      <c r="AR790" s="102">
        <f t="shared" si="112"/>
        <v>0</v>
      </c>
      <c r="AS790" s="111">
        <f t="shared" si="113"/>
        <v>0</v>
      </c>
    </row>
    <row r="791" spans="1:45" ht="15.05" customHeight="1">
      <c r="A791" s="122"/>
      <c r="B791" s="123"/>
      <c r="C791" s="192" t="s">
        <v>174</v>
      </c>
      <c r="D791" s="473" t="str">
        <f t="shared" si="97"/>
        <v/>
      </c>
      <c r="E791" s="449"/>
      <c r="F791" s="449"/>
      <c r="G791" s="449"/>
      <c r="H791" s="449"/>
      <c r="I791" s="449"/>
      <c r="J791" s="449"/>
      <c r="K791" s="449"/>
      <c r="L791" s="449"/>
      <c r="M791" s="449"/>
      <c r="N791" s="450"/>
      <c r="O791" s="446" t="str">
        <f t="shared" si="98"/>
        <v/>
      </c>
      <c r="P791" s="447"/>
      <c r="Q791" s="446" t="str">
        <f t="shared" si="99"/>
        <v/>
      </c>
      <c r="R791" s="447"/>
      <c r="S791" s="446" t="str">
        <f t="shared" si="100"/>
        <v/>
      </c>
      <c r="T791" s="447"/>
      <c r="U791" s="293"/>
      <c r="V791" s="293"/>
      <c r="W791" s="293"/>
      <c r="X791" s="293"/>
      <c r="Y791" s="293"/>
      <c r="Z791" s="293"/>
      <c r="AA791" s="293"/>
      <c r="AB791" s="293"/>
      <c r="AC791" s="293"/>
      <c r="AD791" s="293"/>
      <c r="AG791" s="111">
        <f t="shared" si="101"/>
        <v>0</v>
      </c>
      <c r="AH791" s="95">
        <f t="shared" si="102"/>
        <v>0</v>
      </c>
      <c r="AI791" s="95">
        <f t="shared" si="103"/>
        <v>0</v>
      </c>
      <c r="AJ791" s="95">
        <f t="shared" si="104"/>
        <v>0</v>
      </c>
      <c r="AK791" s="100">
        <f t="shared" si="105"/>
        <v>0</v>
      </c>
      <c r="AL791" s="101">
        <f t="shared" si="106"/>
        <v>0</v>
      </c>
      <c r="AM791" s="101">
        <f t="shared" si="107"/>
        <v>0</v>
      </c>
      <c r="AN791" s="102">
        <f t="shared" si="108"/>
        <v>0</v>
      </c>
      <c r="AO791" s="100">
        <f t="shared" si="109"/>
        <v>0</v>
      </c>
      <c r="AP791" s="101">
        <f t="shared" si="110"/>
        <v>0</v>
      </c>
      <c r="AQ791" s="101">
        <f t="shared" si="111"/>
        <v>0</v>
      </c>
      <c r="AR791" s="102">
        <f t="shared" si="112"/>
        <v>0</v>
      </c>
      <c r="AS791" s="111">
        <f t="shared" si="113"/>
        <v>0</v>
      </c>
    </row>
    <row r="792" spans="1:45" ht="15.05" customHeight="1">
      <c r="A792" s="122"/>
      <c r="B792" s="123"/>
      <c r="C792" s="192" t="s">
        <v>175</v>
      </c>
      <c r="D792" s="473" t="str">
        <f t="shared" si="97"/>
        <v/>
      </c>
      <c r="E792" s="449"/>
      <c r="F792" s="449"/>
      <c r="G792" s="449"/>
      <c r="H792" s="449"/>
      <c r="I792" s="449"/>
      <c r="J792" s="449"/>
      <c r="K792" s="449"/>
      <c r="L792" s="449"/>
      <c r="M792" s="449"/>
      <c r="N792" s="450"/>
      <c r="O792" s="446" t="str">
        <f t="shared" si="98"/>
        <v/>
      </c>
      <c r="P792" s="447"/>
      <c r="Q792" s="446" t="str">
        <f t="shared" si="99"/>
        <v/>
      </c>
      <c r="R792" s="447"/>
      <c r="S792" s="446" t="str">
        <f t="shared" si="100"/>
        <v/>
      </c>
      <c r="T792" s="447"/>
      <c r="U792" s="293"/>
      <c r="V792" s="293"/>
      <c r="W792" s="293"/>
      <c r="X792" s="293"/>
      <c r="Y792" s="293"/>
      <c r="Z792" s="293"/>
      <c r="AA792" s="293"/>
      <c r="AB792" s="293"/>
      <c r="AC792" s="293"/>
      <c r="AD792" s="293"/>
      <c r="AG792" s="111">
        <f t="shared" si="101"/>
        <v>0</v>
      </c>
      <c r="AH792" s="95">
        <f t="shared" si="102"/>
        <v>0</v>
      </c>
      <c r="AI792" s="95">
        <f t="shared" si="103"/>
        <v>0</v>
      </c>
      <c r="AJ792" s="95">
        <f t="shared" si="104"/>
        <v>0</v>
      </c>
      <c r="AK792" s="100">
        <f t="shared" si="105"/>
        <v>0</v>
      </c>
      <c r="AL792" s="101">
        <f t="shared" si="106"/>
        <v>0</v>
      </c>
      <c r="AM792" s="101">
        <f t="shared" si="107"/>
        <v>0</v>
      </c>
      <c r="AN792" s="102">
        <f t="shared" si="108"/>
        <v>0</v>
      </c>
      <c r="AO792" s="100">
        <f t="shared" si="109"/>
        <v>0</v>
      </c>
      <c r="AP792" s="101">
        <f t="shared" si="110"/>
        <v>0</v>
      </c>
      <c r="AQ792" s="101">
        <f t="shared" si="111"/>
        <v>0</v>
      </c>
      <c r="AR792" s="102">
        <f t="shared" si="112"/>
        <v>0</v>
      </c>
      <c r="AS792" s="111">
        <f t="shared" si="113"/>
        <v>0</v>
      </c>
    </row>
    <row r="793" spans="1:45" ht="15.05" customHeight="1">
      <c r="A793" s="122"/>
      <c r="B793" s="123"/>
      <c r="C793" s="192" t="s">
        <v>176</v>
      </c>
      <c r="D793" s="473" t="str">
        <f t="shared" si="97"/>
        <v/>
      </c>
      <c r="E793" s="449"/>
      <c r="F793" s="449"/>
      <c r="G793" s="449"/>
      <c r="H793" s="449"/>
      <c r="I793" s="449"/>
      <c r="J793" s="449"/>
      <c r="K793" s="449"/>
      <c r="L793" s="449"/>
      <c r="M793" s="449"/>
      <c r="N793" s="450"/>
      <c r="O793" s="446" t="str">
        <f t="shared" si="98"/>
        <v/>
      </c>
      <c r="P793" s="447"/>
      <c r="Q793" s="446" t="str">
        <f t="shared" si="99"/>
        <v/>
      </c>
      <c r="R793" s="447"/>
      <c r="S793" s="446" t="str">
        <f t="shared" si="100"/>
        <v/>
      </c>
      <c r="T793" s="447"/>
      <c r="U793" s="293"/>
      <c r="V793" s="293"/>
      <c r="W793" s="293"/>
      <c r="X793" s="293"/>
      <c r="Y793" s="293"/>
      <c r="Z793" s="293"/>
      <c r="AA793" s="293"/>
      <c r="AB793" s="293"/>
      <c r="AC793" s="293"/>
      <c r="AD793" s="293"/>
      <c r="AG793" s="111">
        <f t="shared" si="101"/>
        <v>0</v>
      </c>
      <c r="AH793" s="95">
        <f t="shared" si="102"/>
        <v>0</v>
      </c>
      <c r="AI793" s="95">
        <f t="shared" si="103"/>
        <v>0</v>
      </c>
      <c r="AJ793" s="95">
        <f t="shared" si="104"/>
        <v>0</v>
      </c>
      <c r="AK793" s="100">
        <f t="shared" si="105"/>
        <v>0</v>
      </c>
      <c r="AL793" s="101">
        <f t="shared" si="106"/>
        <v>0</v>
      </c>
      <c r="AM793" s="101">
        <f t="shared" si="107"/>
        <v>0</v>
      </c>
      <c r="AN793" s="102">
        <f t="shared" si="108"/>
        <v>0</v>
      </c>
      <c r="AO793" s="100">
        <f t="shared" si="109"/>
        <v>0</v>
      </c>
      <c r="AP793" s="101">
        <f t="shared" si="110"/>
        <v>0</v>
      </c>
      <c r="AQ793" s="101">
        <f t="shared" si="111"/>
        <v>0</v>
      </c>
      <c r="AR793" s="102">
        <f t="shared" si="112"/>
        <v>0</v>
      </c>
      <c r="AS793" s="111">
        <f t="shared" si="113"/>
        <v>0</v>
      </c>
    </row>
    <row r="794" spans="1:45" ht="15.05" customHeight="1">
      <c r="B794" s="197"/>
      <c r="C794" s="192" t="s">
        <v>177</v>
      </c>
      <c r="D794" s="473" t="str">
        <f t="shared" si="97"/>
        <v/>
      </c>
      <c r="E794" s="449"/>
      <c r="F794" s="449"/>
      <c r="G794" s="449"/>
      <c r="H794" s="449"/>
      <c r="I794" s="449"/>
      <c r="J794" s="449"/>
      <c r="K794" s="449"/>
      <c r="L794" s="449"/>
      <c r="M794" s="449"/>
      <c r="N794" s="450"/>
      <c r="O794" s="446" t="str">
        <f t="shared" si="98"/>
        <v/>
      </c>
      <c r="P794" s="447"/>
      <c r="Q794" s="446" t="str">
        <f t="shared" si="99"/>
        <v/>
      </c>
      <c r="R794" s="447"/>
      <c r="S794" s="446" t="str">
        <f t="shared" si="100"/>
        <v/>
      </c>
      <c r="T794" s="447"/>
      <c r="U794" s="293"/>
      <c r="V794" s="293"/>
      <c r="W794" s="293"/>
      <c r="X794" s="293"/>
      <c r="Y794" s="293"/>
      <c r="Z794" s="293"/>
      <c r="AA794" s="293"/>
      <c r="AB794" s="293"/>
      <c r="AC794" s="293"/>
      <c r="AD794" s="293"/>
      <c r="AG794" s="111">
        <f t="shared" si="101"/>
        <v>0</v>
      </c>
      <c r="AH794" s="95">
        <f t="shared" si="102"/>
        <v>0</v>
      </c>
      <c r="AI794" s="95">
        <f t="shared" si="103"/>
        <v>0</v>
      </c>
      <c r="AJ794" s="95">
        <f t="shared" si="104"/>
        <v>0</v>
      </c>
      <c r="AK794" s="100">
        <f t="shared" si="105"/>
        <v>0</v>
      </c>
      <c r="AL794" s="101">
        <f t="shared" si="106"/>
        <v>0</v>
      </c>
      <c r="AM794" s="101">
        <f t="shared" si="107"/>
        <v>0</v>
      </c>
      <c r="AN794" s="102">
        <f t="shared" si="108"/>
        <v>0</v>
      </c>
      <c r="AO794" s="100">
        <f t="shared" si="109"/>
        <v>0</v>
      </c>
      <c r="AP794" s="101">
        <f t="shared" si="110"/>
        <v>0</v>
      </c>
      <c r="AQ794" s="101">
        <f t="shared" si="111"/>
        <v>0</v>
      </c>
      <c r="AR794" s="102">
        <f t="shared" si="112"/>
        <v>0</v>
      </c>
      <c r="AS794" s="111">
        <f t="shared" si="113"/>
        <v>0</v>
      </c>
    </row>
    <row r="795" spans="1:45" ht="15.05" customHeight="1">
      <c r="B795" s="197"/>
      <c r="C795" s="193" t="s">
        <v>178</v>
      </c>
      <c r="D795" s="473" t="str">
        <f t="shared" si="97"/>
        <v/>
      </c>
      <c r="E795" s="449"/>
      <c r="F795" s="449"/>
      <c r="G795" s="449"/>
      <c r="H795" s="449"/>
      <c r="I795" s="449"/>
      <c r="J795" s="449"/>
      <c r="K795" s="449"/>
      <c r="L795" s="449"/>
      <c r="M795" s="449"/>
      <c r="N795" s="450"/>
      <c r="O795" s="446" t="str">
        <f t="shared" si="98"/>
        <v/>
      </c>
      <c r="P795" s="447"/>
      <c r="Q795" s="446" t="str">
        <f t="shared" si="99"/>
        <v/>
      </c>
      <c r="R795" s="447"/>
      <c r="S795" s="446" t="str">
        <f t="shared" si="100"/>
        <v/>
      </c>
      <c r="T795" s="447"/>
      <c r="U795" s="293"/>
      <c r="V795" s="293"/>
      <c r="W795" s="293"/>
      <c r="X795" s="293"/>
      <c r="Y795" s="293"/>
      <c r="Z795" s="293"/>
      <c r="AA795" s="293"/>
      <c r="AB795" s="293"/>
      <c r="AC795" s="293"/>
      <c r="AD795" s="293"/>
      <c r="AG795" s="111">
        <f t="shared" si="101"/>
        <v>0</v>
      </c>
      <c r="AH795" s="95">
        <f t="shared" si="102"/>
        <v>0</v>
      </c>
      <c r="AI795" s="95">
        <f t="shared" si="103"/>
        <v>0</v>
      </c>
      <c r="AJ795" s="95">
        <f t="shared" si="104"/>
        <v>0</v>
      </c>
      <c r="AK795" s="100">
        <f t="shared" si="105"/>
        <v>0</v>
      </c>
      <c r="AL795" s="101">
        <f t="shared" si="106"/>
        <v>0</v>
      </c>
      <c r="AM795" s="101">
        <f t="shared" si="107"/>
        <v>0</v>
      </c>
      <c r="AN795" s="102">
        <f t="shared" si="108"/>
        <v>0</v>
      </c>
      <c r="AO795" s="100">
        <f t="shared" si="109"/>
        <v>0</v>
      </c>
      <c r="AP795" s="101">
        <f t="shared" si="110"/>
        <v>0</v>
      </c>
      <c r="AQ795" s="101">
        <f t="shared" si="111"/>
        <v>0</v>
      </c>
      <c r="AR795" s="102">
        <f t="shared" si="112"/>
        <v>0</v>
      </c>
      <c r="AS795" s="111">
        <f t="shared" si="113"/>
        <v>0</v>
      </c>
    </row>
    <row r="796" spans="1:45" ht="15.05" customHeight="1">
      <c r="B796" s="197"/>
      <c r="C796" s="193" t="s">
        <v>179</v>
      </c>
      <c r="D796" s="473" t="str">
        <f t="shared" si="97"/>
        <v/>
      </c>
      <c r="E796" s="449"/>
      <c r="F796" s="449"/>
      <c r="G796" s="449"/>
      <c r="H796" s="449"/>
      <c r="I796" s="449"/>
      <c r="J796" s="449"/>
      <c r="K796" s="449"/>
      <c r="L796" s="449"/>
      <c r="M796" s="449"/>
      <c r="N796" s="450"/>
      <c r="O796" s="446" t="str">
        <f t="shared" si="98"/>
        <v/>
      </c>
      <c r="P796" s="447"/>
      <c r="Q796" s="446" t="str">
        <f t="shared" si="99"/>
        <v/>
      </c>
      <c r="R796" s="447"/>
      <c r="S796" s="446" t="str">
        <f t="shared" si="100"/>
        <v/>
      </c>
      <c r="T796" s="447"/>
      <c r="U796" s="293"/>
      <c r="V796" s="293"/>
      <c r="W796" s="293"/>
      <c r="X796" s="293"/>
      <c r="Y796" s="293"/>
      <c r="Z796" s="293"/>
      <c r="AA796" s="293"/>
      <c r="AB796" s="293"/>
      <c r="AC796" s="293"/>
      <c r="AD796" s="293"/>
      <c r="AG796" s="111">
        <f t="shared" si="101"/>
        <v>0</v>
      </c>
      <c r="AH796" s="95">
        <f t="shared" si="102"/>
        <v>0</v>
      </c>
      <c r="AI796" s="95">
        <f t="shared" si="103"/>
        <v>0</v>
      </c>
      <c r="AJ796" s="95">
        <f t="shared" si="104"/>
        <v>0</v>
      </c>
      <c r="AK796" s="100">
        <f t="shared" si="105"/>
        <v>0</v>
      </c>
      <c r="AL796" s="101">
        <f t="shared" si="106"/>
        <v>0</v>
      </c>
      <c r="AM796" s="101">
        <f t="shared" si="107"/>
        <v>0</v>
      </c>
      <c r="AN796" s="102">
        <f t="shared" si="108"/>
        <v>0</v>
      </c>
      <c r="AO796" s="100">
        <f t="shared" si="109"/>
        <v>0</v>
      </c>
      <c r="AP796" s="101">
        <f t="shared" si="110"/>
        <v>0</v>
      </c>
      <c r="AQ796" s="101">
        <f t="shared" si="111"/>
        <v>0</v>
      </c>
      <c r="AR796" s="102">
        <f t="shared" si="112"/>
        <v>0</v>
      </c>
      <c r="AS796" s="111">
        <f t="shared" si="113"/>
        <v>0</v>
      </c>
    </row>
    <row r="797" spans="1:45" ht="15.05" customHeight="1">
      <c r="B797" s="197"/>
      <c r="C797" s="193" t="s">
        <v>180</v>
      </c>
      <c r="D797" s="473" t="str">
        <f t="shared" si="97"/>
        <v/>
      </c>
      <c r="E797" s="449"/>
      <c r="F797" s="449"/>
      <c r="G797" s="449"/>
      <c r="H797" s="449"/>
      <c r="I797" s="449"/>
      <c r="J797" s="449"/>
      <c r="K797" s="449"/>
      <c r="L797" s="449"/>
      <c r="M797" s="449"/>
      <c r="N797" s="450"/>
      <c r="O797" s="446" t="str">
        <f t="shared" si="98"/>
        <v/>
      </c>
      <c r="P797" s="447"/>
      <c r="Q797" s="446" t="str">
        <f t="shared" si="99"/>
        <v/>
      </c>
      <c r="R797" s="447"/>
      <c r="S797" s="446" t="str">
        <f t="shared" si="100"/>
        <v/>
      </c>
      <c r="T797" s="447"/>
      <c r="U797" s="293"/>
      <c r="V797" s="293"/>
      <c r="W797" s="293"/>
      <c r="X797" s="293"/>
      <c r="Y797" s="293"/>
      <c r="Z797" s="293"/>
      <c r="AA797" s="293"/>
      <c r="AB797" s="293"/>
      <c r="AC797" s="293"/>
      <c r="AD797" s="293"/>
      <c r="AG797" s="111">
        <f t="shared" si="101"/>
        <v>0</v>
      </c>
      <c r="AH797" s="95">
        <f t="shared" si="102"/>
        <v>0</v>
      </c>
      <c r="AI797" s="95">
        <f t="shared" si="103"/>
        <v>0</v>
      </c>
      <c r="AJ797" s="95">
        <f t="shared" si="104"/>
        <v>0</v>
      </c>
      <c r="AK797" s="100">
        <f t="shared" si="105"/>
        <v>0</v>
      </c>
      <c r="AL797" s="101">
        <f t="shared" si="106"/>
        <v>0</v>
      </c>
      <c r="AM797" s="101">
        <f t="shared" si="107"/>
        <v>0</v>
      </c>
      <c r="AN797" s="102">
        <f t="shared" si="108"/>
        <v>0</v>
      </c>
      <c r="AO797" s="100">
        <f t="shared" si="109"/>
        <v>0</v>
      </c>
      <c r="AP797" s="101">
        <f t="shared" si="110"/>
        <v>0</v>
      </c>
      <c r="AQ797" s="101">
        <f t="shared" si="111"/>
        <v>0</v>
      </c>
      <c r="AR797" s="102">
        <f t="shared" si="112"/>
        <v>0</v>
      </c>
      <c r="AS797" s="111">
        <f t="shared" si="113"/>
        <v>0</v>
      </c>
    </row>
    <row r="798" spans="1:45" ht="15.05" customHeight="1">
      <c r="B798" s="197"/>
      <c r="C798" s="193" t="s">
        <v>181</v>
      </c>
      <c r="D798" s="473" t="str">
        <f t="shared" si="97"/>
        <v/>
      </c>
      <c r="E798" s="449"/>
      <c r="F798" s="449"/>
      <c r="G798" s="449"/>
      <c r="H798" s="449"/>
      <c r="I798" s="449"/>
      <c r="J798" s="449"/>
      <c r="K798" s="449"/>
      <c r="L798" s="449"/>
      <c r="M798" s="449"/>
      <c r="N798" s="450"/>
      <c r="O798" s="446" t="str">
        <f t="shared" si="98"/>
        <v/>
      </c>
      <c r="P798" s="447"/>
      <c r="Q798" s="446" t="str">
        <f t="shared" si="99"/>
        <v/>
      </c>
      <c r="R798" s="447"/>
      <c r="S798" s="446" t="str">
        <f t="shared" si="100"/>
        <v/>
      </c>
      <c r="T798" s="447"/>
      <c r="U798" s="293"/>
      <c r="V798" s="293"/>
      <c r="W798" s="293"/>
      <c r="X798" s="293"/>
      <c r="Y798" s="293"/>
      <c r="Z798" s="293"/>
      <c r="AA798" s="293"/>
      <c r="AB798" s="293"/>
      <c r="AC798" s="293"/>
      <c r="AD798" s="293"/>
      <c r="AG798" s="111">
        <f t="shared" si="101"/>
        <v>0</v>
      </c>
      <c r="AH798" s="95">
        <f t="shared" si="102"/>
        <v>0</v>
      </c>
      <c r="AI798" s="95">
        <f t="shared" si="103"/>
        <v>0</v>
      </c>
      <c r="AJ798" s="95">
        <f t="shared" si="104"/>
        <v>0</v>
      </c>
      <c r="AK798" s="100">
        <f t="shared" si="105"/>
        <v>0</v>
      </c>
      <c r="AL798" s="101">
        <f t="shared" si="106"/>
        <v>0</v>
      </c>
      <c r="AM798" s="101">
        <f t="shared" si="107"/>
        <v>0</v>
      </c>
      <c r="AN798" s="102">
        <f t="shared" si="108"/>
        <v>0</v>
      </c>
      <c r="AO798" s="100">
        <f t="shared" si="109"/>
        <v>0</v>
      </c>
      <c r="AP798" s="101">
        <f t="shared" si="110"/>
        <v>0</v>
      </c>
      <c r="AQ798" s="101">
        <f t="shared" si="111"/>
        <v>0</v>
      </c>
      <c r="AR798" s="102">
        <f t="shared" si="112"/>
        <v>0</v>
      </c>
      <c r="AS798" s="111">
        <f t="shared" si="113"/>
        <v>0</v>
      </c>
    </row>
    <row r="799" spans="1:45" ht="15.05" customHeight="1">
      <c r="B799" s="197"/>
      <c r="C799" s="193" t="s">
        <v>182</v>
      </c>
      <c r="D799" s="473" t="str">
        <f t="shared" si="97"/>
        <v/>
      </c>
      <c r="E799" s="449"/>
      <c r="F799" s="449"/>
      <c r="G799" s="449"/>
      <c r="H799" s="449"/>
      <c r="I799" s="449"/>
      <c r="J799" s="449"/>
      <c r="K799" s="449"/>
      <c r="L799" s="449"/>
      <c r="M799" s="449"/>
      <c r="N799" s="450"/>
      <c r="O799" s="446" t="str">
        <f t="shared" si="98"/>
        <v/>
      </c>
      <c r="P799" s="447"/>
      <c r="Q799" s="446" t="str">
        <f t="shared" si="99"/>
        <v/>
      </c>
      <c r="R799" s="447"/>
      <c r="S799" s="446" t="str">
        <f t="shared" si="100"/>
        <v/>
      </c>
      <c r="T799" s="447"/>
      <c r="U799" s="293"/>
      <c r="V799" s="293"/>
      <c r="W799" s="293"/>
      <c r="X799" s="293"/>
      <c r="Y799" s="293"/>
      <c r="Z799" s="293"/>
      <c r="AA799" s="293"/>
      <c r="AB799" s="293"/>
      <c r="AC799" s="293"/>
      <c r="AD799" s="293"/>
      <c r="AG799" s="111">
        <f t="shared" si="101"/>
        <v>0</v>
      </c>
      <c r="AH799" s="95">
        <f t="shared" si="102"/>
        <v>0</v>
      </c>
      <c r="AI799" s="95">
        <f t="shared" si="103"/>
        <v>0</v>
      </c>
      <c r="AJ799" s="95">
        <f t="shared" si="104"/>
        <v>0</v>
      </c>
      <c r="AK799" s="100">
        <f t="shared" si="105"/>
        <v>0</v>
      </c>
      <c r="AL799" s="101">
        <f t="shared" si="106"/>
        <v>0</v>
      </c>
      <c r="AM799" s="101">
        <f t="shared" si="107"/>
        <v>0</v>
      </c>
      <c r="AN799" s="102">
        <f t="shared" si="108"/>
        <v>0</v>
      </c>
      <c r="AO799" s="100">
        <f t="shared" si="109"/>
        <v>0</v>
      </c>
      <c r="AP799" s="101">
        <f t="shared" si="110"/>
        <v>0</v>
      </c>
      <c r="AQ799" s="101">
        <f t="shared" si="111"/>
        <v>0</v>
      </c>
      <c r="AR799" s="102">
        <f t="shared" si="112"/>
        <v>0</v>
      </c>
      <c r="AS799" s="111">
        <f t="shared" si="113"/>
        <v>0</v>
      </c>
    </row>
    <row r="800" spans="1:45" ht="15.05" customHeight="1">
      <c r="B800" s="197"/>
      <c r="C800" s="193" t="s">
        <v>183</v>
      </c>
      <c r="D800" s="473" t="str">
        <f t="shared" si="97"/>
        <v/>
      </c>
      <c r="E800" s="449"/>
      <c r="F800" s="449"/>
      <c r="G800" s="449"/>
      <c r="H800" s="449"/>
      <c r="I800" s="449"/>
      <c r="J800" s="449"/>
      <c r="K800" s="449"/>
      <c r="L800" s="449"/>
      <c r="M800" s="449"/>
      <c r="N800" s="450"/>
      <c r="O800" s="446" t="str">
        <f t="shared" si="98"/>
        <v/>
      </c>
      <c r="P800" s="447"/>
      <c r="Q800" s="446" t="str">
        <f t="shared" si="99"/>
        <v/>
      </c>
      <c r="R800" s="447"/>
      <c r="S800" s="446" t="str">
        <f t="shared" si="100"/>
        <v/>
      </c>
      <c r="T800" s="447"/>
      <c r="U800" s="293"/>
      <c r="V800" s="293"/>
      <c r="W800" s="293"/>
      <c r="X800" s="293"/>
      <c r="Y800" s="293"/>
      <c r="Z800" s="293"/>
      <c r="AA800" s="293"/>
      <c r="AB800" s="293"/>
      <c r="AC800" s="293"/>
      <c r="AD800" s="293"/>
      <c r="AG800" s="111">
        <f t="shared" si="101"/>
        <v>0</v>
      </c>
      <c r="AH800" s="95">
        <f t="shared" si="102"/>
        <v>0</v>
      </c>
      <c r="AI800" s="95">
        <f t="shared" si="103"/>
        <v>0</v>
      </c>
      <c r="AJ800" s="95">
        <f t="shared" si="104"/>
        <v>0</v>
      </c>
      <c r="AK800" s="100">
        <f t="shared" si="105"/>
        <v>0</v>
      </c>
      <c r="AL800" s="101">
        <f t="shared" si="106"/>
        <v>0</v>
      </c>
      <c r="AM800" s="101">
        <f t="shared" si="107"/>
        <v>0</v>
      </c>
      <c r="AN800" s="102">
        <f t="shared" si="108"/>
        <v>0</v>
      </c>
      <c r="AO800" s="100">
        <f t="shared" si="109"/>
        <v>0</v>
      </c>
      <c r="AP800" s="101">
        <f t="shared" si="110"/>
        <v>0</v>
      </c>
      <c r="AQ800" s="101">
        <f t="shared" si="111"/>
        <v>0</v>
      </c>
      <c r="AR800" s="102">
        <f t="shared" si="112"/>
        <v>0</v>
      </c>
      <c r="AS800" s="111">
        <f t="shared" si="113"/>
        <v>0</v>
      </c>
    </row>
    <row r="801" spans="1:45" ht="15.05" customHeight="1">
      <c r="B801" s="197"/>
      <c r="C801" s="193" t="s">
        <v>184</v>
      </c>
      <c r="D801" s="473" t="str">
        <f t="shared" si="97"/>
        <v/>
      </c>
      <c r="E801" s="449"/>
      <c r="F801" s="449"/>
      <c r="G801" s="449"/>
      <c r="H801" s="449"/>
      <c r="I801" s="449"/>
      <c r="J801" s="449"/>
      <c r="K801" s="449"/>
      <c r="L801" s="449"/>
      <c r="M801" s="449"/>
      <c r="N801" s="450"/>
      <c r="O801" s="446" t="str">
        <f t="shared" si="98"/>
        <v/>
      </c>
      <c r="P801" s="447"/>
      <c r="Q801" s="446" t="str">
        <f t="shared" si="99"/>
        <v/>
      </c>
      <c r="R801" s="447"/>
      <c r="S801" s="446" t="str">
        <f t="shared" si="100"/>
        <v/>
      </c>
      <c r="T801" s="447"/>
      <c r="U801" s="293"/>
      <c r="V801" s="293"/>
      <c r="W801" s="293"/>
      <c r="X801" s="293"/>
      <c r="Y801" s="293"/>
      <c r="Z801" s="293"/>
      <c r="AA801" s="293"/>
      <c r="AB801" s="293"/>
      <c r="AC801" s="293"/>
      <c r="AD801" s="293"/>
      <c r="AG801" s="111">
        <f t="shared" si="101"/>
        <v>0</v>
      </c>
      <c r="AH801" s="95">
        <f t="shared" si="102"/>
        <v>0</v>
      </c>
      <c r="AI801" s="95">
        <f t="shared" si="103"/>
        <v>0</v>
      </c>
      <c r="AJ801" s="95">
        <f t="shared" si="104"/>
        <v>0</v>
      </c>
      <c r="AK801" s="100">
        <f t="shared" si="105"/>
        <v>0</v>
      </c>
      <c r="AL801" s="101">
        <f t="shared" si="106"/>
        <v>0</v>
      </c>
      <c r="AM801" s="101">
        <f t="shared" si="107"/>
        <v>0</v>
      </c>
      <c r="AN801" s="102">
        <f t="shared" si="108"/>
        <v>0</v>
      </c>
      <c r="AO801" s="100">
        <f t="shared" si="109"/>
        <v>0</v>
      </c>
      <c r="AP801" s="101">
        <f t="shared" si="110"/>
        <v>0</v>
      </c>
      <c r="AQ801" s="101">
        <f t="shared" si="111"/>
        <v>0</v>
      </c>
      <c r="AR801" s="102">
        <f t="shared" si="112"/>
        <v>0</v>
      </c>
      <c r="AS801" s="111">
        <f t="shared" si="113"/>
        <v>0</v>
      </c>
    </row>
    <row r="802" spans="1:45" ht="15.05" customHeight="1">
      <c r="A802" s="122"/>
      <c r="B802" s="183"/>
      <c r="C802" s="193" t="s">
        <v>185</v>
      </c>
      <c r="D802" s="473" t="str">
        <f t="shared" si="97"/>
        <v/>
      </c>
      <c r="E802" s="449"/>
      <c r="F802" s="449"/>
      <c r="G802" s="449"/>
      <c r="H802" s="449"/>
      <c r="I802" s="449"/>
      <c r="J802" s="449"/>
      <c r="K802" s="449"/>
      <c r="L802" s="449"/>
      <c r="M802" s="449"/>
      <c r="N802" s="450"/>
      <c r="O802" s="446" t="str">
        <f t="shared" si="98"/>
        <v/>
      </c>
      <c r="P802" s="447"/>
      <c r="Q802" s="446" t="str">
        <f t="shared" si="99"/>
        <v/>
      </c>
      <c r="R802" s="447"/>
      <c r="S802" s="446" t="str">
        <f t="shared" si="100"/>
        <v/>
      </c>
      <c r="T802" s="447"/>
      <c r="U802" s="293"/>
      <c r="V802" s="293"/>
      <c r="W802" s="293"/>
      <c r="X802" s="293"/>
      <c r="Y802" s="293"/>
      <c r="Z802" s="293"/>
      <c r="AA802" s="293"/>
      <c r="AB802" s="293"/>
      <c r="AC802" s="293"/>
      <c r="AD802" s="293"/>
      <c r="AG802" s="111">
        <f t="shared" si="101"/>
        <v>0</v>
      </c>
      <c r="AH802" s="95">
        <f t="shared" si="102"/>
        <v>0</v>
      </c>
      <c r="AI802" s="95">
        <f t="shared" si="103"/>
        <v>0</v>
      </c>
      <c r="AJ802" s="95">
        <f t="shared" si="104"/>
        <v>0</v>
      </c>
      <c r="AK802" s="100">
        <f t="shared" si="105"/>
        <v>0</v>
      </c>
      <c r="AL802" s="101">
        <f t="shared" si="106"/>
        <v>0</v>
      </c>
      <c r="AM802" s="101">
        <f t="shared" si="107"/>
        <v>0</v>
      </c>
      <c r="AN802" s="102">
        <f t="shared" si="108"/>
        <v>0</v>
      </c>
      <c r="AO802" s="100">
        <f t="shared" si="109"/>
        <v>0</v>
      </c>
      <c r="AP802" s="101">
        <f t="shared" si="110"/>
        <v>0</v>
      </c>
      <c r="AQ802" s="101">
        <f t="shared" si="111"/>
        <v>0</v>
      </c>
      <c r="AR802" s="102">
        <f t="shared" si="112"/>
        <v>0</v>
      </c>
      <c r="AS802" s="111">
        <f t="shared" si="113"/>
        <v>0</v>
      </c>
    </row>
    <row r="803" spans="1:45" ht="15.05" customHeight="1">
      <c r="B803" s="198"/>
      <c r="C803" s="193" t="s">
        <v>186</v>
      </c>
      <c r="D803" s="473" t="str">
        <f t="shared" si="97"/>
        <v/>
      </c>
      <c r="E803" s="449"/>
      <c r="F803" s="449"/>
      <c r="G803" s="449"/>
      <c r="H803" s="449"/>
      <c r="I803" s="449"/>
      <c r="J803" s="449"/>
      <c r="K803" s="449"/>
      <c r="L803" s="449"/>
      <c r="M803" s="449"/>
      <c r="N803" s="450"/>
      <c r="O803" s="446" t="str">
        <f t="shared" si="98"/>
        <v/>
      </c>
      <c r="P803" s="447"/>
      <c r="Q803" s="446" t="str">
        <f t="shared" si="99"/>
        <v/>
      </c>
      <c r="R803" s="447"/>
      <c r="S803" s="446" t="str">
        <f t="shared" si="100"/>
        <v/>
      </c>
      <c r="T803" s="447"/>
      <c r="U803" s="293"/>
      <c r="V803" s="293"/>
      <c r="W803" s="293"/>
      <c r="X803" s="293"/>
      <c r="Y803" s="293"/>
      <c r="Z803" s="293"/>
      <c r="AA803" s="293"/>
      <c r="AB803" s="293"/>
      <c r="AC803" s="293"/>
      <c r="AD803" s="293"/>
      <c r="AG803" s="111">
        <f t="shared" si="101"/>
        <v>0</v>
      </c>
      <c r="AH803" s="95">
        <f t="shared" si="102"/>
        <v>0</v>
      </c>
      <c r="AI803" s="95">
        <f t="shared" si="103"/>
        <v>0</v>
      </c>
      <c r="AJ803" s="95">
        <f t="shared" si="104"/>
        <v>0</v>
      </c>
      <c r="AK803" s="100">
        <f t="shared" si="105"/>
        <v>0</v>
      </c>
      <c r="AL803" s="101">
        <f t="shared" si="106"/>
        <v>0</v>
      </c>
      <c r="AM803" s="101">
        <f t="shared" si="107"/>
        <v>0</v>
      </c>
      <c r="AN803" s="102">
        <f t="shared" si="108"/>
        <v>0</v>
      </c>
      <c r="AO803" s="100">
        <f t="shared" si="109"/>
        <v>0</v>
      </c>
      <c r="AP803" s="101">
        <f t="shared" si="110"/>
        <v>0</v>
      </c>
      <c r="AQ803" s="101">
        <f t="shared" si="111"/>
        <v>0</v>
      </c>
      <c r="AR803" s="102">
        <f t="shared" si="112"/>
        <v>0</v>
      </c>
      <c r="AS803" s="111">
        <f t="shared" si="113"/>
        <v>0</v>
      </c>
    </row>
    <row r="804" spans="1:45" ht="15.05" customHeight="1">
      <c r="B804" s="198"/>
      <c r="C804" s="193" t="s">
        <v>187</v>
      </c>
      <c r="D804" s="473" t="str">
        <f t="shared" si="97"/>
        <v/>
      </c>
      <c r="E804" s="449"/>
      <c r="F804" s="449"/>
      <c r="G804" s="449"/>
      <c r="H804" s="449"/>
      <c r="I804" s="449"/>
      <c r="J804" s="449"/>
      <c r="K804" s="449"/>
      <c r="L804" s="449"/>
      <c r="M804" s="449"/>
      <c r="N804" s="450"/>
      <c r="O804" s="446" t="str">
        <f t="shared" si="98"/>
        <v/>
      </c>
      <c r="P804" s="447"/>
      <c r="Q804" s="446" t="str">
        <f t="shared" si="99"/>
        <v/>
      </c>
      <c r="R804" s="447"/>
      <c r="S804" s="446" t="str">
        <f t="shared" si="100"/>
        <v/>
      </c>
      <c r="T804" s="447"/>
      <c r="U804" s="293"/>
      <c r="V804" s="293"/>
      <c r="W804" s="293"/>
      <c r="X804" s="293"/>
      <c r="Y804" s="293"/>
      <c r="Z804" s="293"/>
      <c r="AA804" s="293"/>
      <c r="AB804" s="293"/>
      <c r="AC804" s="293"/>
      <c r="AD804" s="293"/>
      <c r="AG804" s="111">
        <f t="shared" si="101"/>
        <v>0</v>
      </c>
      <c r="AH804" s="95">
        <f t="shared" si="102"/>
        <v>0</v>
      </c>
      <c r="AI804" s="95">
        <f t="shared" si="103"/>
        <v>0</v>
      </c>
      <c r="AJ804" s="95">
        <f t="shared" si="104"/>
        <v>0</v>
      </c>
      <c r="AK804" s="100">
        <f t="shared" si="105"/>
        <v>0</v>
      </c>
      <c r="AL804" s="101">
        <f t="shared" si="106"/>
        <v>0</v>
      </c>
      <c r="AM804" s="101">
        <f t="shared" si="107"/>
        <v>0</v>
      </c>
      <c r="AN804" s="102">
        <f t="shared" si="108"/>
        <v>0</v>
      </c>
      <c r="AO804" s="100">
        <f t="shared" si="109"/>
        <v>0</v>
      </c>
      <c r="AP804" s="101">
        <f t="shared" si="110"/>
        <v>0</v>
      </c>
      <c r="AQ804" s="101">
        <f t="shared" si="111"/>
        <v>0</v>
      </c>
      <c r="AR804" s="102">
        <f t="shared" si="112"/>
        <v>0</v>
      </c>
      <c r="AS804" s="111">
        <f t="shared" si="113"/>
        <v>0</v>
      </c>
    </row>
    <row r="805" spans="1:45" ht="15.05" customHeight="1">
      <c r="B805" s="198"/>
      <c r="C805" s="174"/>
      <c r="D805" s="174"/>
      <c r="E805" s="174"/>
      <c r="F805" s="174"/>
      <c r="G805" s="174"/>
      <c r="H805" s="174"/>
      <c r="N805" s="29" t="s">
        <v>259</v>
      </c>
      <c r="O805" s="444">
        <f t="shared" ref="O805:AD805" si="114">IF(AND(SUM(O685:O804)=0,COUNTIF(O685:O804,"NS")&gt;0),"NS",
IF(AND(SUM(O685:O804)=0,COUNTIF(O685:O804,0)&gt;0),0,
IF(AND(SUM(O685:O804)=0,COUNTIF(O685:O804,"NA")&gt;0),"NA",
SUM(O685:O804))))</f>
        <v>0</v>
      </c>
      <c r="P805" s="445"/>
      <c r="Q805" s="444">
        <f t="shared" si="114"/>
        <v>0</v>
      </c>
      <c r="R805" s="445"/>
      <c r="S805" s="444">
        <f t="shared" si="114"/>
        <v>0</v>
      </c>
      <c r="T805" s="445"/>
      <c r="U805" s="108">
        <f t="shared" si="114"/>
        <v>0</v>
      </c>
      <c r="V805" s="108">
        <f t="shared" si="114"/>
        <v>0</v>
      </c>
      <c r="W805" s="108">
        <f t="shared" si="114"/>
        <v>0</v>
      </c>
      <c r="X805" s="108">
        <f t="shared" si="114"/>
        <v>0</v>
      </c>
      <c r="Y805" s="108">
        <f t="shared" si="114"/>
        <v>0</v>
      </c>
      <c r="Z805" s="108">
        <f t="shared" si="114"/>
        <v>0</v>
      </c>
      <c r="AA805" s="108">
        <f t="shared" si="114"/>
        <v>0</v>
      </c>
      <c r="AB805" s="108">
        <f t="shared" si="114"/>
        <v>0</v>
      </c>
      <c r="AC805" s="108">
        <f t="shared" si="114"/>
        <v>0</v>
      </c>
      <c r="AD805" s="108">
        <f t="shared" si="114"/>
        <v>0</v>
      </c>
      <c r="AH805" s="95">
        <v>0</v>
      </c>
      <c r="AI805" s="95">
        <v>0</v>
      </c>
      <c r="AJ805" s="95">
        <v>0</v>
      </c>
      <c r="AK805" s="100">
        <v>0</v>
      </c>
      <c r="AL805" s="101">
        <v>0</v>
      </c>
      <c r="AM805" s="101">
        <v>0</v>
      </c>
      <c r="AN805" s="102">
        <v>0</v>
      </c>
      <c r="AO805" s="100">
        <v>0</v>
      </c>
      <c r="AP805" s="101">
        <v>0</v>
      </c>
      <c r="AQ805" s="101">
        <v>0</v>
      </c>
      <c r="AR805" s="102">
        <v>0</v>
      </c>
      <c r="AS805" s="111">
        <v>0</v>
      </c>
    </row>
    <row r="806" spans="1:45" ht="15.05" customHeight="1">
      <c r="AJ806" s="96">
        <v>0</v>
      </c>
      <c r="AN806" s="103">
        <f>SUM(AN685:AN805)</f>
        <v>0</v>
      </c>
      <c r="AR806" s="103">
        <f>SUM(AR685:AR805)</f>
        <v>0</v>
      </c>
      <c r="AS806" s="130">
        <f>SUM(AS685:AS805)</f>
        <v>0</v>
      </c>
    </row>
    <row r="807" spans="1:45" ht="24.05" customHeight="1">
      <c r="C807" s="609" t="s">
        <v>250</v>
      </c>
      <c r="D807" s="609"/>
      <c r="E807" s="609"/>
      <c r="F807" s="609"/>
      <c r="G807" s="609"/>
      <c r="H807" s="609"/>
      <c r="I807" s="609"/>
      <c r="J807" s="609"/>
      <c r="K807" s="609"/>
      <c r="L807" s="609"/>
      <c r="M807" s="609"/>
      <c r="N807" s="609"/>
      <c r="O807" s="609"/>
      <c r="P807" s="609"/>
      <c r="Q807" s="609"/>
      <c r="R807" s="609"/>
      <c r="S807" s="609"/>
      <c r="T807" s="609"/>
      <c r="U807" s="609"/>
      <c r="V807" s="609"/>
      <c r="W807" s="609"/>
      <c r="X807" s="609"/>
      <c r="Y807" s="609"/>
      <c r="Z807" s="609"/>
      <c r="AA807" s="609"/>
      <c r="AB807" s="609"/>
      <c r="AC807" s="609"/>
      <c r="AD807" s="609"/>
    </row>
    <row r="808" spans="1:45" ht="60.05" customHeight="1">
      <c r="C808" s="414"/>
      <c r="D808" s="414"/>
      <c r="E808" s="414"/>
      <c r="F808" s="414"/>
      <c r="G808" s="414"/>
      <c r="H808" s="414"/>
      <c r="I808" s="414"/>
      <c r="J808" s="414"/>
      <c r="K808" s="414"/>
      <c r="L808" s="414"/>
      <c r="M808" s="414"/>
      <c r="N808" s="414"/>
      <c r="O808" s="414"/>
      <c r="P808" s="414"/>
      <c r="Q808" s="414"/>
      <c r="R808" s="414"/>
      <c r="S808" s="414"/>
      <c r="T808" s="414"/>
      <c r="U808" s="414"/>
      <c r="V808" s="414"/>
      <c r="W808" s="414"/>
      <c r="X808" s="414"/>
      <c r="Y808" s="414"/>
      <c r="Z808" s="414"/>
      <c r="AA808" s="414"/>
      <c r="AB808" s="414"/>
      <c r="AC808" s="414"/>
      <c r="AD808" s="414"/>
    </row>
    <row r="809" spans="1:45" ht="15.05" customHeight="1"/>
    <row r="810" spans="1:45" ht="15.05" customHeight="1">
      <c r="B810" s="403" t="str">
        <f>IF(SUM(AJ806,AN806,AR806)=0,"","Error: verificar sumas por fila.")</f>
        <v/>
      </c>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row>
    <row r="811" spans="1:45" ht="15.05" customHeight="1">
      <c r="B811" s="403" t="str">
        <f>IF(SUM(AX685,BB685)=0,"","Error: verificar la consistencia con la pregunta 4.")</f>
        <v/>
      </c>
      <c r="C811" s="403"/>
      <c r="D811" s="403"/>
      <c r="E811" s="403"/>
      <c r="F811" s="403"/>
      <c r="G811" s="403"/>
      <c r="H811" s="403"/>
      <c r="I811" s="403"/>
      <c r="J811" s="403"/>
      <c r="K811" s="403"/>
      <c r="L811" s="403"/>
      <c r="M811" s="403"/>
      <c r="N811" s="403"/>
      <c r="O811" s="403"/>
      <c r="P811" s="403"/>
      <c r="Q811" s="403"/>
      <c r="R811" s="403"/>
      <c r="S811" s="403"/>
      <c r="T811" s="403"/>
      <c r="U811" s="403"/>
      <c r="V811" s="403"/>
      <c r="W811" s="403"/>
      <c r="X811" s="403"/>
      <c r="Y811" s="403"/>
      <c r="Z811" s="403"/>
      <c r="AA811" s="403"/>
      <c r="AB811" s="403"/>
      <c r="AC811" s="403"/>
      <c r="AD811" s="403"/>
    </row>
    <row r="812" spans="1:45" ht="15.05" customHeight="1">
      <c r="B812" s="404" t="str">
        <f>IF(AS806=0,"","Error: debe completar toda la información requerida.")</f>
        <v/>
      </c>
      <c r="C812" s="404"/>
      <c r="D812" s="404"/>
      <c r="E812" s="404"/>
      <c r="F812" s="404"/>
      <c r="G812" s="404"/>
      <c r="H812" s="404"/>
      <c r="I812" s="404"/>
      <c r="J812" s="404"/>
      <c r="K812" s="404"/>
      <c r="L812" s="404"/>
      <c r="M812" s="404"/>
      <c r="N812" s="404"/>
      <c r="O812" s="404"/>
      <c r="P812" s="404"/>
      <c r="Q812" s="404"/>
      <c r="R812" s="404"/>
      <c r="S812" s="404"/>
      <c r="T812" s="404"/>
      <c r="U812" s="404"/>
      <c r="V812" s="404"/>
      <c r="W812" s="404"/>
      <c r="X812" s="404"/>
      <c r="Y812" s="404"/>
      <c r="Z812" s="404"/>
      <c r="AA812" s="404"/>
      <c r="AB812" s="404"/>
      <c r="AC812" s="404"/>
      <c r="AD812" s="404"/>
    </row>
    <row r="813" spans="1:45" ht="15.05" customHeight="1"/>
    <row r="814" spans="1:45" ht="15.05" customHeight="1"/>
    <row r="815" spans="1:45" ht="36" customHeight="1">
      <c r="A815" s="159" t="s">
        <v>263</v>
      </c>
      <c r="B815" s="594" t="s">
        <v>823</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row>
    <row r="816" spans="1:45" ht="15.05" customHeight="1">
      <c r="A816" s="132"/>
      <c r="B816" s="199"/>
      <c r="C816" s="422" t="s">
        <v>509</v>
      </c>
      <c r="D816" s="422"/>
      <c r="E816" s="422"/>
      <c r="F816" s="422"/>
      <c r="G816" s="422"/>
      <c r="H816" s="422"/>
      <c r="I816" s="422"/>
      <c r="J816" s="422"/>
      <c r="K816" s="422"/>
      <c r="L816" s="422"/>
      <c r="M816" s="422"/>
      <c r="N816" s="422"/>
      <c r="O816" s="422"/>
      <c r="P816" s="422"/>
      <c r="Q816" s="422"/>
      <c r="R816" s="422"/>
      <c r="S816" s="422"/>
      <c r="T816" s="422"/>
      <c r="U816" s="422"/>
      <c r="V816" s="422"/>
      <c r="W816" s="422"/>
      <c r="X816" s="422"/>
      <c r="Y816" s="422"/>
      <c r="Z816" s="422"/>
      <c r="AA816" s="422"/>
      <c r="AB816" s="422"/>
      <c r="AC816" s="422"/>
      <c r="AD816" s="422"/>
    </row>
    <row r="817" spans="1:54" ht="15.05" customHeight="1">
      <c r="A817" s="132"/>
      <c r="B817" s="199"/>
      <c r="C817" s="200"/>
      <c r="D817" s="200"/>
      <c r="E817" s="200"/>
      <c r="F817" s="200"/>
      <c r="G817" s="200"/>
      <c r="H817" s="200"/>
      <c r="I817" s="200"/>
      <c r="J817" s="200"/>
      <c r="K817" s="200"/>
      <c r="L817" s="200"/>
      <c r="M817" s="200"/>
      <c r="N817" s="200"/>
      <c r="O817" s="200"/>
      <c r="P817" s="200"/>
      <c r="Q817" s="200"/>
      <c r="R817" s="200"/>
      <c r="S817" s="200"/>
      <c r="T817" s="200"/>
      <c r="U817" s="200"/>
      <c r="V817" s="200"/>
      <c r="W817" s="200"/>
      <c r="X817" s="200"/>
      <c r="Y817" s="200"/>
      <c r="Z817" s="200"/>
      <c r="AA817" s="200"/>
      <c r="AB817" s="200"/>
      <c r="AC817" s="200"/>
      <c r="AD817" s="200"/>
    </row>
    <row r="818" spans="1:54" ht="24.05" customHeight="1">
      <c r="A818" s="132"/>
      <c r="B818" s="132"/>
      <c r="C818" s="474" t="s">
        <v>64</v>
      </c>
      <c r="D818" s="475"/>
      <c r="E818" s="475"/>
      <c r="F818" s="475"/>
      <c r="G818" s="475"/>
      <c r="H818" s="475"/>
      <c r="I818" s="475"/>
      <c r="J818" s="475"/>
      <c r="K818" s="475"/>
      <c r="L818" s="475"/>
      <c r="M818" s="475"/>
      <c r="N818" s="476"/>
      <c r="O818" s="483" t="s">
        <v>789</v>
      </c>
      <c r="P818" s="484"/>
      <c r="Q818" s="484"/>
      <c r="R818" s="484"/>
      <c r="S818" s="484"/>
      <c r="T818" s="484"/>
      <c r="U818" s="484"/>
      <c r="V818" s="484"/>
      <c r="W818" s="484"/>
      <c r="X818" s="484"/>
      <c r="Y818" s="484"/>
      <c r="Z818" s="484"/>
      <c r="AA818" s="484"/>
      <c r="AB818" s="484"/>
      <c r="AC818" s="484"/>
      <c r="AD818" s="485"/>
      <c r="AG818" s="94" t="s">
        <v>917</v>
      </c>
      <c r="AH818" s="95" t="s">
        <v>926</v>
      </c>
      <c r="AI818" s="95" t="s">
        <v>927</v>
      </c>
      <c r="AU818" s="111" t="s">
        <v>934</v>
      </c>
    </row>
    <row r="819" spans="1:54" ht="143.19999999999999" customHeight="1">
      <c r="A819" s="132"/>
      <c r="B819" s="132"/>
      <c r="C819" s="477"/>
      <c r="D819" s="478"/>
      <c r="E819" s="478"/>
      <c r="F819" s="478"/>
      <c r="G819" s="478"/>
      <c r="H819" s="478"/>
      <c r="I819" s="478"/>
      <c r="J819" s="478"/>
      <c r="K819" s="478"/>
      <c r="L819" s="478"/>
      <c r="M819" s="478"/>
      <c r="N819" s="479"/>
      <c r="O819" s="486" t="s">
        <v>252</v>
      </c>
      <c r="P819" s="487"/>
      <c r="Q819" s="490" t="s">
        <v>253</v>
      </c>
      <c r="R819" s="491"/>
      <c r="S819" s="490" t="s">
        <v>254</v>
      </c>
      <c r="T819" s="491"/>
      <c r="U819" s="494" t="s">
        <v>775</v>
      </c>
      <c r="V819" s="495"/>
      <c r="W819" s="494" t="s">
        <v>261</v>
      </c>
      <c r="X819" s="495"/>
      <c r="Y819" s="494" t="s">
        <v>776</v>
      </c>
      <c r="Z819" s="495"/>
      <c r="AA819" s="494" t="s">
        <v>516</v>
      </c>
      <c r="AB819" s="495"/>
      <c r="AC819" s="494" t="s">
        <v>262</v>
      </c>
      <c r="AD819" s="495"/>
      <c r="AG819" s="94">
        <f>COUNTBLANK(U821:AD940)</f>
        <v>1200</v>
      </c>
      <c r="AH819" s="95">
        <v>1200</v>
      </c>
      <c r="AI819" s="95">
        <v>0</v>
      </c>
      <c r="AK819" s="111" t="s">
        <v>932</v>
      </c>
      <c r="AP819" s="111" t="s">
        <v>933</v>
      </c>
      <c r="AU819" s="111" t="s">
        <v>932</v>
      </c>
      <c r="AZ819" s="111" t="s">
        <v>933</v>
      </c>
    </row>
    <row r="820" spans="1:54" ht="47.95" customHeight="1">
      <c r="A820" s="132"/>
      <c r="B820" s="132"/>
      <c r="C820" s="480"/>
      <c r="D820" s="481"/>
      <c r="E820" s="481"/>
      <c r="F820" s="481"/>
      <c r="G820" s="481"/>
      <c r="H820" s="481"/>
      <c r="I820" s="481"/>
      <c r="J820" s="481"/>
      <c r="K820" s="481"/>
      <c r="L820" s="481"/>
      <c r="M820" s="481"/>
      <c r="N820" s="482"/>
      <c r="O820" s="488"/>
      <c r="P820" s="489"/>
      <c r="Q820" s="492"/>
      <c r="R820" s="493"/>
      <c r="S820" s="492"/>
      <c r="T820" s="493"/>
      <c r="U820" s="195" t="s">
        <v>253</v>
      </c>
      <c r="V820" s="195" t="s">
        <v>254</v>
      </c>
      <c r="W820" s="195" t="s">
        <v>253</v>
      </c>
      <c r="X820" s="195" t="s">
        <v>254</v>
      </c>
      <c r="Y820" s="195" t="s">
        <v>253</v>
      </c>
      <c r="Z820" s="195" t="s">
        <v>254</v>
      </c>
      <c r="AA820" s="195" t="s">
        <v>253</v>
      </c>
      <c r="AB820" s="195" t="s">
        <v>254</v>
      </c>
      <c r="AC820" s="195" t="s">
        <v>253</v>
      </c>
      <c r="AD820" s="195" t="s">
        <v>254</v>
      </c>
      <c r="AG820" s="190" t="s">
        <v>918</v>
      </c>
      <c r="AH820" s="97" t="s">
        <v>928</v>
      </c>
      <c r="AI820" s="97" t="s">
        <v>919</v>
      </c>
      <c r="AJ820" s="97" t="s">
        <v>920</v>
      </c>
      <c r="AK820" s="98" t="s">
        <v>918</v>
      </c>
      <c r="AL820" s="99" t="s">
        <v>929</v>
      </c>
      <c r="AM820" s="99" t="s">
        <v>930</v>
      </c>
      <c r="AN820" s="99" t="s">
        <v>931</v>
      </c>
      <c r="AO820" s="98" t="s">
        <v>918</v>
      </c>
      <c r="AP820" s="99" t="s">
        <v>929</v>
      </c>
      <c r="AQ820" s="99" t="s">
        <v>930</v>
      </c>
      <c r="AR820" s="99" t="s">
        <v>931</v>
      </c>
      <c r="AS820" s="105" t="s">
        <v>935</v>
      </c>
      <c r="AU820" s="98" t="s">
        <v>918</v>
      </c>
      <c r="AV820" s="99" t="s">
        <v>929</v>
      </c>
      <c r="AW820" s="99" t="s">
        <v>930</v>
      </c>
      <c r="AX820" s="99" t="s">
        <v>931</v>
      </c>
      <c r="AY820" s="98" t="s">
        <v>918</v>
      </c>
      <c r="AZ820" s="99" t="s">
        <v>929</v>
      </c>
      <c r="BA820" s="99" t="s">
        <v>930</v>
      </c>
      <c r="BB820" s="99" t="s">
        <v>931</v>
      </c>
    </row>
    <row r="821" spans="1:54" ht="15.05" customHeight="1">
      <c r="A821" s="159"/>
      <c r="B821" s="123"/>
      <c r="C821" s="196" t="s">
        <v>68</v>
      </c>
      <c r="D821" s="473" t="str">
        <f>IF(D38="","",D38)</f>
        <v/>
      </c>
      <c r="E821" s="449"/>
      <c r="F821" s="449"/>
      <c r="G821" s="449"/>
      <c r="H821" s="449"/>
      <c r="I821" s="449"/>
      <c r="J821" s="449"/>
      <c r="K821" s="449"/>
      <c r="L821" s="449"/>
      <c r="M821" s="449"/>
      <c r="N821" s="450"/>
      <c r="O821" s="446" t="str">
        <f>IF(M549="","",M549)</f>
        <v/>
      </c>
      <c r="P821" s="447"/>
      <c r="Q821" s="446" t="str">
        <f>IF(S549="","",S549)</f>
        <v/>
      </c>
      <c r="R821" s="447"/>
      <c r="S821" s="446" t="str">
        <f>IF(Y549="","",Y549)</f>
        <v/>
      </c>
      <c r="T821" s="447"/>
      <c r="U821" s="293"/>
      <c r="V821" s="293"/>
      <c r="W821" s="293"/>
      <c r="X821" s="293"/>
      <c r="Y821" s="293"/>
      <c r="Z821" s="293"/>
      <c r="AA821" s="293"/>
      <c r="AB821" s="293"/>
      <c r="AC821" s="293"/>
      <c r="AD821" s="293"/>
      <c r="AG821" s="111" t="str">
        <f>O821</f>
        <v/>
      </c>
      <c r="AH821" s="95">
        <f>IF(COUNTIF(Q821:T821,"NA")=2,"NA",SUM(Q821:T821))</f>
        <v>0</v>
      </c>
      <c r="AI821" s="95">
        <f>COUNTIF(Q821:T821, "NS")</f>
        <v>0</v>
      </c>
      <c r="AJ821" s="95">
        <f>IF($AG$819 = $AH$819, 0, IF(OR(AND(AG821 = 0, AI821 &gt; 0), AND(AG821 = "NS", AH821 &gt; 0), AND(AG821 = "NS", AI821 = 0, AH821 =0), AND(AG821="NA", AH821&lt;&gt;"NA")), 1, IF(OR(AND(AG821 &gt; 0, AI821 = 2), AND(AG821 = "NS", AI821 = 2), AND(AG821 = "NS", AH821 = 0, AI821 &gt; 0), AG821 = AH821), 0, 1)))</f>
        <v>0</v>
      </c>
      <c r="AK821" s="100">
        <f>IF(Q821="",0,Q821)</f>
        <v>0</v>
      </c>
      <c r="AL821" s="101">
        <f>IF(COUNTIF(U821,"NA")+COUNTIF(W821,"NA")+COUNTIF(Y821,"NA")+COUNTIF(AA821,"NA")+COUNTIF(AC821,"NA")=5,"NA",SUM(U821,W821,Y821,AA821,AC821))</f>
        <v>0</v>
      </c>
      <c r="AM821" s="101">
        <f>COUNTIF(U821, "NS")+COUNTIF(W821, "NS")+COUNTIF(Y821, "NS")+COUNTIF(AA821, "NS")+COUNTIF(AC821, "NS")</f>
        <v>0</v>
      </c>
      <c r="AN821" s="102">
        <f>IF($AG$819=$AH$819, 0, IF(OR(AND(AK821 =0, AM821 &gt;0), AND(AK821 ="NS", AL821&gt;0), AND(AK821 ="NS", AL821 =0, AM821=0), AND(AK821="NA", AL821&lt;&gt;"NA") ), 1, IF(OR(AND(AM821&gt;=2, AL821&lt;AK821), AND(AK821="NS", AL821=0, AM821&gt;0), AL821=AK821 ), 0, 1)))</f>
        <v>0</v>
      </c>
      <c r="AO821" s="100">
        <f>IF(S821="",0,S821)</f>
        <v>0</v>
      </c>
      <c r="AP821" s="101">
        <f>IF(COUNTIF(V821,"NA")+COUNTIF(X821,"NA")+COUNTIF(Z821,"NA")+COUNTIF(AB821,"NA")+COUNTIF(AD821,"NA")=5,"NA",SUM(V821,X821,Z821,AB821,AD821))</f>
        <v>0</v>
      </c>
      <c r="AQ821" s="101">
        <f>COUNTIF(V821, "NS")+COUNTIF(X821, "NS")+COUNTIF(Z821, "NS")+COUNTIF(AB821, "NS")+COUNTIF(AD821, "NS")</f>
        <v>0</v>
      </c>
      <c r="AR821" s="102">
        <f>IF($AG$819=$AH$819, 0, IF(OR(AND(AO821 =0, AQ821 &gt;0), AND(AO821 ="NS", AP821&gt;0), AND(AO821 ="NS", AP821 =0, AQ821=0), AND(AO821="NA", AP821&lt;&gt;"NA") ), 1, IF(OR(AND(AQ821&gt;=2, AP821&lt;AO821), AND(AO821="NS", AP821=0, AQ821&gt;0), AP821=AO821 ), 0, 1)))</f>
        <v>0</v>
      </c>
      <c r="AS821" s="111">
        <f>IF($AG$819=$AH$819,0,IF(OR(AND(D821&lt;&gt;"",COUNTA(U821:AD821)&lt;&gt;COUNTA($U$820:$AD$820)),AND(D821="",COUNTA(U821:AD821)&gt;0)),1,0))</f>
        <v>0</v>
      </c>
      <c r="AU821" s="100">
        <f>$S$669</f>
        <v>0</v>
      </c>
      <c r="AV821" s="101">
        <f>IF(AND(COUNTA(Q821:Q940)&lt;&gt;0,COUNTIF(Q821:Q940,"NA")=COUNTA(Q821:Q940)),"NA",SUM(Q821:Q940))</f>
        <v>0</v>
      </c>
      <c r="AW821" s="101">
        <f>COUNTIF(Q821:Q940, "NS")</f>
        <v>0</v>
      </c>
      <c r="AX821" s="104">
        <f>IF(AG819=AH819, 0, IF(OR(AND(AU821 =0, AW821 &gt;0), AND(AU821 ="NS", AV821&gt;0), AND(AU821 ="NS", AV821 =0, AW821=0), AND(AU821="NA", AV821&lt;&gt;"NA") ), 1, IF(OR(AND(AW821&gt;=2, AV821&lt;AU821), AND(AU821="NS", AV821=0, AW821&gt;0), AV821=AU821 ), 0, 1)))</f>
        <v>0</v>
      </c>
      <c r="AY821" s="100">
        <f>$Y$669</f>
        <v>0</v>
      </c>
      <c r="AZ821" s="101">
        <f>IF(AND(COUNTA(S821:S940)&lt;&gt;0,COUNTIF(S821:S940,"NA")=COUNTA(S821:S940)),"NA",SUM(S821:S940))</f>
        <v>0</v>
      </c>
      <c r="BA821" s="101">
        <f>COUNTIF(S821:S940, "NS")</f>
        <v>0</v>
      </c>
      <c r="BB821" s="104">
        <f>IF(AG819=AH819, 0, IF(OR(AND(AY821 =0, BA821 &gt;0), AND(AY821 ="NS", AZ821&gt;0), AND(AY821 ="NS", AZ821 =0, BA821=0), AND(AY821="NA", AZ821&lt;&gt;"NA") ), 1, IF(OR(AND(BA821&gt;=2, AZ821&lt;AY821), AND(AY821="NS", AZ821=0, BA821&gt;0), AZ821=AY821 ), 0, 1)))</f>
        <v>0</v>
      </c>
    </row>
    <row r="822" spans="1:54" ht="15.05" customHeight="1">
      <c r="A822" s="159"/>
      <c r="B822" s="123"/>
      <c r="C822" s="126" t="s">
        <v>69</v>
      </c>
      <c r="D822" s="473" t="str">
        <f t="shared" ref="D822:D885" si="115">IF(D39="","",D39)</f>
        <v/>
      </c>
      <c r="E822" s="449"/>
      <c r="F822" s="449"/>
      <c r="G822" s="449"/>
      <c r="H822" s="449"/>
      <c r="I822" s="449"/>
      <c r="J822" s="449"/>
      <c r="K822" s="449"/>
      <c r="L822" s="449"/>
      <c r="M822" s="449"/>
      <c r="N822" s="450"/>
      <c r="O822" s="446" t="str">
        <f t="shared" ref="O822:O885" si="116">IF(M550="","",M550)</f>
        <v/>
      </c>
      <c r="P822" s="447"/>
      <c r="Q822" s="446" t="str">
        <f t="shared" ref="Q822:Q885" si="117">IF(S550="","",S550)</f>
        <v/>
      </c>
      <c r="R822" s="447"/>
      <c r="S822" s="446" t="str">
        <f t="shared" ref="S822:S885" si="118">IF(Y550="","",Y550)</f>
        <v/>
      </c>
      <c r="T822" s="447"/>
      <c r="U822" s="293"/>
      <c r="V822" s="293"/>
      <c r="W822" s="293"/>
      <c r="X822" s="293"/>
      <c r="Y822" s="293"/>
      <c r="Z822" s="293"/>
      <c r="AA822" s="293"/>
      <c r="AB822" s="293"/>
      <c r="AC822" s="293"/>
      <c r="AD822" s="293"/>
      <c r="AG822" s="111" t="str">
        <f t="shared" ref="AG822:AG885" si="119">O822</f>
        <v/>
      </c>
      <c r="AH822" s="95">
        <f t="shared" ref="AH822:AH885" si="120">IF(COUNTIF(Q822:T822,"NA")=2,"NA",SUM(Q822:T822))</f>
        <v>0</v>
      </c>
      <c r="AI822" s="95">
        <f t="shared" ref="AI822:AI885" si="121">COUNTIF(Q822:T822, "NS")</f>
        <v>0</v>
      </c>
      <c r="AJ822" s="95">
        <f t="shared" ref="AJ822:AJ885" si="122">IF($AG$819 = $AH$819, 0, IF(OR(AND(AG822 = 0, AI822 &gt; 0), AND(AG822 = "NS", AH822 &gt; 0), AND(AG822 = "NS", AI822 = 0, AH822 =0), AND(AG822="NA", AH822&lt;&gt;"NA")), 1, IF(OR(AND(AG822 &gt; 0, AI822 = 2), AND(AG822 = "NS", AI822 = 2), AND(AG822 = "NS", AH822 = 0, AI822 &gt; 0), AG822 = AH822), 0, 1)))</f>
        <v>0</v>
      </c>
      <c r="AK822" s="100">
        <f t="shared" ref="AK822:AK885" si="123">IF(Q822="",0,Q822)</f>
        <v>0</v>
      </c>
      <c r="AL822" s="101">
        <f t="shared" ref="AL822:AL885" si="124">IF(COUNTIF(U822,"NA")+COUNTIF(W822,"NA")+COUNTIF(Y822,"NA")+COUNTIF(AA822,"NA")+COUNTIF(AC822,"NA")=5,"NA",SUM(U822,W822,Y822,AA822,AC822))</f>
        <v>0</v>
      </c>
      <c r="AM822" s="101">
        <f t="shared" ref="AM822:AM885" si="125">COUNTIF(U822, "NS")+COUNTIF(W822, "NS")+COUNTIF(Y822, "NS")+COUNTIF(AA822, "NS")+COUNTIF(AC822, "NS")</f>
        <v>0</v>
      </c>
      <c r="AN822" s="102">
        <f t="shared" ref="AN822:AN885" si="126">IF($AG$819=$AH$819, 0, IF(OR(AND(AK822 =0, AM822 &gt;0), AND(AK822 ="NS", AL822&gt;0), AND(AK822 ="NS", AL822 =0, AM822=0), AND(AK822="NA", AL822&lt;&gt;"NA") ), 1, IF(OR(AND(AM822&gt;=2, AL822&lt;AK822), AND(AK822="NS", AL822=0, AM822&gt;0), AL822=AK822 ), 0, 1)))</f>
        <v>0</v>
      </c>
      <c r="AO822" s="100">
        <f t="shared" ref="AO822:AO885" si="127">IF(S822="",0,S822)</f>
        <v>0</v>
      </c>
      <c r="AP822" s="101">
        <f t="shared" ref="AP822:AP885" si="128">IF(COUNTIF(V822,"NA")+COUNTIF(X822,"NA")+COUNTIF(Z822,"NA")+COUNTIF(AB822,"NA")+COUNTIF(AD822,"NA")=5,"NA",SUM(V822,X822,Z822,AB822,AD822))</f>
        <v>0</v>
      </c>
      <c r="AQ822" s="101">
        <f t="shared" ref="AQ822:AQ885" si="129">COUNTIF(V822, "NS")+COUNTIF(X822, "NS")+COUNTIF(Z822, "NS")+COUNTIF(AB822, "NS")+COUNTIF(AD822, "NS")</f>
        <v>0</v>
      </c>
      <c r="AR822" s="102">
        <f t="shared" ref="AR822:AR885" si="130">IF($AG$819=$AH$819, 0, IF(OR(AND(AO822 =0, AQ822 &gt;0), AND(AO822 ="NS", AP822&gt;0), AND(AO822 ="NS", AP822 =0, AQ822=0), AND(AO822="NA", AP822&lt;&gt;"NA") ), 1, IF(OR(AND(AQ822&gt;=2, AP822&lt;AO822), AND(AO822="NS", AP822=0, AQ822&gt;0), AP822=AO822 ), 0, 1)))</f>
        <v>0</v>
      </c>
      <c r="AS822" s="111">
        <f t="shared" ref="AS822:AS885" si="131">IF($AG$819=$AH$819,0,IF(OR(AND(D822&lt;&gt;"",COUNTA(U822:AD822)&lt;&gt;COUNTA($U$820:$AD$820)),AND(D822="",COUNTA(U822:AD822)&gt;0)),1,0))</f>
        <v>0</v>
      </c>
    </row>
    <row r="823" spans="1:54" ht="15.05" customHeight="1">
      <c r="A823" s="159"/>
      <c r="B823" s="123"/>
      <c r="C823" s="126" t="s">
        <v>70</v>
      </c>
      <c r="D823" s="473" t="str">
        <f t="shared" si="115"/>
        <v/>
      </c>
      <c r="E823" s="449"/>
      <c r="F823" s="449"/>
      <c r="G823" s="449"/>
      <c r="H823" s="449"/>
      <c r="I823" s="449"/>
      <c r="J823" s="449"/>
      <c r="K823" s="449"/>
      <c r="L823" s="449"/>
      <c r="M823" s="449"/>
      <c r="N823" s="450"/>
      <c r="O823" s="446" t="str">
        <f t="shared" si="116"/>
        <v/>
      </c>
      <c r="P823" s="447"/>
      <c r="Q823" s="446" t="str">
        <f t="shared" si="117"/>
        <v/>
      </c>
      <c r="R823" s="447"/>
      <c r="S823" s="446" t="str">
        <f t="shared" si="118"/>
        <v/>
      </c>
      <c r="T823" s="447"/>
      <c r="U823" s="293"/>
      <c r="V823" s="293"/>
      <c r="W823" s="293"/>
      <c r="X823" s="293"/>
      <c r="Y823" s="293"/>
      <c r="Z823" s="293"/>
      <c r="AA823" s="293"/>
      <c r="AB823" s="293"/>
      <c r="AC823" s="293"/>
      <c r="AD823" s="293"/>
      <c r="AG823" s="111" t="str">
        <f t="shared" si="119"/>
        <v/>
      </c>
      <c r="AH823" s="95">
        <f t="shared" si="120"/>
        <v>0</v>
      </c>
      <c r="AI823" s="95">
        <f t="shared" si="121"/>
        <v>0</v>
      </c>
      <c r="AJ823" s="95">
        <f t="shared" si="122"/>
        <v>0</v>
      </c>
      <c r="AK823" s="100">
        <f t="shared" si="123"/>
        <v>0</v>
      </c>
      <c r="AL823" s="101">
        <f t="shared" si="124"/>
        <v>0</v>
      </c>
      <c r="AM823" s="101">
        <f t="shared" si="125"/>
        <v>0</v>
      </c>
      <c r="AN823" s="102">
        <f t="shared" si="126"/>
        <v>0</v>
      </c>
      <c r="AO823" s="100">
        <f t="shared" si="127"/>
        <v>0</v>
      </c>
      <c r="AP823" s="101">
        <f t="shared" si="128"/>
        <v>0</v>
      </c>
      <c r="AQ823" s="101">
        <f t="shared" si="129"/>
        <v>0</v>
      </c>
      <c r="AR823" s="102">
        <f t="shared" si="130"/>
        <v>0</v>
      </c>
      <c r="AS823" s="111">
        <f t="shared" si="131"/>
        <v>0</v>
      </c>
    </row>
    <row r="824" spans="1:54" ht="15.05" customHeight="1">
      <c r="A824" s="159"/>
      <c r="B824" s="123"/>
      <c r="C824" s="126" t="s">
        <v>71</v>
      </c>
      <c r="D824" s="473" t="str">
        <f t="shared" si="115"/>
        <v/>
      </c>
      <c r="E824" s="449"/>
      <c r="F824" s="449"/>
      <c r="G824" s="449"/>
      <c r="H824" s="449"/>
      <c r="I824" s="449"/>
      <c r="J824" s="449"/>
      <c r="K824" s="449"/>
      <c r="L824" s="449"/>
      <c r="M824" s="449"/>
      <c r="N824" s="450"/>
      <c r="O824" s="446" t="str">
        <f t="shared" si="116"/>
        <v/>
      </c>
      <c r="P824" s="447"/>
      <c r="Q824" s="446" t="str">
        <f t="shared" si="117"/>
        <v/>
      </c>
      <c r="R824" s="447"/>
      <c r="S824" s="446" t="str">
        <f t="shared" si="118"/>
        <v/>
      </c>
      <c r="T824" s="447"/>
      <c r="U824" s="293"/>
      <c r="V824" s="293"/>
      <c r="W824" s="293"/>
      <c r="X824" s="293"/>
      <c r="Y824" s="293"/>
      <c r="Z824" s="293"/>
      <c r="AA824" s="293"/>
      <c r="AB824" s="293"/>
      <c r="AC824" s="293"/>
      <c r="AD824" s="293"/>
      <c r="AG824" s="111" t="str">
        <f t="shared" si="119"/>
        <v/>
      </c>
      <c r="AH824" s="95">
        <f t="shared" si="120"/>
        <v>0</v>
      </c>
      <c r="AI824" s="95">
        <f t="shared" si="121"/>
        <v>0</v>
      </c>
      <c r="AJ824" s="95">
        <f t="shared" si="122"/>
        <v>0</v>
      </c>
      <c r="AK824" s="100">
        <f t="shared" si="123"/>
        <v>0</v>
      </c>
      <c r="AL824" s="101">
        <f t="shared" si="124"/>
        <v>0</v>
      </c>
      <c r="AM824" s="101">
        <f t="shared" si="125"/>
        <v>0</v>
      </c>
      <c r="AN824" s="102">
        <f t="shared" si="126"/>
        <v>0</v>
      </c>
      <c r="AO824" s="100">
        <f t="shared" si="127"/>
        <v>0</v>
      </c>
      <c r="AP824" s="101">
        <f t="shared" si="128"/>
        <v>0</v>
      </c>
      <c r="AQ824" s="101">
        <f t="shared" si="129"/>
        <v>0</v>
      </c>
      <c r="AR824" s="102">
        <f t="shared" si="130"/>
        <v>0</v>
      </c>
      <c r="AS824" s="111">
        <f t="shared" si="131"/>
        <v>0</v>
      </c>
    </row>
    <row r="825" spans="1:54" ht="15.05" customHeight="1">
      <c r="A825" s="159"/>
      <c r="B825" s="123"/>
      <c r="C825" s="126" t="s">
        <v>72</v>
      </c>
      <c r="D825" s="473" t="str">
        <f t="shared" si="115"/>
        <v/>
      </c>
      <c r="E825" s="449"/>
      <c r="F825" s="449"/>
      <c r="G825" s="449"/>
      <c r="H825" s="449"/>
      <c r="I825" s="449"/>
      <c r="J825" s="449"/>
      <c r="K825" s="449"/>
      <c r="L825" s="449"/>
      <c r="M825" s="449"/>
      <c r="N825" s="450"/>
      <c r="O825" s="446" t="str">
        <f t="shared" si="116"/>
        <v/>
      </c>
      <c r="P825" s="447"/>
      <c r="Q825" s="446" t="str">
        <f t="shared" si="117"/>
        <v/>
      </c>
      <c r="R825" s="447"/>
      <c r="S825" s="446" t="str">
        <f t="shared" si="118"/>
        <v/>
      </c>
      <c r="T825" s="447"/>
      <c r="U825" s="293"/>
      <c r="V825" s="293"/>
      <c r="W825" s="293"/>
      <c r="X825" s="293"/>
      <c r="Y825" s="293"/>
      <c r="Z825" s="293"/>
      <c r="AA825" s="293"/>
      <c r="AB825" s="293"/>
      <c r="AC825" s="293"/>
      <c r="AD825" s="293"/>
      <c r="AG825" s="111" t="str">
        <f t="shared" si="119"/>
        <v/>
      </c>
      <c r="AH825" s="95">
        <f t="shared" si="120"/>
        <v>0</v>
      </c>
      <c r="AI825" s="95">
        <f t="shared" si="121"/>
        <v>0</v>
      </c>
      <c r="AJ825" s="95">
        <f t="shared" si="122"/>
        <v>0</v>
      </c>
      <c r="AK825" s="100">
        <f t="shared" si="123"/>
        <v>0</v>
      </c>
      <c r="AL825" s="101">
        <f t="shared" si="124"/>
        <v>0</v>
      </c>
      <c r="AM825" s="101">
        <f t="shared" si="125"/>
        <v>0</v>
      </c>
      <c r="AN825" s="102">
        <f t="shared" si="126"/>
        <v>0</v>
      </c>
      <c r="AO825" s="100">
        <f t="shared" si="127"/>
        <v>0</v>
      </c>
      <c r="AP825" s="101">
        <f t="shared" si="128"/>
        <v>0</v>
      </c>
      <c r="AQ825" s="101">
        <f t="shared" si="129"/>
        <v>0</v>
      </c>
      <c r="AR825" s="102">
        <f t="shared" si="130"/>
        <v>0</v>
      </c>
      <c r="AS825" s="111">
        <f t="shared" si="131"/>
        <v>0</v>
      </c>
    </row>
    <row r="826" spans="1:54" ht="15.05" customHeight="1">
      <c r="A826" s="159"/>
      <c r="B826" s="123"/>
      <c r="C826" s="126" t="s">
        <v>73</v>
      </c>
      <c r="D826" s="473" t="str">
        <f t="shared" si="115"/>
        <v/>
      </c>
      <c r="E826" s="449"/>
      <c r="F826" s="449"/>
      <c r="G826" s="449"/>
      <c r="H826" s="449"/>
      <c r="I826" s="449"/>
      <c r="J826" s="449"/>
      <c r="K826" s="449"/>
      <c r="L826" s="449"/>
      <c r="M826" s="449"/>
      <c r="N826" s="450"/>
      <c r="O826" s="446" t="str">
        <f t="shared" si="116"/>
        <v/>
      </c>
      <c r="P826" s="447"/>
      <c r="Q826" s="446" t="str">
        <f t="shared" si="117"/>
        <v/>
      </c>
      <c r="R826" s="447"/>
      <c r="S826" s="446" t="str">
        <f t="shared" si="118"/>
        <v/>
      </c>
      <c r="T826" s="447"/>
      <c r="U826" s="293"/>
      <c r="V826" s="293"/>
      <c r="W826" s="293"/>
      <c r="X826" s="293"/>
      <c r="Y826" s="293"/>
      <c r="Z826" s="293"/>
      <c r="AA826" s="293"/>
      <c r="AB826" s="293"/>
      <c r="AC826" s="293"/>
      <c r="AD826" s="293"/>
      <c r="AG826" s="111" t="str">
        <f t="shared" si="119"/>
        <v/>
      </c>
      <c r="AH826" s="95">
        <f t="shared" si="120"/>
        <v>0</v>
      </c>
      <c r="AI826" s="95">
        <f t="shared" si="121"/>
        <v>0</v>
      </c>
      <c r="AJ826" s="95">
        <f t="shared" si="122"/>
        <v>0</v>
      </c>
      <c r="AK826" s="100">
        <f t="shared" si="123"/>
        <v>0</v>
      </c>
      <c r="AL826" s="101">
        <f t="shared" si="124"/>
        <v>0</v>
      </c>
      <c r="AM826" s="101">
        <f t="shared" si="125"/>
        <v>0</v>
      </c>
      <c r="AN826" s="102">
        <f t="shared" si="126"/>
        <v>0</v>
      </c>
      <c r="AO826" s="100">
        <f t="shared" si="127"/>
        <v>0</v>
      </c>
      <c r="AP826" s="101">
        <f t="shared" si="128"/>
        <v>0</v>
      </c>
      <c r="AQ826" s="101">
        <f t="shared" si="129"/>
        <v>0</v>
      </c>
      <c r="AR826" s="102">
        <f t="shared" si="130"/>
        <v>0</v>
      </c>
      <c r="AS826" s="111">
        <f t="shared" si="131"/>
        <v>0</v>
      </c>
    </row>
    <row r="827" spans="1:54" ht="15.05" customHeight="1">
      <c r="A827" s="159"/>
      <c r="B827" s="123"/>
      <c r="C827" s="126" t="s">
        <v>74</v>
      </c>
      <c r="D827" s="473" t="str">
        <f t="shared" si="115"/>
        <v/>
      </c>
      <c r="E827" s="449"/>
      <c r="F827" s="449"/>
      <c r="G827" s="449"/>
      <c r="H827" s="449"/>
      <c r="I827" s="449"/>
      <c r="J827" s="449"/>
      <c r="K827" s="449"/>
      <c r="L827" s="449"/>
      <c r="M827" s="449"/>
      <c r="N827" s="450"/>
      <c r="O827" s="446" t="str">
        <f t="shared" si="116"/>
        <v/>
      </c>
      <c r="P827" s="447"/>
      <c r="Q827" s="446" t="str">
        <f t="shared" si="117"/>
        <v/>
      </c>
      <c r="R827" s="447"/>
      <c r="S827" s="446" t="str">
        <f t="shared" si="118"/>
        <v/>
      </c>
      <c r="T827" s="447"/>
      <c r="U827" s="293"/>
      <c r="V827" s="293"/>
      <c r="W827" s="293"/>
      <c r="X827" s="293"/>
      <c r="Y827" s="293"/>
      <c r="Z827" s="293"/>
      <c r="AA827" s="293"/>
      <c r="AB827" s="293"/>
      <c r="AC827" s="293"/>
      <c r="AD827" s="293"/>
      <c r="AG827" s="111" t="str">
        <f t="shared" si="119"/>
        <v/>
      </c>
      <c r="AH827" s="95">
        <f t="shared" si="120"/>
        <v>0</v>
      </c>
      <c r="AI827" s="95">
        <f t="shared" si="121"/>
        <v>0</v>
      </c>
      <c r="AJ827" s="95">
        <f t="shared" si="122"/>
        <v>0</v>
      </c>
      <c r="AK827" s="100">
        <f t="shared" si="123"/>
        <v>0</v>
      </c>
      <c r="AL827" s="101">
        <f t="shared" si="124"/>
        <v>0</v>
      </c>
      <c r="AM827" s="101">
        <f t="shared" si="125"/>
        <v>0</v>
      </c>
      <c r="AN827" s="102">
        <f t="shared" si="126"/>
        <v>0</v>
      </c>
      <c r="AO827" s="100">
        <f t="shared" si="127"/>
        <v>0</v>
      </c>
      <c r="AP827" s="101">
        <f t="shared" si="128"/>
        <v>0</v>
      </c>
      <c r="AQ827" s="101">
        <f t="shared" si="129"/>
        <v>0</v>
      </c>
      <c r="AR827" s="102">
        <f t="shared" si="130"/>
        <v>0</v>
      </c>
      <c r="AS827" s="111">
        <f t="shared" si="131"/>
        <v>0</v>
      </c>
    </row>
    <row r="828" spans="1:54" ht="15.05" customHeight="1">
      <c r="A828" s="159"/>
      <c r="B828" s="123"/>
      <c r="C828" s="126" t="s">
        <v>75</v>
      </c>
      <c r="D828" s="473" t="str">
        <f t="shared" si="115"/>
        <v/>
      </c>
      <c r="E828" s="449"/>
      <c r="F828" s="449"/>
      <c r="G828" s="449"/>
      <c r="H828" s="449"/>
      <c r="I828" s="449"/>
      <c r="J828" s="449"/>
      <c r="K828" s="449"/>
      <c r="L828" s="449"/>
      <c r="M828" s="449"/>
      <c r="N828" s="450"/>
      <c r="O828" s="446" t="str">
        <f t="shared" si="116"/>
        <v/>
      </c>
      <c r="P828" s="447"/>
      <c r="Q828" s="446" t="str">
        <f t="shared" si="117"/>
        <v/>
      </c>
      <c r="R828" s="447"/>
      <c r="S828" s="446" t="str">
        <f t="shared" si="118"/>
        <v/>
      </c>
      <c r="T828" s="447"/>
      <c r="U828" s="293"/>
      <c r="V828" s="293"/>
      <c r="W828" s="293"/>
      <c r="X828" s="293"/>
      <c r="Y828" s="293"/>
      <c r="Z828" s="293"/>
      <c r="AA828" s="293"/>
      <c r="AB828" s="293"/>
      <c r="AC828" s="293"/>
      <c r="AD828" s="293"/>
      <c r="AG828" s="111" t="str">
        <f t="shared" si="119"/>
        <v/>
      </c>
      <c r="AH828" s="95">
        <f t="shared" si="120"/>
        <v>0</v>
      </c>
      <c r="AI828" s="95">
        <f t="shared" si="121"/>
        <v>0</v>
      </c>
      <c r="AJ828" s="95">
        <f t="shared" si="122"/>
        <v>0</v>
      </c>
      <c r="AK828" s="100">
        <f t="shared" si="123"/>
        <v>0</v>
      </c>
      <c r="AL828" s="101">
        <f t="shared" si="124"/>
        <v>0</v>
      </c>
      <c r="AM828" s="101">
        <f t="shared" si="125"/>
        <v>0</v>
      </c>
      <c r="AN828" s="102">
        <f t="shared" si="126"/>
        <v>0</v>
      </c>
      <c r="AO828" s="100">
        <f t="shared" si="127"/>
        <v>0</v>
      </c>
      <c r="AP828" s="101">
        <f t="shared" si="128"/>
        <v>0</v>
      </c>
      <c r="AQ828" s="101">
        <f t="shared" si="129"/>
        <v>0</v>
      </c>
      <c r="AR828" s="102">
        <f t="shared" si="130"/>
        <v>0</v>
      </c>
      <c r="AS828" s="111">
        <f t="shared" si="131"/>
        <v>0</v>
      </c>
    </row>
    <row r="829" spans="1:54" ht="15.05" customHeight="1">
      <c r="A829" s="159"/>
      <c r="B829" s="123"/>
      <c r="C829" s="126" t="s">
        <v>76</v>
      </c>
      <c r="D829" s="473" t="str">
        <f t="shared" si="115"/>
        <v/>
      </c>
      <c r="E829" s="449"/>
      <c r="F829" s="449"/>
      <c r="G829" s="449"/>
      <c r="H829" s="449"/>
      <c r="I829" s="449"/>
      <c r="J829" s="449"/>
      <c r="K829" s="449"/>
      <c r="L829" s="449"/>
      <c r="M829" s="449"/>
      <c r="N829" s="450"/>
      <c r="O829" s="446" t="str">
        <f t="shared" si="116"/>
        <v/>
      </c>
      <c r="P829" s="447"/>
      <c r="Q829" s="446" t="str">
        <f t="shared" si="117"/>
        <v/>
      </c>
      <c r="R829" s="447"/>
      <c r="S829" s="446" t="str">
        <f t="shared" si="118"/>
        <v/>
      </c>
      <c r="T829" s="447"/>
      <c r="U829" s="293"/>
      <c r="V829" s="293"/>
      <c r="W829" s="293"/>
      <c r="X829" s="293"/>
      <c r="Y829" s="293"/>
      <c r="Z829" s="293"/>
      <c r="AA829" s="293"/>
      <c r="AB829" s="293"/>
      <c r="AC829" s="293"/>
      <c r="AD829" s="293"/>
      <c r="AG829" s="111" t="str">
        <f t="shared" si="119"/>
        <v/>
      </c>
      <c r="AH829" s="95">
        <f t="shared" si="120"/>
        <v>0</v>
      </c>
      <c r="AI829" s="95">
        <f t="shared" si="121"/>
        <v>0</v>
      </c>
      <c r="AJ829" s="95">
        <f t="shared" si="122"/>
        <v>0</v>
      </c>
      <c r="AK829" s="100">
        <f t="shared" si="123"/>
        <v>0</v>
      </c>
      <c r="AL829" s="101">
        <f t="shared" si="124"/>
        <v>0</v>
      </c>
      <c r="AM829" s="101">
        <f t="shared" si="125"/>
        <v>0</v>
      </c>
      <c r="AN829" s="102">
        <f t="shared" si="126"/>
        <v>0</v>
      </c>
      <c r="AO829" s="100">
        <f t="shared" si="127"/>
        <v>0</v>
      </c>
      <c r="AP829" s="101">
        <f t="shared" si="128"/>
        <v>0</v>
      </c>
      <c r="AQ829" s="101">
        <f t="shared" si="129"/>
        <v>0</v>
      </c>
      <c r="AR829" s="102">
        <f t="shared" si="130"/>
        <v>0</v>
      </c>
      <c r="AS829" s="111">
        <f t="shared" si="131"/>
        <v>0</v>
      </c>
    </row>
    <row r="830" spans="1:54" ht="15.05" customHeight="1">
      <c r="A830" s="159"/>
      <c r="B830" s="123"/>
      <c r="C830" s="126" t="s">
        <v>77</v>
      </c>
      <c r="D830" s="473" t="str">
        <f t="shared" si="115"/>
        <v/>
      </c>
      <c r="E830" s="449"/>
      <c r="F830" s="449"/>
      <c r="G830" s="449"/>
      <c r="H830" s="449"/>
      <c r="I830" s="449"/>
      <c r="J830" s="449"/>
      <c r="K830" s="449"/>
      <c r="L830" s="449"/>
      <c r="M830" s="449"/>
      <c r="N830" s="450"/>
      <c r="O830" s="446" t="str">
        <f t="shared" si="116"/>
        <v/>
      </c>
      <c r="P830" s="447"/>
      <c r="Q830" s="446" t="str">
        <f t="shared" si="117"/>
        <v/>
      </c>
      <c r="R830" s="447"/>
      <c r="S830" s="446" t="str">
        <f t="shared" si="118"/>
        <v/>
      </c>
      <c r="T830" s="447"/>
      <c r="U830" s="293"/>
      <c r="V830" s="293"/>
      <c r="W830" s="293"/>
      <c r="X830" s="293"/>
      <c r="Y830" s="293"/>
      <c r="Z830" s="293"/>
      <c r="AA830" s="293"/>
      <c r="AB830" s="293"/>
      <c r="AC830" s="293"/>
      <c r="AD830" s="293"/>
      <c r="AG830" s="111" t="str">
        <f t="shared" si="119"/>
        <v/>
      </c>
      <c r="AH830" s="95">
        <f t="shared" si="120"/>
        <v>0</v>
      </c>
      <c r="AI830" s="95">
        <f t="shared" si="121"/>
        <v>0</v>
      </c>
      <c r="AJ830" s="95">
        <f t="shared" si="122"/>
        <v>0</v>
      </c>
      <c r="AK830" s="100">
        <f t="shared" si="123"/>
        <v>0</v>
      </c>
      <c r="AL830" s="101">
        <f t="shared" si="124"/>
        <v>0</v>
      </c>
      <c r="AM830" s="101">
        <f t="shared" si="125"/>
        <v>0</v>
      </c>
      <c r="AN830" s="102">
        <f t="shared" si="126"/>
        <v>0</v>
      </c>
      <c r="AO830" s="100">
        <f t="shared" si="127"/>
        <v>0</v>
      </c>
      <c r="AP830" s="101">
        <f t="shared" si="128"/>
        <v>0</v>
      </c>
      <c r="AQ830" s="101">
        <f t="shared" si="129"/>
        <v>0</v>
      </c>
      <c r="AR830" s="102">
        <f t="shared" si="130"/>
        <v>0</v>
      </c>
      <c r="AS830" s="111">
        <f t="shared" si="131"/>
        <v>0</v>
      </c>
    </row>
    <row r="831" spans="1:54" ht="15.05" customHeight="1">
      <c r="A831" s="159"/>
      <c r="B831" s="123"/>
      <c r="C831" s="126" t="s">
        <v>78</v>
      </c>
      <c r="D831" s="473" t="str">
        <f t="shared" si="115"/>
        <v/>
      </c>
      <c r="E831" s="449"/>
      <c r="F831" s="449"/>
      <c r="G831" s="449"/>
      <c r="H831" s="449"/>
      <c r="I831" s="449"/>
      <c r="J831" s="449"/>
      <c r="K831" s="449"/>
      <c r="L831" s="449"/>
      <c r="M831" s="449"/>
      <c r="N831" s="450"/>
      <c r="O831" s="446" t="str">
        <f t="shared" si="116"/>
        <v/>
      </c>
      <c r="P831" s="447"/>
      <c r="Q831" s="446" t="str">
        <f t="shared" si="117"/>
        <v/>
      </c>
      <c r="R831" s="447"/>
      <c r="S831" s="446" t="str">
        <f t="shared" si="118"/>
        <v/>
      </c>
      <c r="T831" s="447"/>
      <c r="U831" s="293"/>
      <c r="V831" s="293"/>
      <c r="W831" s="293"/>
      <c r="X831" s="293"/>
      <c r="Y831" s="293"/>
      <c r="Z831" s="293"/>
      <c r="AA831" s="293"/>
      <c r="AB831" s="293"/>
      <c r="AC831" s="293"/>
      <c r="AD831" s="293"/>
      <c r="AG831" s="111" t="str">
        <f t="shared" si="119"/>
        <v/>
      </c>
      <c r="AH831" s="95">
        <f t="shared" si="120"/>
        <v>0</v>
      </c>
      <c r="AI831" s="95">
        <f t="shared" si="121"/>
        <v>0</v>
      </c>
      <c r="AJ831" s="95">
        <f t="shared" si="122"/>
        <v>0</v>
      </c>
      <c r="AK831" s="100">
        <f t="shared" si="123"/>
        <v>0</v>
      </c>
      <c r="AL831" s="101">
        <f t="shared" si="124"/>
        <v>0</v>
      </c>
      <c r="AM831" s="101">
        <f t="shared" si="125"/>
        <v>0</v>
      </c>
      <c r="AN831" s="102">
        <f t="shared" si="126"/>
        <v>0</v>
      </c>
      <c r="AO831" s="100">
        <f t="shared" si="127"/>
        <v>0</v>
      </c>
      <c r="AP831" s="101">
        <f t="shared" si="128"/>
        <v>0</v>
      </c>
      <c r="AQ831" s="101">
        <f t="shared" si="129"/>
        <v>0</v>
      </c>
      <c r="AR831" s="102">
        <f t="shared" si="130"/>
        <v>0</v>
      </c>
      <c r="AS831" s="111">
        <f t="shared" si="131"/>
        <v>0</v>
      </c>
    </row>
    <row r="832" spans="1:54" ht="15.05" customHeight="1">
      <c r="A832" s="159"/>
      <c r="B832" s="123"/>
      <c r="C832" s="126" t="s">
        <v>79</v>
      </c>
      <c r="D832" s="473" t="str">
        <f t="shared" si="115"/>
        <v/>
      </c>
      <c r="E832" s="449"/>
      <c r="F832" s="449"/>
      <c r="G832" s="449"/>
      <c r="H832" s="449"/>
      <c r="I832" s="449"/>
      <c r="J832" s="449"/>
      <c r="K832" s="449"/>
      <c r="L832" s="449"/>
      <c r="M832" s="449"/>
      <c r="N832" s="450"/>
      <c r="O832" s="446" t="str">
        <f t="shared" si="116"/>
        <v/>
      </c>
      <c r="P832" s="447"/>
      <c r="Q832" s="446" t="str">
        <f t="shared" si="117"/>
        <v/>
      </c>
      <c r="R832" s="447"/>
      <c r="S832" s="446" t="str">
        <f t="shared" si="118"/>
        <v/>
      </c>
      <c r="T832" s="447"/>
      <c r="U832" s="293"/>
      <c r="V832" s="293"/>
      <c r="W832" s="293"/>
      <c r="X832" s="293"/>
      <c r="Y832" s="293"/>
      <c r="Z832" s="293"/>
      <c r="AA832" s="293"/>
      <c r="AB832" s="293"/>
      <c r="AC832" s="293"/>
      <c r="AD832" s="293"/>
      <c r="AG832" s="111" t="str">
        <f t="shared" si="119"/>
        <v/>
      </c>
      <c r="AH832" s="95">
        <f t="shared" si="120"/>
        <v>0</v>
      </c>
      <c r="AI832" s="95">
        <f t="shared" si="121"/>
        <v>0</v>
      </c>
      <c r="AJ832" s="95">
        <f t="shared" si="122"/>
        <v>0</v>
      </c>
      <c r="AK832" s="100">
        <f t="shared" si="123"/>
        <v>0</v>
      </c>
      <c r="AL832" s="101">
        <f t="shared" si="124"/>
        <v>0</v>
      </c>
      <c r="AM832" s="101">
        <f t="shared" si="125"/>
        <v>0</v>
      </c>
      <c r="AN832" s="102">
        <f t="shared" si="126"/>
        <v>0</v>
      </c>
      <c r="AO832" s="100">
        <f t="shared" si="127"/>
        <v>0</v>
      </c>
      <c r="AP832" s="101">
        <f t="shared" si="128"/>
        <v>0</v>
      </c>
      <c r="AQ832" s="101">
        <f t="shared" si="129"/>
        <v>0</v>
      </c>
      <c r="AR832" s="102">
        <f t="shared" si="130"/>
        <v>0</v>
      </c>
      <c r="AS832" s="111">
        <f t="shared" si="131"/>
        <v>0</v>
      </c>
    </row>
    <row r="833" spans="1:45" ht="15.05" customHeight="1">
      <c r="A833" s="159"/>
      <c r="B833" s="123"/>
      <c r="C833" s="126" t="s">
        <v>80</v>
      </c>
      <c r="D833" s="473" t="str">
        <f t="shared" si="115"/>
        <v/>
      </c>
      <c r="E833" s="449"/>
      <c r="F833" s="449"/>
      <c r="G833" s="449"/>
      <c r="H833" s="449"/>
      <c r="I833" s="449"/>
      <c r="J833" s="449"/>
      <c r="K833" s="449"/>
      <c r="L833" s="449"/>
      <c r="M833" s="449"/>
      <c r="N833" s="450"/>
      <c r="O833" s="446" t="str">
        <f t="shared" si="116"/>
        <v/>
      </c>
      <c r="P833" s="447"/>
      <c r="Q833" s="446" t="str">
        <f t="shared" si="117"/>
        <v/>
      </c>
      <c r="R833" s="447"/>
      <c r="S833" s="446" t="str">
        <f t="shared" si="118"/>
        <v/>
      </c>
      <c r="T833" s="447"/>
      <c r="U833" s="293"/>
      <c r="V833" s="293"/>
      <c r="W833" s="293"/>
      <c r="X833" s="293"/>
      <c r="Y833" s="293"/>
      <c r="Z833" s="293"/>
      <c r="AA833" s="293"/>
      <c r="AB833" s="293"/>
      <c r="AC833" s="293"/>
      <c r="AD833" s="293"/>
      <c r="AG833" s="111" t="str">
        <f t="shared" si="119"/>
        <v/>
      </c>
      <c r="AH833" s="95">
        <f t="shared" si="120"/>
        <v>0</v>
      </c>
      <c r="AI833" s="95">
        <f t="shared" si="121"/>
        <v>0</v>
      </c>
      <c r="AJ833" s="95">
        <f t="shared" si="122"/>
        <v>0</v>
      </c>
      <c r="AK833" s="100">
        <f t="shared" si="123"/>
        <v>0</v>
      </c>
      <c r="AL833" s="101">
        <f t="shared" si="124"/>
        <v>0</v>
      </c>
      <c r="AM833" s="101">
        <f t="shared" si="125"/>
        <v>0</v>
      </c>
      <c r="AN833" s="102">
        <f t="shared" si="126"/>
        <v>0</v>
      </c>
      <c r="AO833" s="100">
        <f t="shared" si="127"/>
        <v>0</v>
      </c>
      <c r="AP833" s="101">
        <f t="shared" si="128"/>
        <v>0</v>
      </c>
      <c r="AQ833" s="101">
        <f t="shared" si="129"/>
        <v>0</v>
      </c>
      <c r="AR833" s="102">
        <f t="shared" si="130"/>
        <v>0</v>
      </c>
      <c r="AS833" s="111">
        <f t="shared" si="131"/>
        <v>0</v>
      </c>
    </row>
    <row r="834" spans="1:45" ht="15.05" customHeight="1">
      <c r="A834" s="159"/>
      <c r="B834" s="123"/>
      <c r="C834" s="126" t="s">
        <v>81</v>
      </c>
      <c r="D834" s="473" t="str">
        <f t="shared" si="115"/>
        <v/>
      </c>
      <c r="E834" s="449"/>
      <c r="F834" s="449"/>
      <c r="G834" s="449"/>
      <c r="H834" s="449"/>
      <c r="I834" s="449"/>
      <c r="J834" s="449"/>
      <c r="K834" s="449"/>
      <c r="L834" s="449"/>
      <c r="M834" s="449"/>
      <c r="N834" s="450"/>
      <c r="O834" s="446" t="str">
        <f t="shared" si="116"/>
        <v/>
      </c>
      <c r="P834" s="447"/>
      <c r="Q834" s="446" t="str">
        <f t="shared" si="117"/>
        <v/>
      </c>
      <c r="R834" s="447"/>
      <c r="S834" s="446" t="str">
        <f t="shared" si="118"/>
        <v/>
      </c>
      <c r="T834" s="447"/>
      <c r="U834" s="293"/>
      <c r="V834" s="293"/>
      <c r="W834" s="293"/>
      <c r="X834" s="293"/>
      <c r="Y834" s="293"/>
      <c r="Z834" s="293"/>
      <c r="AA834" s="293"/>
      <c r="AB834" s="293"/>
      <c r="AC834" s="293"/>
      <c r="AD834" s="293"/>
      <c r="AG834" s="111" t="str">
        <f t="shared" si="119"/>
        <v/>
      </c>
      <c r="AH834" s="95">
        <f t="shared" si="120"/>
        <v>0</v>
      </c>
      <c r="AI834" s="95">
        <f t="shared" si="121"/>
        <v>0</v>
      </c>
      <c r="AJ834" s="95">
        <f t="shared" si="122"/>
        <v>0</v>
      </c>
      <c r="AK834" s="100">
        <f t="shared" si="123"/>
        <v>0</v>
      </c>
      <c r="AL834" s="101">
        <f t="shared" si="124"/>
        <v>0</v>
      </c>
      <c r="AM834" s="101">
        <f t="shared" si="125"/>
        <v>0</v>
      </c>
      <c r="AN834" s="102">
        <f t="shared" si="126"/>
        <v>0</v>
      </c>
      <c r="AO834" s="100">
        <f t="shared" si="127"/>
        <v>0</v>
      </c>
      <c r="AP834" s="101">
        <f t="shared" si="128"/>
        <v>0</v>
      </c>
      <c r="AQ834" s="101">
        <f t="shared" si="129"/>
        <v>0</v>
      </c>
      <c r="AR834" s="102">
        <f t="shared" si="130"/>
        <v>0</v>
      </c>
      <c r="AS834" s="111">
        <f t="shared" si="131"/>
        <v>0</v>
      </c>
    </row>
    <row r="835" spans="1:45" ht="15.05" customHeight="1">
      <c r="A835" s="159"/>
      <c r="B835" s="123"/>
      <c r="C835" s="126" t="s">
        <v>82</v>
      </c>
      <c r="D835" s="473" t="str">
        <f t="shared" si="115"/>
        <v/>
      </c>
      <c r="E835" s="449"/>
      <c r="F835" s="449"/>
      <c r="G835" s="449"/>
      <c r="H835" s="449"/>
      <c r="I835" s="449"/>
      <c r="J835" s="449"/>
      <c r="K835" s="449"/>
      <c r="L835" s="449"/>
      <c r="M835" s="449"/>
      <c r="N835" s="450"/>
      <c r="O835" s="446" t="str">
        <f t="shared" si="116"/>
        <v/>
      </c>
      <c r="P835" s="447"/>
      <c r="Q835" s="446" t="str">
        <f t="shared" si="117"/>
        <v/>
      </c>
      <c r="R835" s="447"/>
      <c r="S835" s="446" t="str">
        <f t="shared" si="118"/>
        <v/>
      </c>
      <c r="T835" s="447"/>
      <c r="U835" s="293"/>
      <c r="V835" s="293"/>
      <c r="W835" s="293"/>
      <c r="X835" s="293"/>
      <c r="Y835" s="293"/>
      <c r="Z835" s="293"/>
      <c r="AA835" s="293"/>
      <c r="AB835" s="293"/>
      <c r="AC835" s="293"/>
      <c r="AD835" s="293"/>
      <c r="AG835" s="111" t="str">
        <f t="shared" si="119"/>
        <v/>
      </c>
      <c r="AH835" s="95">
        <f t="shared" si="120"/>
        <v>0</v>
      </c>
      <c r="AI835" s="95">
        <f t="shared" si="121"/>
        <v>0</v>
      </c>
      <c r="AJ835" s="95">
        <f t="shared" si="122"/>
        <v>0</v>
      </c>
      <c r="AK835" s="100">
        <f t="shared" si="123"/>
        <v>0</v>
      </c>
      <c r="AL835" s="101">
        <f t="shared" si="124"/>
        <v>0</v>
      </c>
      <c r="AM835" s="101">
        <f t="shared" si="125"/>
        <v>0</v>
      </c>
      <c r="AN835" s="102">
        <f t="shared" si="126"/>
        <v>0</v>
      </c>
      <c r="AO835" s="100">
        <f t="shared" si="127"/>
        <v>0</v>
      </c>
      <c r="AP835" s="101">
        <f t="shared" si="128"/>
        <v>0</v>
      </c>
      <c r="AQ835" s="101">
        <f t="shared" si="129"/>
        <v>0</v>
      </c>
      <c r="AR835" s="102">
        <f t="shared" si="130"/>
        <v>0</v>
      </c>
      <c r="AS835" s="111">
        <f t="shared" si="131"/>
        <v>0</v>
      </c>
    </row>
    <row r="836" spans="1:45" ht="15.05" customHeight="1">
      <c r="A836" s="159"/>
      <c r="B836" s="123"/>
      <c r="C836" s="126" t="s">
        <v>83</v>
      </c>
      <c r="D836" s="473" t="str">
        <f t="shared" si="115"/>
        <v/>
      </c>
      <c r="E836" s="449"/>
      <c r="F836" s="449"/>
      <c r="G836" s="449"/>
      <c r="H836" s="449"/>
      <c r="I836" s="449"/>
      <c r="J836" s="449"/>
      <c r="K836" s="449"/>
      <c r="L836" s="449"/>
      <c r="M836" s="449"/>
      <c r="N836" s="450"/>
      <c r="O836" s="446" t="str">
        <f t="shared" si="116"/>
        <v/>
      </c>
      <c r="P836" s="447"/>
      <c r="Q836" s="446" t="str">
        <f t="shared" si="117"/>
        <v/>
      </c>
      <c r="R836" s="447"/>
      <c r="S836" s="446" t="str">
        <f t="shared" si="118"/>
        <v/>
      </c>
      <c r="T836" s="447"/>
      <c r="U836" s="293"/>
      <c r="V836" s="293"/>
      <c r="W836" s="293"/>
      <c r="X836" s="293"/>
      <c r="Y836" s="293"/>
      <c r="Z836" s="293"/>
      <c r="AA836" s="293"/>
      <c r="AB836" s="293"/>
      <c r="AC836" s="293"/>
      <c r="AD836" s="293"/>
      <c r="AG836" s="111" t="str">
        <f t="shared" si="119"/>
        <v/>
      </c>
      <c r="AH836" s="95">
        <f t="shared" si="120"/>
        <v>0</v>
      </c>
      <c r="AI836" s="95">
        <f t="shared" si="121"/>
        <v>0</v>
      </c>
      <c r="AJ836" s="95">
        <f t="shared" si="122"/>
        <v>0</v>
      </c>
      <c r="AK836" s="100">
        <f t="shared" si="123"/>
        <v>0</v>
      </c>
      <c r="AL836" s="101">
        <f t="shared" si="124"/>
        <v>0</v>
      </c>
      <c r="AM836" s="101">
        <f t="shared" si="125"/>
        <v>0</v>
      </c>
      <c r="AN836" s="102">
        <f t="shared" si="126"/>
        <v>0</v>
      </c>
      <c r="AO836" s="100">
        <f t="shared" si="127"/>
        <v>0</v>
      </c>
      <c r="AP836" s="101">
        <f t="shared" si="128"/>
        <v>0</v>
      </c>
      <c r="AQ836" s="101">
        <f t="shared" si="129"/>
        <v>0</v>
      </c>
      <c r="AR836" s="102">
        <f t="shared" si="130"/>
        <v>0</v>
      </c>
      <c r="AS836" s="111">
        <f t="shared" si="131"/>
        <v>0</v>
      </c>
    </row>
    <row r="837" spans="1:45" ht="15.05" customHeight="1">
      <c r="A837" s="159"/>
      <c r="B837" s="123"/>
      <c r="C837" s="126" t="s">
        <v>84</v>
      </c>
      <c r="D837" s="473" t="str">
        <f t="shared" si="115"/>
        <v/>
      </c>
      <c r="E837" s="449"/>
      <c r="F837" s="449"/>
      <c r="G837" s="449"/>
      <c r="H837" s="449"/>
      <c r="I837" s="449"/>
      <c r="J837" s="449"/>
      <c r="K837" s="449"/>
      <c r="L837" s="449"/>
      <c r="M837" s="449"/>
      <c r="N837" s="450"/>
      <c r="O837" s="446" t="str">
        <f t="shared" si="116"/>
        <v/>
      </c>
      <c r="P837" s="447"/>
      <c r="Q837" s="446" t="str">
        <f t="shared" si="117"/>
        <v/>
      </c>
      <c r="R837" s="447"/>
      <c r="S837" s="446" t="str">
        <f t="shared" si="118"/>
        <v/>
      </c>
      <c r="T837" s="447"/>
      <c r="U837" s="293"/>
      <c r="V837" s="293"/>
      <c r="W837" s="293"/>
      <c r="X837" s="293"/>
      <c r="Y837" s="293"/>
      <c r="Z837" s="293"/>
      <c r="AA837" s="293"/>
      <c r="AB837" s="293"/>
      <c r="AC837" s="293"/>
      <c r="AD837" s="293"/>
      <c r="AG837" s="111" t="str">
        <f t="shared" si="119"/>
        <v/>
      </c>
      <c r="AH837" s="95">
        <f t="shared" si="120"/>
        <v>0</v>
      </c>
      <c r="AI837" s="95">
        <f t="shared" si="121"/>
        <v>0</v>
      </c>
      <c r="AJ837" s="95">
        <f t="shared" si="122"/>
        <v>0</v>
      </c>
      <c r="AK837" s="100">
        <f t="shared" si="123"/>
        <v>0</v>
      </c>
      <c r="AL837" s="101">
        <f t="shared" si="124"/>
        <v>0</v>
      </c>
      <c r="AM837" s="101">
        <f t="shared" si="125"/>
        <v>0</v>
      </c>
      <c r="AN837" s="102">
        <f t="shared" si="126"/>
        <v>0</v>
      </c>
      <c r="AO837" s="100">
        <f t="shared" si="127"/>
        <v>0</v>
      </c>
      <c r="AP837" s="101">
        <f t="shared" si="128"/>
        <v>0</v>
      </c>
      <c r="AQ837" s="101">
        <f t="shared" si="129"/>
        <v>0</v>
      </c>
      <c r="AR837" s="102">
        <f t="shared" si="130"/>
        <v>0</v>
      </c>
      <c r="AS837" s="111">
        <f t="shared" si="131"/>
        <v>0</v>
      </c>
    </row>
    <row r="838" spans="1:45" ht="15.05" customHeight="1">
      <c r="A838" s="159"/>
      <c r="B838" s="123"/>
      <c r="C838" s="126" t="s">
        <v>85</v>
      </c>
      <c r="D838" s="473" t="str">
        <f t="shared" si="115"/>
        <v/>
      </c>
      <c r="E838" s="449"/>
      <c r="F838" s="449"/>
      <c r="G838" s="449"/>
      <c r="H838" s="449"/>
      <c r="I838" s="449"/>
      <c r="J838" s="449"/>
      <c r="K838" s="449"/>
      <c r="L838" s="449"/>
      <c r="M838" s="449"/>
      <c r="N838" s="450"/>
      <c r="O838" s="446" t="str">
        <f t="shared" si="116"/>
        <v/>
      </c>
      <c r="P838" s="447"/>
      <c r="Q838" s="446" t="str">
        <f t="shared" si="117"/>
        <v/>
      </c>
      <c r="R838" s="447"/>
      <c r="S838" s="446" t="str">
        <f t="shared" si="118"/>
        <v/>
      </c>
      <c r="T838" s="447"/>
      <c r="U838" s="293"/>
      <c r="V838" s="293"/>
      <c r="W838" s="293"/>
      <c r="X838" s="293"/>
      <c r="Y838" s="293"/>
      <c r="Z838" s="293"/>
      <c r="AA838" s="293"/>
      <c r="AB838" s="293"/>
      <c r="AC838" s="293"/>
      <c r="AD838" s="293"/>
      <c r="AG838" s="111" t="str">
        <f t="shared" si="119"/>
        <v/>
      </c>
      <c r="AH838" s="95">
        <f t="shared" si="120"/>
        <v>0</v>
      </c>
      <c r="AI838" s="95">
        <f t="shared" si="121"/>
        <v>0</v>
      </c>
      <c r="AJ838" s="95">
        <f t="shared" si="122"/>
        <v>0</v>
      </c>
      <c r="AK838" s="100">
        <f t="shared" si="123"/>
        <v>0</v>
      </c>
      <c r="AL838" s="101">
        <f t="shared" si="124"/>
        <v>0</v>
      </c>
      <c r="AM838" s="101">
        <f t="shared" si="125"/>
        <v>0</v>
      </c>
      <c r="AN838" s="102">
        <f t="shared" si="126"/>
        <v>0</v>
      </c>
      <c r="AO838" s="100">
        <f t="shared" si="127"/>
        <v>0</v>
      </c>
      <c r="AP838" s="101">
        <f t="shared" si="128"/>
        <v>0</v>
      </c>
      <c r="AQ838" s="101">
        <f t="shared" si="129"/>
        <v>0</v>
      </c>
      <c r="AR838" s="102">
        <f t="shared" si="130"/>
        <v>0</v>
      </c>
      <c r="AS838" s="111">
        <f t="shared" si="131"/>
        <v>0</v>
      </c>
    </row>
    <row r="839" spans="1:45" ht="15.05" customHeight="1">
      <c r="A839" s="159"/>
      <c r="B839" s="123"/>
      <c r="C839" s="126" t="s">
        <v>86</v>
      </c>
      <c r="D839" s="473" t="str">
        <f t="shared" si="115"/>
        <v/>
      </c>
      <c r="E839" s="449"/>
      <c r="F839" s="449"/>
      <c r="G839" s="449"/>
      <c r="H839" s="449"/>
      <c r="I839" s="449"/>
      <c r="J839" s="449"/>
      <c r="K839" s="449"/>
      <c r="L839" s="449"/>
      <c r="M839" s="449"/>
      <c r="N839" s="450"/>
      <c r="O839" s="446" t="str">
        <f t="shared" si="116"/>
        <v/>
      </c>
      <c r="P839" s="447"/>
      <c r="Q839" s="446" t="str">
        <f t="shared" si="117"/>
        <v/>
      </c>
      <c r="R839" s="447"/>
      <c r="S839" s="446" t="str">
        <f t="shared" si="118"/>
        <v/>
      </c>
      <c r="T839" s="447"/>
      <c r="U839" s="293"/>
      <c r="V839" s="293"/>
      <c r="W839" s="293"/>
      <c r="X839" s="293"/>
      <c r="Y839" s="293"/>
      <c r="Z839" s="293"/>
      <c r="AA839" s="293"/>
      <c r="AB839" s="293"/>
      <c r="AC839" s="293"/>
      <c r="AD839" s="293"/>
      <c r="AG839" s="111" t="str">
        <f t="shared" si="119"/>
        <v/>
      </c>
      <c r="AH839" s="95">
        <f t="shared" si="120"/>
        <v>0</v>
      </c>
      <c r="AI839" s="95">
        <f t="shared" si="121"/>
        <v>0</v>
      </c>
      <c r="AJ839" s="95">
        <f t="shared" si="122"/>
        <v>0</v>
      </c>
      <c r="AK839" s="100">
        <f t="shared" si="123"/>
        <v>0</v>
      </c>
      <c r="AL839" s="101">
        <f t="shared" si="124"/>
        <v>0</v>
      </c>
      <c r="AM839" s="101">
        <f t="shared" si="125"/>
        <v>0</v>
      </c>
      <c r="AN839" s="102">
        <f t="shared" si="126"/>
        <v>0</v>
      </c>
      <c r="AO839" s="100">
        <f t="shared" si="127"/>
        <v>0</v>
      </c>
      <c r="AP839" s="101">
        <f t="shared" si="128"/>
        <v>0</v>
      </c>
      <c r="AQ839" s="101">
        <f t="shared" si="129"/>
        <v>0</v>
      </c>
      <c r="AR839" s="102">
        <f t="shared" si="130"/>
        <v>0</v>
      </c>
      <c r="AS839" s="111">
        <f t="shared" si="131"/>
        <v>0</v>
      </c>
    </row>
    <row r="840" spans="1:45" ht="15.05" customHeight="1">
      <c r="A840" s="159"/>
      <c r="B840" s="123"/>
      <c r="C840" s="126" t="s">
        <v>87</v>
      </c>
      <c r="D840" s="473" t="str">
        <f t="shared" si="115"/>
        <v/>
      </c>
      <c r="E840" s="449"/>
      <c r="F840" s="449"/>
      <c r="G840" s="449"/>
      <c r="H840" s="449"/>
      <c r="I840" s="449"/>
      <c r="J840" s="449"/>
      <c r="K840" s="449"/>
      <c r="L840" s="449"/>
      <c r="M840" s="449"/>
      <c r="N840" s="450"/>
      <c r="O840" s="446" t="str">
        <f t="shared" si="116"/>
        <v/>
      </c>
      <c r="P840" s="447"/>
      <c r="Q840" s="446" t="str">
        <f t="shared" si="117"/>
        <v/>
      </c>
      <c r="R840" s="447"/>
      <c r="S840" s="446" t="str">
        <f t="shared" si="118"/>
        <v/>
      </c>
      <c r="T840" s="447"/>
      <c r="U840" s="293"/>
      <c r="V840" s="293"/>
      <c r="W840" s="293"/>
      <c r="X840" s="293"/>
      <c r="Y840" s="293"/>
      <c r="Z840" s="293"/>
      <c r="AA840" s="293"/>
      <c r="AB840" s="293"/>
      <c r="AC840" s="293"/>
      <c r="AD840" s="293"/>
      <c r="AG840" s="111" t="str">
        <f t="shared" si="119"/>
        <v/>
      </c>
      <c r="AH840" s="95">
        <f t="shared" si="120"/>
        <v>0</v>
      </c>
      <c r="AI840" s="95">
        <f t="shared" si="121"/>
        <v>0</v>
      </c>
      <c r="AJ840" s="95">
        <f t="shared" si="122"/>
        <v>0</v>
      </c>
      <c r="AK840" s="100">
        <f t="shared" si="123"/>
        <v>0</v>
      </c>
      <c r="AL840" s="101">
        <f t="shared" si="124"/>
        <v>0</v>
      </c>
      <c r="AM840" s="101">
        <f t="shared" si="125"/>
        <v>0</v>
      </c>
      <c r="AN840" s="102">
        <f t="shared" si="126"/>
        <v>0</v>
      </c>
      <c r="AO840" s="100">
        <f t="shared" si="127"/>
        <v>0</v>
      </c>
      <c r="AP840" s="101">
        <f t="shared" si="128"/>
        <v>0</v>
      </c>
      <c r="AQ840" s="101">
        <f t="shared" si="129"/>
        <v>0</v>
      </c>
      <c r="AR840" s="102">
        <f t="shared" si="130"/>
        <v>0</v>
      </c>
      <c r="AS840" s="111">
        <f t="shared" si="131"/>
        <v>0</v>
      </c>
    </row>
    <row r="841" spans="1:45" ht="15.05" customHeight="1">
      <c r="A841" s="159"/>
      <c r="B841" s="123"/>
      <c r="C841" s="126" t="s">
        <v>88</v>
      </c>
      <c r="D841" s="473" t="str">
        <f t="shared" si="115"/>
        <v/>
      </c>
      <c r="E841" s="449"/>
      <c r="F841" s="449"/>
      <c r="G841" s="449"/>
      <c r="H841" s="449"/>
      <c r="I841" s="449"/>
      <c r="J841" s="449"/>
      <c r="K841" s="449"/>
      <c r="L841" s="449"/>
      <c r="M841" s="449"/>
      <c r="N841" s="450"/>
      <c r="O841" s="446" t="str">
        <f t="shared" si="116"/>
        <v/>
      </c>
      <c r="P841" s="447"/>
      <c r="Q841" s="446" t="str">
        <f t="shared" si="117"/>
        <v/>
      </c>
      <c r="R841" s="447"/>
      <c r="S841" s="446" t="str">
        <f t="shared" si="118"/>
        <v/>
      </c>
      <c r="T841" s="447"/>
      <c r="U841" s="293"/>
      <c r="V841" s="293"/>
      <c r="W841" s="293"/>
      <c r="X841" s="293"/>
      <c r="Y841" s="293"/>
      <c r="Z841" s="293"/>
      <c r="AA841" s="293"/>
      <c r="AB841" s="293"/>
      <c r="AC841" s="293"/>
      <c r="AD841" s="293"/>
      <c r="AG841" s="111" t="str">
        <f t="shared" si="119"/>
        <v/>
      </c>
      <c r="AH841" s="95">
        <f t="shared" si="120"/>
        <v>0</v>
      </c>
      <c r="AI841" s="95">
        <f t="shared" si="121"/>
        <v>0</v>
      </c>
      <c r="AJ841" s="95">
        <f t="shared" si="122"/>
        <v>0</v>
      </c>
      <c r="AK841" s="100">
        <f t="shared" si="123"/>
        <v>0</v>
      </c>
      <c r="AL841" s="101">
        <f t="shared" si="124"/>
        <v>0</v>
      </c>
      <c r="AM841" s="101">
        <f t="shared" si="125"/>
        <v>0</v>
      </c>
      <c r="AN841" s="102">
        <f t="shared" si="126"/>
        <v>0</v>
      </c>
      <c r="AO841" s="100">
        <f t="shared" si="127"/>
        <v>0</v>
      </c>
      <c r="AP841" s="101">
        <f t="shared" si="128"/>
        <v>0</v>
      </c>
      <c r="AQ841" s="101">
        <f t="shared" si="129"/>
        <v>0</v>
      </c>
      <c r="AR841" s="102">
        <f t="shared" si="130"/>
        <v>0</v>
      </c>
      <c r="AS841" s="111">
        <f t="shared" si="131"/>
        <v>0</v>
      </c>
    </row>
    <row r="842" spans="1:45" ht="15.05" customHeight="1">
      <c r="A842" s="159"/>
      <c r="B842" s="123"/>
      <c r="C842" s="126" t="s">
        <v>89</v>
      </c>
      <c r="D842" s="473" t="str">
        <f t="shared" si="115"/>
        <v/>
      </c>
      <c r="E842" s="449"/>
      <c r="F842" s="449"/>
      <c r="G842" s="449"/>
      <c r="H842" s="449"/>
      <c r="I842" s="449"/>
      <c r="J842" s="449"/>
      <c r="K842" s="449"/>
      <c r="L842" s="449"/>
      <c r="M842" s="449"/>
      <c r="N842" s="450"/>
      <c r="O842" s="446" t="str">
        <f t="shared" si="116"/>
        <v/>
      </c>
      <c r="P842" s="447"/>
      <c r="Q842" s="446" t="str">
        <f t="shared" si="117"/>
        <v/>
      </c>
      <c r="R842" s="447"/>
      <c r="S842" s="446" t="str">
        <f t="shared" si="118"/>
        <v/>
      </c>
      <c r="T842" s="447"/>
      <c r="U842" s="293"/>
      <c r="V842" s="293"/>
      <c r="W842" s="293"/>
      <c r="X842" s="293"/>
      <c r="Y842" s="293"/>
      <c r="Z842" s="293"/>
      <c r="AA842" s="293"/>
      <c r="AB842" s="293"/>
      <c r="AC842" s="293"/>
      <c r="AD842" s="293"/>
      <c r="AG842" s="111" t="str">
        <f t="shared" si="119"/>
        <v/>
      </c>
      <c r="AH842" s="95">
        <f t="shared" si="120"/>
        <v>0</v>
      </c>
      <c r="AI842" s="95">
        <f t="shared" si="121"/>
        <v>0</v>
      </c>
      <c r="AJ842" s="95">
        <f t="shared" si="122"/>
        <v>0</v>
      </c>
      <c r="AK842" s="100">
        <f t="shared" si="123"/>
        <v>0</v>
      </c>
      <c r="AL842" s="101">
        <f t="shared" si="124"/>
        <v>0</v>
      </c>
      <c r="AM842" s="101">
        <f t="shared" si="125"/>
        <v>0</v>
      </c>
      <c r="AN842" s="102">
        <f t="shared" si="126"/>
        <v>0</v>
      </c>
      <c r="AO842" s="100">
        <f t="shared" si="127"/>
        <v>0</v>
      </c>
      <c r="AP842" s="101">
        <f t="shared" si="128"/>
        <v>0</v>
      </c>
      <c r="AQ842" s="101">
        <f t="shared" si="129"/>
        <v>0</v>
      </c>
      <c r="AR842" s="102">
        <f t="shared" si="130"/>
        <v>0</v>
      </c>
      <c r="AS842" s="111">
        <f t="shared" si="131"/>
        <v>0</v>
      </c>
    </row>
    <row r="843" spans="1:45" ht="15.05" customHeight="1">
      <c r="A843" s="159"/>
      <c r="B843" s="123"/>
      <c r="C843" s="126" t="s">
        <v>90</v>
      </c>
      <c r="D843" s="473" t="str">
        <f t="shared" si="115"/>
        <v/>
      </c>
      <c r="E843" s="449"/>
      <c r="F843" s="449"/>
      <c r="G843" s="449"/>
      <c r="H843" s="449"/>
      <c r="I843" s="449"/>
      <c r="J843" s="449"/>
      <c r="K843" s="449"/>
      <c r="L843" s="449"/>
      <c r="M843" s="449"/>
      <c r="N843" s="450"/>
      <c r="O843" s="446" t="str">
        <f t="shared" si="116"/>
        <v/>
      </c>
      <c r="P843" s="447"/>
      <c r="Q843" s="446" t="str">
        <f t="shared" si="117"/>
        <v/>
      </c>
      <c r="R843" s="447"/>
      <c r="S843" s="446" t="str">
        <f t="shared" si="118"/>
        <v/>
      </c>
      <c r="T843" s="447"/>
      <c r="U843" s="293"/>
      <c r="V843" s="293"/>
      <c r="W843" s="293"/>
      <c r="X843" s="293"/>
      <c r="Y843" s="293"/>
      <c r="Z843" s="293"/>
      <c r="AA843" s="293"/>
      <c r="AB843" s="293"/>
      <c r="AC843" s="293"/>
      <c r="AD843" s="293"/>
      <c r="AG843" s="111" t="str">
        <f t="shared" si="119"/>
        <v/>
      </c>
      <c r="AH843" s="95">
        <f t="shared" si="120"/>
        <v>0</v>
      </c>
      <c r="AI843" s="95">
        <f t="shared" si="121"/>
        <v>0</v>
      </c>
      <c r="AJ843" s="95">
        <f t="shared" si="122"/>
        <v>0</v>
      </c>
      <c r="AK843" s="100">
        <f t="shared" si="123"/>
        <v>0</v>
      </c>
      <c r="AL843" s="101">
        <f t="shared" si="124"/>
        <v>0</v>
      </c>
      <c r="AM843" s="101">
        <f t="shared" si="125"/>
        <v>0</v>
      </c>
      <c r="AN843" s="102">
        <f t="shared" si="126"/>
        <v>0</v>
      </c>
      <c r="AO843" s="100">
        <f t="shared" si="127"/>
        <v>0</v>
      </c>
      <c r="AP843" s="101">
        <f t="shared" si="128"/>
        <v>0</v>
      </c>
      <c r="AQ843" s="101">
        <f t="shared" si="129"/>
        <v>0</v>
      </c>
      <c r="AR843" s="102">
        <f t="shared" si="130"/>
        <v>0</v>
      </c>
      <c r="AS843" s="111">
        <f t="shared" si="131"/>
        <v>0</v>
      </c>
    </row>
    <row r="844" spans="1:45" ht="15.05" customHeight="1">
      <c r="A844" s="159"/>
      <c r="B844" s="123"/>
      <c r="C844" s="126" t="s">
        <v>91</v>
      </c>
      <c r="D844" s="473" t="str">
        <f t="shared" si="115"/>
        <v/>
      </c>
      <c r="E844" s="449"/>
      <c r="F844" s="449"/>
      <c r="G844" s="449"/>
      <c r="H844" s="449"/>
      <c r="I844" s="449"/>
      <c r="J844" s="449"/>
      <c r="K844" s="449"/>
      <c r="L844" s="449"/>
      <c r="M844" s="449"/>
      <c r="N844" s="450"/>
      <c r="O844" s="446" t="str">
        <f t="shared" si="116"/>
        <v/>
      </c>
      <c r="P844" s="447"/>
      <c r="Q844" s="446" t="str">
        <f t="shared" si="117"/>
        <v/>
      </c>
      <c r="R844" s="447"/>
      <c r="S844" s="446" t="str">
        <f t="shared" si="118"/>
        <v/>
      </c>
      <c r="T844" s="447"/>
      <c r="U844" s="293"/>
      <c r="V844" s="293"/>
      <c r="W844" s="293"/>
      <c r="X844" s="293"/>
      <c r="Y844" s="293"/>
      <c r="Z844" s="293"/>
      <c r="AA844" s="293"/>
      <c r="AB844" s="293"/>
      <c r="AC844" s="293"/>
      <c r="AD844" s="293"/>
      <c r="AG844" s="111" t="str">
        <f t="shared" si="119"/>
        <v/>
      </c>
      <c r="AH844" s="95">
        <f t="shared" si="120"/>
        <v>0</v>
      </c>
      <c r="AI844" s="95">
        <f t="shared" si="121"/>
        <v>0</v>
      </c>
      <c r="AJ844" s="95">
        <f t="shared" si="122"/>
        <v>0</v>
      </c>
      <c r="AK844" s="100">
        <f t="shared" si="123"/>
        <v>0</v>
      </c>
      <c r="AL844" s="101">
        <f t="shared" si="124"/>
        <v>0</v>
      </c>
      <c r="AM844" s="101">
        <f t="shared" si="125"/>
        <v>0</v>
      </c>
      <c r="AN844" s="102">
        <f t="shared" si="126"/>
        <v>0</v>
      </c>
      <c r="AO844" s="100">
        <f t="shared" si="127"/>
        <v>0</v>
      </c>
      <c r="AP844" s="101">
        <f t="shared" si="128"/>
        <v>0</v>
      </c>
      <c r="AQ844" s="101">
        <f t="shared" si="129"/>
        <v>0</v>
      </c>
      <c r="AR844" s="102">
        <f t="shared" si="130"/>
        <v>0</v>
      </c>
      <c r="AS844" s="111">
        <f t="shared" si="131"/>
        <v>0</v>
      </c>
    </row>
    <row r="845" spans="1:45" ht="15.05" customHeight="1">
      <c r="A845" s="159"/>
      <c r="B845" s="123"/>
      <c r="C845" s="126" t="s">
        <v>92</v>
      </c>
      <c r="D845" s="473" t="str">
        <f t="shared" si="115"/>
        <v/>
      </c>
      <c r="E845" s="449"/>
      <c r="F845" s="449"/>
      <c r="G845" s="449"/>
      <c r="H845" s="449"/>
      <c r="I845" s="449"/>
      <c r="J845" s="449"/>
      <c r="K845" s="449"/>
      <c r="L845" s="449"/>
      <c r="M845" s="449"/>
      <c r="N845" s="450"/>
      <c r="O845" s="446" t="str">
        <f t="shared" si="116"/>
        <v/>
      </c>
      <c r="P845" s="447"/>
      <c r="Q845" s="446" t="str">
        <f t="shared" si="117"/>
        <v/>
      </c>
      <c r="R845" s="447"/>
      <c r="S845" s="446" t="str">
        <f t="shared" si="118"/>
        <v/>
      </c>
      <c r="T845" s="447"/>
      <c r="U845" s="293"/>
      <c r="V845" s="293"/>
      <c r="W845" s="293"/>
      <c r="X845" s="293"/>
      <c r="Y845" s="293"/>
      <c r="Z845" s="293"/>
      <c r="AA845" s="293"/>
      <c r="AB845" s="293"/>
      <c r="AC845" s="293"/>
      <c r="AD845" s="293"/>
      <c r="AG845" s="111" t="str">
        <f t="shared" si="119"/>
        <v/>
      </c>
      <c r="AH845" s="95">
        <f t="shared" si="120"/>
        <v>0</v>
      </c>
      <c r="AI845" s="95">
        <f t="shared" si="121"/>
        <v>0</v>
      </c>
      <c r="AJ845" s="95">
        <f t="shared" si="122"/>
        <v>0</v>
      </c>
      <c r="AK845" s="100">
        <f t="shared" si="123"/>
        <v>0</v>
      </c>
      <c r="AL845" s="101">
        <f t="shared" si="124"/>
        <v>0</v>
      </c>
      <c r="AM845" s="101">
        <f t="shared" si="125"/>
        <v>0</v>
      </c>
      <c r="AN845" s="102">
        <f t="shared" si="126"/>
        <v>0</v>
      </c>
      <c r="AO845" s="100">
        <f t="shared" si="127"/>
        <v>0</v>
      </c>
      <c r="AP845" s="101">
        <f t="shared" si="128"/>
        <v>0</v>
      </c>
      <c r="AQ845" s="101">
        <f t="shared" si="129"/>
        <v>0</v>
      </c>
      <c r="AR845" s="102">
        <f t="shared" si="130"/>
        <v>0</v>
      </c>
      <c r="AS845" s="111">
        <f t="shared" si="131"/>
        <v>0</v>
      </c>
    </row>
    <row r="846" spans="1:45" ht="15.05" customHeight="1">
      <c r="A846" s="159"/>
      <c r="B846" s="123"/>
      <c r="C846" s="126" t="s">
        <v>93</v>
      </c>
      <c r="D846" s="473" t="str">
        <f t="shared" si="115"/>
        <v/>
      </c>
      <c r="E846" s="449"/>
      <c r="F846" s="449"/>
      <c r="G846" s="449"/>
      <c r="H846" s="449"/>
      <c r="I846" s="449"/>
      <c r="J846" s="449"/>
      <c r="K846" s="449"/>
      <c r="L846" s="449"/>
      <c r="M846" s="449"/>
      <c r="N846" s="450"/>
      <c r="O846" s="446" t="str">
        <f t="shared" si="116"/>
        <v/>
      </c>
      <c r="P846" s="447"/>
      <c r="Q846" s="446" t="str">
        <f t="shared" si="117"/>
        <v/>
      </c>
      <c r="R846" s="447"/>
      <c r="S846" s="446" t="str">
        <f t="shared" si="118"/>
        <v/>
      </c>
      <c r="T846" s="447"/>
      <c r="U846" s="293"/>
      <c r="V846" s="293"/>
      <c r="W846" s="293"/>
      <c r="X846" s="293"/>
      <c r="Y846" s="293"/>
      <c r="Z846" s="293"/>
      <c r="AA846" s="293"/>
      <c r="AB846" s="293"/>
      <c r="AC846" s="293"/>
      <c r="AD846" s="293"/>
      <c r="AG846" s="111" t="str">
        <f t="shared" si="119"/>
        <v/>
      </c>
      <c r="AH846" s="95">
        <f t="shared" si="120"/>
        <v>0</v>
      </c>
      <c r="AI846" s="95">
        <f t="shared" si="121"/>
        <v>0</v>
      </c>
      <c r="AJ846" s="95">
        <f t="shared" si="122"/>
        <v>0</v>
      </c>
      <c r="AK846" s="100">
        <f t="shared" si="123"/>
        <v>0</v>
      </c>
      <c r="AL846" s="101">
        <f t="shared" si="124"/>
        <v>0</v>
      </c>
      <c r="AM846" s="101">
        <f t="shared" si="125"/>
        <v>0</v>
      </c>
      <c r="AN846" s="102">
        <f t="shared" si="126"/>
        <v>0</v>
      </c>
      <c r="AO846" s="100">
        <f t="shared" si="127"/>
        <v>0</v>
      </c>
      <c r="AP846" s="101">
        <f t="shared" si="128"/>
        <v>0</v>
      </c>
      <c r="AQ846" s="101">
        <f t="shared" si="129"/>
        <v>0</v>
      </c>
      <c r="AR846" s="102">
        <f t="shared" si="130"/>
        <v>0</v>
      </c>
      <c r="AS846" s="111">
        <f t="shared" si="131"/>
        <v>0</v>
      </c>
    </row>
    <row r="847" spans="1:45" ht="15.05" customHeight="1">
      <c r="A847" s="159"/>
      <c r="B847" s="123"/>
      <c r="C847" s="126" t="s">
        <v>94</v>
      </c>
      <c r="D847" s="473" t="str">
        <f t="shared" si="115"/>
        <v/>
      </c>
      <c r="E847" s="449"/>
      <c r="F847" s="449"/>
      <c r="G847" s="449"/>
      <c r="H847" s="449"/>
      <c r="I847" s="449"/>
      <c r="J847" s="449"/>
      <c r="K847" s="449"/>
      <c r="L847" s="449"/>
      <c r="M847" s="449"/>
      <c r="N847" s="450"/>
      <c r="O847" s="446" t="str">
        <f t="shared" si="116"/>
        <v/>
      </c>
      <c r="P847" s="447"/>
      <c r="Q847" s="446" t="str">
        <f t="shared" si="117"/>
        <v/>
      </c>
      <c r="R847" s="447"/>
      <c r="S847" s="446" t="str">
        <f t="shared" si="118"/>
        <v/>
      </c>
      <c r="T847" s="447"/>
      <c r="U847" s="293"/>
      <c r="V847" s="293"/>
      <c r="W847" s="293"/>
      <c r="X847" s="293"/>
      <c r="Y847" s="293"/>
      <c r="Z847" s="293"/>
      <c r="AA847" s="293"/>
      <c r="AB847" s="293"/>
      <c r="AC847" s="293"/>
      <c r="AD847" s="293"/>
      <c r="AG847" s="111" t="str">
        <f t="shared" si="119"/>
        <v/>
      </c>
      <c r="AH847" s="95">
        <f t="shared" si="120"/>
        <v>0</v>
      </c>
      <c r="AI847" s="95">
        <f t="shared" si="121"/>
        <v>0</v>
      </c>
      <c r="AJ847" s="95">
        <f t="shared" si="122"/>
        <v>0</v>
      </c>
      <c r="AK847" s="100">
        <f t="shared" si="123"/>
        <v>0</v>
      </c>
      <c r="AL847" s="101">
        <f t="shared" si="124"/>
        <v>0</v>
      </c>
      <c r="AM847" s="101">
        <f t="shared" si="125"/>
        <v>0</v>
      </c>
      <c r="AN847" s="102">
        <f t="shared" si="126"/>
        <v>0</v>
      </c>
      <c r="AO847" s="100">
        <f t="shared" si="127"/>
        <v>0</v>
      </c>
      <c r="AP847" s="101">
        <f t="shared" si="128"/>
        <v>0</v>
      </c>
      <c r="AQ847" s="101">
        <f t="shared" si="129"/>
        <v>0</v>
      </c>
      <c r="AR847" s="102">
        <f t="shared" si="130"/>
        <v>0</v>
      </c>
      <c r="AS847" s="111">
        <f t="shared" si="131"/>
        <v>0</v>
      </c>
    </row>
    <row r="848" spans="1:45" ht="15.05" customHeight="1">
      <c r="A848" s="159"/>
      <c r="B848" s="123"/>
      <c r="C848" s="126" t="s">
        <v>95</v>
      </c>
      <c r="D848" s="473" t="str">
        <f t="shared" si="115"/>
        <v/>
      </c>
      <c r="E848" s="449"/>
      <c r="F848" s="449"/>
      <c r="G848" s="449"/>
      <c r="H848" s="449"/>
      <c r="I848" s="449"/>
      <c r="J848" s="449"/>
      <c r="K848" s="449"/>
      <c r="L848" s="449"/>
      <c r="M848" s="449"/>
      <c r="N848" s="450"/>
      <c r="O848" s="446" t="str">
        <f t="shared" si="116"/>
        <v/>
      </c>
      <c r="P848" s="447"/>
      <c r="Q848" s="446" t="str">
        <f t="shared" si="117"/>
        <v/>
      </c>
      <c r="R848" s="447"/>
      <c r="S848" s="446" t="str">
        <f t="shared" si="118"/>
        <v/>
      </c>
      <c r="T848" s="447"/>
      <c r="U848" s="293"/>
      <c r="V848" s="293"/>
      <c r="W848" s="293"/>
      <c r="X848" s="293"/>
      <c r="Y848" s="293"/>
      <c r="Z848" s="293"/>
      <c r="AA848" s="293"/>
      <c r="AB848" s="293"/>
      <c r="AC848" s="293"/>
      <c r="AD848" s="293"/>
      <c r="AG848" s="111" t="str">
        <f t="shared" si="119"/>
        <v/>
      </c>
      <c r="AH848" s="95">
        <f t="shared" si="120"/>
        <v>0</v>
      </c>
      <c r="AI848" s="95">
        <f t="shared" si="121"/>
        <v>0</v>
      </c>
      <c r="AJ848" s="95">
        <f t="shared" si="122"/>
        <v>0</v>
      </c>
      <c r="AK848" s="100">
        <f t="shared" si="123"/>
        <v>0</v>
      </c>
      <c r="AL848" s="101">
        <f t="shared" si="124"/>
        <v>0</v>
      </c>
      <c r="AM848" s="101">
        <f t="shared" si="125"/>
        <v>0</v>
      </c>
      <c r="AN848" s="102">
        <f t="shared" si="126"/>
        <v>0</v>
      </c>
      <c r="AO848" s="100">
        <f t="shared" si="127"/>
        <v>0</v>
      </c>
      <c r="AP848" s="101">
        <f t="shared" si="128"/>
        <v>0</v>
      </c>
      <c r="AQ848" s="101">
        <f t="shared" si="129"/>
        <v>0</v>
      </c>
      <c r="AR848" s="102">
        <f t="shared" si="130"/>
        <v>0</v>
      </c>
      <c r="AS848" s="111">
        <f t="shared" si="131"/>
        <v>0</v>
      </c>
    </row>
    <row r="849" spans="1:45" ht="15.05" customHeight="1">
      <c r="A849" s="159"/>
      <c r="B849" s="123"/>
      <c r="C849" s="126" t="s">
        <v>96</v>
      </c>
      <c r="D849" s="473" t="str">
        <f t="shared" si="115"/>
        <v/>
      </c>
      <c r="E849" s="449"/>
      <c r="F849" s="449"/>
      <c r="G849" s="449"/>
      <c r="H849" s="449"/>
      <c r="I849" s="449"/>
      <c r="J849" s="449"/>
      <c r="K849" s="449"/>
      <c r="L849" s="449"/>
      <c r="M849" s="449"/>
      <c r="N849" s="450"/>
      <c r="O849" s="446" t="str">
        <f t="shared" si="116"/>
        <v/>
      </c>
      <c r="P849" s="447"/>
      <c r="Q849" s="446" t="str">
        <f t="shared" si="117"/>
        <v/>
      </c>
      <c r="R849" s="447"/>
      <c r="S849" s="446" t="str">
        <f t="shared" si="118"/>
        <v/>
      </c>
      <c r="T849" s="447"/>
      <c r="U849" s="293"/>
      <c r="V849" s="293"/>
      <c r="W849" s="293"/>
      <c r="X849" s="293"/>
      <c r="Y849" s="293"/>
      <c r="Z849" s="293"/>
      <c r="AA849" s="293"/>
      <c r="AB849" s="293"/>
      <c r="AC849" s="293"/>
      <c r="AD849" s="293"/>
      <c r="AG849" s="111" t="str">
        <f t="shared" si="119"/>
        <v/>
      </c>
      <c r="AH849" s="95">
        <f t="shared" si="120"/>
        <v>0</v>
      </c>
      <c r="AI849" s="95">
        <f t="shared" si="121"/>
        <v>0</v>
      </c>
      <c r="AJ849" s="95">
        <f t="shared" si="122"/>
        <v>0</v>
      </c>
      <c r="AK849" s="100">
        <f t="shared" si="123"/>
        <v>0</v>
      </c>
      <c r="AL849" s="101">
        <f t="shared" si="124"/>
        <v>0</v>
      </c>
      <c r="AM849" s="101">
        <f t="shared" si="125"/>
        <v>0</v>
      </c>
      <c r="AN849" s="102">
        <f t="shared" si="126"/>
        <v>0</v>
      </c>
      <c r="AO849" s="100">
        <f t="shared" si="127"/>
        <v>0</v>
      </c>
      <c r="AP849" s="101">
        <f t="shared" si="128"/>
        <v>0</v>
      </c>
      <c r="AQ849" s="101">
        <f t="shared" si="129"/>
        <v>0</v>
      </c>
      <c r="AR849" s="102">
        <f t="shared" si="130"/>
        <v>0</v>
      </c>
      <c r="AS849" s="111">
        <f t="shared" si="131"/>
        <v>0</v>
      </c>
    </row>
    <row r="850" spans="1:45" ht="15.05" customHeight="1">
      <c r="A850" s="159"/>
      <c r="B850" s="123"/>
      <c r="C850" s="126" t="s">
        <v>97</v>
      </c>
      <c r="D850" s="473" t="str">
        <f t="shared" si="115"/>
        <v/>
      </c>
      <c r="E850" s="449"/>
      <c r="F850" s="449"/>
      <c r="G850" s="449"/>
      <c r="H850" s="449"/>
      <c r="I850" s="449"/>
      <c r="J850" s="449"/>
      <c r="K850" s="449"/>
      <c r="L850" s="449"/>
      <c r="M850" s="449"/>
      <c r="N850" s="450"/>
      <c r="O850" s="446" t="str">
        <f t="shared" si="116"/>
        <v/>
      </c>
      <c r="P850" s="447"/>
      <c r="Q850" s="446" t="str">
        <f t="shared" si="117"/>
        <v/>
      </c>
      <c r="R850" s="447"/>
      <c r="S850" s="446" t="str">
        <f t="shared" si="118"/>
        <v/>
      </c>
      <c r="T850" s="447"/>
      <c r="U850" s="293"/>
      <c r="V850" s="293"/>
      <c r="W850" s="293"/>
      <c r="X850" s="293"/>
      <c r="Y850" s="293"/>
      <c r="Z850" s="293"/>
      <c r="AA850" s="293"/>
      <c r="AB850" s="293"/>
      <c r="AC850" s="293"/>
      <c r="AD850" s="293"/>
      <c r="AG850" s="111" t="str">
        <f t="shared" si="119"/>
        <v/>
      </c>
      <c r="AH850" s="95">
        <f t="shared" si="120"/>
        <v>0</v>
      </c>
      <c r="AI850" s="95">
        <f t="shared" si="121"/>
        <v>0</v>
      </c>
      <c r="AJ850" s="95">
        <f t="shared" si="122"/>
        <v>0</v>
      </c>
      <c r="AK850" s="100">
        <f t="shared" si="123"/>
        <v>0</v>
      </c>
      <c r="AL850" s="101">
        <f t="shared" si="124"/>
        <v>0</v>
      </c>
      <c r="AM850" s="101">
        <f t="shared" si="125"/>
        <v>0</v>
      </c>
      <c r="AN850" s="102">
        <f t="shared" si="126"/>
        <v>0</v>
      </c>
      <c r="AO850" s="100">
        <f t="shared" si="127"/>
        <v>0</v>
      </c>
      <c r="AP850" s="101">
        <f t="shared" si="128"/>
        <v>0</v>
      </c>
      <c r="AQ850" s="101">
        <f t="shared" si="129"/>
        <v>0</v>
      </c>
      <c r="AR850" s="102">
        <f t="shared" si="130"/>
        <v>0</v>
      </c>
      <c r="AS850" s="111">
        <f t="shared" si="131"/>
        <v>0</v>
      </c>
    </row>
    <row r="851" spans="1:45" ht="15.05" customHeight="1">
      <c r="A851" s="159"/>
      <c r="B851" s="123"/>
      <c r="C851" s="126" t="s">
        <v>98</v>
      </c>
      <c r="D851" s="473" t="str">
        <f t="shared" si="115"/>
        <v/>
      </c>
      <c r="E851" s="449"/>
      <c r="F851" s="449"/>
      <c r="G851" s="449"/>
      <c r="H851" s="449"/>
      <c r="I851" s="449"/>
      <c r="J851" s="449"/>
      <c r="K851" s="449"/>
      <c r="L851" s="449"/>
      <c r="M851" s="449"/>
      <c r="N851" s="450"/>
      <c r="O851" s="446" t="str">
        <f t="shared" si="116"/>
        <v/>
      </c>
      <c r="P851" s="447"/>
      <c r="Q851" s="446" t="str">
        <f t="shared" si="117"/>
        <v/>
      </c>
      <c r="R851" s="447"/>
      <c r="S851" s="446" t="str">
        <f t="shared" si="118"/>
        <v/>
      </c>
      <c r="T851" s="447"/>
      <c r="U851" s="293"/>
      <c r="V851" s="293"/>
      <c r="W851" s="293"/>
      <c r="X851" s="293"/>
      <c r="Y851" s="293"/>
      <c r="Z851" s="293"/>
      <c r="AA851" s="293"/>
      <c r="AB851" s="293"/>
      <c r="AC851" s="293"/>
      <c r="AD851" s="293"/>
      <c r="AG851" s="111" t="str">
        <f t="shared" si="119"/>
        <v/>
      </c>
      <c r="AH851" s="95">
        <f t="shared" si="120"/>
        <v>0</v>
      </c>
      <c r="AI851" s="95">
        <f t="shared" si="121"/>
        <v>0</v>
      </c>
      <c r="AJ851" s="95">
        <f t="shared" si="122"/>
        <v>0</v>
      </c>
      <c r="AK851" s="100">
        <f t="shared" si="123"/>
        <v>0</v>
      </c>
      <c r="AL851" s="101">
        <f t="shared" si="124"/>
        <v>0</v>
      </c>
      <c r="AM851" s="101">
        <f t="shared" si="125"/>
        <v>0</v>
      </c>
      <c r="AN851" s="102">
        <f t="shared" si="126"/>
        <v>0</v>
      </c>
      <c r="AO851" s="100">
        <f t="shared" si="127"/>
        <v>0</v>
      </c>
      <c r="AP851" s="101">
        <f t="shared" si="128"/>
        <v>0</v>
      </c>
      <c r="AQ851" s="101">
        <f t="shared" si="129"/>
        <v>0</v>
      </c>
      <c r="AR851" s="102">
        <f t="shared" si="130"/>
        <v>0</v>
      </c>
      <c r="AS851" s="111">
        <f t="shared" si="131"/>
        <v>0</v>
      </c>
    </row>
    <row r="852" spans="1:45" ht="15.05" customHeight="1">
      <c r="A852" s="159"/>
      <c r="B852" s="123"/>
      <c r="C852" s="126" t="s">
        <v>99</v>
      </c>
      <c r="D852" s="473" t="str">
        <f t="shared" si="115"/>
        <v/>
      </c>
      <c r="E852" s="449"/>
      <c r="F852" s="449"/>
      <c r="G852" s="449"/>
      <c r="H852" s="449"/>
      <c r="I852" s="449"/>
      <c r="J852" s="449"/>
      <c r="K852" s="449"/>
      <c r="L852" s="449"/>
      <c r="M852" s="449"/>
      <c r="N852" s="450"/>
      <c r="O852" s="446" t="str">
        <f t="shared" si="116"/>
        <v/>
      </c>
      <c r="P852" s="447"/>
      <c r="Q852" s="446" t="str">
        <f t="shared" si="117"/>
        <v/>
      </c>
      <c r="R852" s="447"/>
      <c r="S852" s="446" t="str">
        <f t="shared" si="118"/>
        <v/>
      </c>
      <c r="T852" s="447"/>
      <c r="U852" s="293"/>
      <c r="V852" s="293"/>
      <c r="W852" s="293"/>
      <c r="X852" s="293"/>
      <c r="Y852" s="293"/>
      <c r="Z852" s="293"/>
      <c r="AA852" s="293"/>
      <c r="AB852" s="293"/>
      <c r="AC852" s="293"/>
      <c r="AD852" s="293"/>
      <c r="AG852" s="111" t="str">
        <f t="shared" si="119"/>
        <v/>
      </c>
      <c r="AH852" s="95">
        <f t="shared" si="120"/>
        <v>0</v>
      </c>
      <c r="AI852" s="95">
        <f t="shared" si="121"/>
        <v>0</v>
      </c>
      <c r="AJ852" s="95">
        <f t="shared" si="122"/>
        <v>0</v>
      </c>
      <c r="AK852" s="100">
        <f t="shared" si="123"/>
        <v>0</v>
      </c>
      <c r="AL852" s="101">
        <f t="shared" si="124"/>
        <v>0</v>
      </c>
      <c r="AM852" s="101">
        <f t="shared" si="125"/>
        <v>0</v>
      </c>
      <c r="AN852" s="102">
        <f t="shared" si="126"/>
        <v>0</v>
      </c>
      <c r="AO852" s="100">
        <f t="shared" si="127"/>
        <v>0</v>
      </c>
      <c r="AP852" s="101">
        <f t="shared" si="128"/>
        <v>0</v>
      </c>
      <c r="AQ852" s="101">
        <f t="shared" si="129"/>
        <v>0</v>
      </c>
      <c r="AR852" s="102">
        <f t="shared" si="130"/>
        <v>0</v>
      </c>
      <c r="AS852" s="111">
        <f t="shared" si="131"/>
        <v>0</v>
      </c>
    </row>
    <row r="853" spans="1:45" ht="15.05" customHeight="1">
      <c r="A853" s="159"/>
      <c r="B853" s="123"/>
      <c r="C853" s="126" t="s">
        <v>100</v>
      </c>
      <c r="D853" s="473" t="str">
        <f t="shared" si="115"/>
        <v/>
      </c>
      <c r="E853" s="449"/>
      <c r="F853" s="449"/>
      <c r="G853" s="449"/>
      <c r="H853" s="449"/>
      <c r="I853" s="449"/>
      <c r="J853" s="449"/>
      <c r="K853" s="449"/>
      <c r="L853" s="449"/>
      <c r="M853" s="449"/>
      <c r="N853" s="450"/>
      <c r="O853" s="446" t="str">
        <f t="shared" si="116"/>
        <v/>
      </c>
      <c r="P853" s="447"/>
      <c r="Q853" s="446" t="str">
        <f t="shared" si="117"/>
        <v/>
      </c>
      <c r="R853" s="447"/>
      <c r="S853" s="446" t="str">
        <f t="shared" si="118"/>
        <v/>
      </c>
      <c r="T853" s="447"/>
      <c r="U853" s="293"/>
      <c r="V853" s="293"/>
      <c r="W853" s="293"/>
      <c r="X853" s="293"/>
      <c r="Y853" s="293"/>
      <c r="Z853" s="293"/>
      <c r="AA853" s="293"/>
      <c r="AB853" s="293"/>
      <c r="AC853" s="293"/>
      <c r="AD853" s="293"/>
      <c r="AG853" s="111" t="str">
        <f t="shared" si="119"/>
        <v/>
      </c>
      <c r="AH853" s="95">
        <f t="shared" si="120"/>
        <v>0</v>
      </c>
      <c r="AI853" s="95">
        <f t="shared" si="121"/>
        <v>0</v>
      </c>
      <c r="AJ853" s="95">
        <f t="shared" si="122"/>
        <v>0</v>
      </c>
      <c r="AK853" s="100">
        <f t="shared" si="123"/>
        <v>0</v>
      </c>
      <c r="AL853" s="101">
        <f t="shared" si="124"/>
        <v>0</v>
      </c>
      <c r="AM853" s="101">
        <f t="shared" si="125"/>
        <v>0</v>
      </c>
      <c r="AN853" s="102">
        <f t="shared" si="126"/>
        <v>0</v>
      </c>
      <c r="AO853" s="100">
        <f t="shared" si="127"/>
        <v>0</v>
      </c>
      <c r="AP853" s="101">
        <f t="shared" si="128"/>
        <v>0</v>
      </c>
      <c r="AQ853" s="101">
        <f t="shared" si="129"/>
        <v>0</v>
      </c>
      <c r="AR853" s="102">
        <f t="shared" si="130"/>
        <v>0</v>
      </c>
      <c r="AS853" s="111">
        <f t="shared" si="131"/>
        <v>0</v>
      </c>
    </row>
    <row r="854" spans="1:45" ht="15.05" customHeight="1">
      <c r="A854" s="159"/>
      <c r="B854" s="123"/>
      <c r="C854" s="126" t="s">
        <v>101</v>
      </c>
      <c r="D854" s="473" t="str">
        <f t="shared" si="115"/>
        <v/>
      </c>
      <c r="E854" s="449"/>
      <c r="F854" s="449"/>
      <c r="G854" s="449"/>
      <c r="H854" s="449"/>
      <c r="I854" s="449"/>
      <c r="J854" s="449"/>
      <c r="K854" s="449"/>
      <c r="L854" s="449"/>
      <c r="M854" s="449"/>
      <c r="N854" s="450"/>
      <c r="O854" s="446" t="str">
        <f t="shared" si="116"/>
        <v/>
      </c>
      <c r="P854" s="447"/>
      <c r="Q854" s="446" t="str">
        <f t="shared" si="117"/>
        <v/>
      </c>
      <c r="R854" s="447"/>
      <c r="S854" s="446" t="str">
        <f t="shared" si="118"/>
        <v/>
      </c>
      <c r="T854" s="447"/>
      <c r="U854" s="293"/>
      <c r="V854" s="293"/>
      <c r="W854" s="293"/>
      <c r="X854" s="293"/>
      <c r="Y854" s="293"/>
      <c r="Z854" s="293"/>
      <c r="AA854" s="293"/>
      <c r="AB854" s="293"/>
      <c r="AC854" s="293"/>
      <c r="AD854" s="293"/>
      <c r="AG854" s="111" t="str">
        <f t="shared" si="119"/>
        <v/>
      </c>
      <c r="AH854" s="95">
        <f t="shared" si="120"/>
        <v>0</v>
      </c>
      <c r="AI854" s="95">
        <f t="shared" si="121"/>
        <v>0</v>
      </c>
      <c r="AJ854" s="95">
        <f t="shared" si="122"/>
        <v>0</v>
      </c>
      <c r="AK854" s="100">
        <f t="shared" si="123"/>
        <v>0</v>
      </c>
      <c r="AL854" s="101">
        <f t="shared" si="124"/>
        <v>0</v>
      </c>
      <c r="AM854" s="101">
        <f t="shared" si="125"/>
        <v>0</v>
      </c>
      <c r="AN854" s="102">
        <f t="shared" si="126"/>
        <v>0</v>
      </c>
      <c r="AO854" s="100">
        <f t="shared" si="127"/>
        <v>0</v>
      </c>
      <c r="AP854" s="101">
        <f t="shared" si="128"/>
        <v>0</v>
      </c>
      <c r="AQ854" s="101">
        <f t="shared" si="129"/>
        <v>0</v>
      </c>
      <c r="AR854" s="102">
        <f t="shared" si="130"/>
        <v>0</v>
      </c>
      <c r="AS854" s="111">
        <f t="shared" si="131"/>
        <v>0</v>
      </c>
    </row>
    <row r="855" spans="1:45" ht="15.05" customHeight="1">
      <c r="A855" s="159"/>
      <c r="B855" s="123"/>
      <c r="C855" s="126" t="s">
        <v>102</v>
      </c>
      <c r="D855" s="473" t="str">
        <f t="shared" si="115"/>
        <v/>
      </c>
      <c r="E855" s="449"/>
      <c r="F855" s="449"/>
      <c r="G855" s="449"/>
      <c r="H855" s="449"/>
      <c r="I855" s="449"/>
      <c r="J855" s="449"/>
      <c r="K855" s="449"/>
      <c r="L855" s="449"/>
      <c r="M855" s="449"/>
      <c r="N855" s="450"/>
      <c r="O855" s="446" t="str">
        <f t="shared" si="116"/>
        <v/>
      </c>
      <c r="P855" s="447"/>
      <c r="Q855" s="446" t="str">
        <f t="shared" si="117"/>
        <v/>
      </c>
      <c r="R855" s="447"/>
      <c r="S855" s="446" t="str">
        <f t="shared" si="118"/>
        <v/>
      </c>
      <c r="T855" s="447"/>
      <c r="U855" s="293"/>
      <c r="V855" s="293"/>
      <c r="W855" s="293"/>
      <c r="X855" s="293"/>
      <c r="Y855" s="293"/>
      <c r="Z855" s="293"/>
      <c r="AA855" s="293"/>
      <c r="AB855" s="293"/>
      <c r="AC855" s="293"/>
      <c r="AD855" s="293"/>
      <c r="AG855" s="111" t="str">
        <f t="shared" si="119"/>
        <v/>
      </c>
      <c r="AH855" s="95">
        <f t="shared" si="120"/>
        <v>0</v>
      </c>
      <c r="AI855" s="95">
        <f t="shared" si="121"/>
        <v>0</v>
      </c>
      <c r="AJ855" s="95">
        <f t="shared" si="122"/>
        <v>0</v>
      </c>
      <c r="AK855" s="100">
        <f t="shared" si="123"/>
        <v>0</v>
      </c>
      <c r="AL855" s="101">
        <f t="shared" si="124"/>
        <v>0</v>
      </c>
      <c r="AM855" s="101">
        <f t="shared" si="125"/>
        <v>0</v>
      </c>
      <c r="AN855" s="102">
        <f t="shared" si="126"/>
        <v>0</v>
      </c>
      <c r="AO855" s="100">
        <f t="shared" si="127"/>
        <v>0</v>
      </c>
      <c r="AP855" s="101">
        <f t="shared" si="128"/>
        <v>0</v>
      </c>
      <c r="AQ855" s="101">
        <f t="shared" si="129"/>
        <v>0</v>
      </c>
      <c r="AR855" s="102">
        <f t="shared" si="130"/>
        <v>0</v>
      </c>
      <c r="AS855" s="111">
        <f t="shared" si="131"/>
        <v>0</v>
      </c>
    </row>
    <row r="856" spans="1:45" ht="15.05" customHeight="1">
      <c r="A856" s="159"/>
      <c r="B856" s="123"/>
      <c r="C856" s="126" t="s">
        <v>103</v>
      </c>
      <c r="D856" s="473" t="str">
        <f t="shared" si="115"/>
        <v/>
      </c>
      <c r="E856" s="449"/>
      <c r="F856" s="449"/>
      <c r="G856" s="449"/>
      <c r="H856" s="449"/>
      <c r="I856" s="449"/>
      <c r="J856" s="449"/>
      <c r="K856" s="449"/>
      <c r="L856" s="449"/>
      <c r="M856" s="449"/>
      <c r="N856" s="450"/>
      <c r="O856" s="446" t="str">
        <f t="shared" si="116"/>
        <v/>
      </c>
      <c r="P856" s="447"/>
      <c r="Q856" s="446" t="str">
        <f t="shared" si="117"/>
        <v/>
      </c>
      <c r="R856" s="447"/>
      <c r="S856" s="446" t="str">
        <f t="shared" si="118"/>
        <v/>
      </c>
      <c r="T856" s="447"/>
      <c r="U856" s="293"/>
      <c r="V856" s="293"/>
      <c r="W856" s="293"/>
      <c r="X856" s="293"/>
      <c r="Y856" s="293"/>
      <c r="Z856" s="293"/>
      <c r="AA856" s="293"/>
      <c r="AB856" s="293"/>
      <c r="AC856" s="293"/>
      <c r="AD856" s="293"/>
      <c r="AG856" s="111" t="str">
        <f t="shared" si="119"/>
        <v/>
      </c>
      <c r="AH856" s="95">
        <f t="shared" si="120"/>
        <v>0</v>
      </c>
      <c r="AI856" s="95">
        <f t="shared" si="121"/>
        <v>0</v>
      </c>
      <c r="AJ856" s="95">
        <f t="shared" si="122"/>
        <v>0</v>
      </c>
      <c r="AK856" s="100">
        <f t="shared" si="123"/>
        <v>0</v>
      </c>
      <c r="AL856" s="101">
        <f t="shared" si="124"/>
        <v>0</v>
      </c>
      <c r="AM856" s="101">
        <f t="shared" si="125"/>
        <v>0</v>
      </c>
      <c r="AN856" s="102">
        <f t="shared" si="126"/>
        <v>0</v>
      </c>
      <c r="AO856" s="100">
        <f t="shared" si="127"/>
        <v>0</v>
      </c>
      <c r="AP856" s="101">
        <f t="shared" si="128"/>
        <v>0</v>
      </c>
      <c r="AQ856" s="101">
        <f t="shared" si="129"/>
        <v>0</v>
      </c>
      <c r="AR856" s="102">
        <f t="shared" si="130"/>
        <v>0</v>
      </c>
      <c r="AS856" s="111">
        <f t="shared" si="131"/>
        <v>0</v>
      </c>
    </row>
    <row r="857" spans="1:45" ht="15.05" customHeight="1">
      <c r="A857" s="159"/>
      <c r="B857" s="123"/>
      <c r="C857" s="126" t="s">
        <v>104</v>
      </c>
      <c r="D857" s="473" t="str">
        <f t="shared" si="115"/>
        <v/>
      </c>
      <c r="E857" s="449"/>
      <c r="F857" s="449"/>
      <c r="G857" s="449"/>
      <c r="H857" s="449"/>
      <c r="I857" s="449"/>
      <c r="J857" s="449"/>
      <c r="K857" s="449"/>
      <c r="L857" s="449"/>
      <c r="M857" s="449"/>
      <c r="N857" s="450"/>
      <c r="O857" s="446" t="str">
        <f t="shared" si="116"/>
        <v/>
      </c>
      <c r="P857" s="447"/>
      <c r="Q857" s="446" t="str">
        <f t="shared" si="117"/>
        <v/>
      </c>
      <c r="R857" s="447"/>
      <c r="S857" s="446" t="str">
        <f t="shared" si="118"/>
        <v/>
      </c>
      <c r="T857" s="447"/>
      <c r="U857" s="293"/>
      <c r="V857" s="293"/>
      <c r="W857" s="293"/>
      <c r="X857" s="293"/>
      <c r="Y857" s="293"/>
      <c r="Z857" s="293"/>
      <c r="AA857" s="293"/>
      <c r="AB857" s="293"/>
      <c r="AC857" s="293"/>
      <c r="AD857" s="293"/>
      <c r="AG857" s="111" t="str">
        <f t="shared" si="119"/>
        <v/>
      </c>
      <c r="AH857" s="95">
        <f t="shared" si="120"/>
        <v>0</v>
      </c>
      <c r="AI857" s="95">
        <f t="shared" si="121"/>
        <v>0</v>
      </c>
      <c r="AJ857" s="95">
        <f t="shared" si="122"/>
        <v>0</v>
      </c>
      <c r="AK857" s="100">
        <f t="shared" si="123"/>
        <v>0</v>
      </c>
      <c r="AL857" s="101">
        <f t="shared" si="124"/>
        <v>0</v>
      </c>
      <c r="AM857" s="101">
        <f t="shared" si="125"/>
        <v>0</v>
      </c>
      <c r="AN857" s="102">
        <f t="shared" si="126"/>
        <v>0</v>
      </c>
      <c r="AO857" s="100">
        <f t="shared" si="127"/>
        <v>0</v>
      </c>
      <c r="AP857" s="101">
        <f t="shared" si="128"/>
        <v>0</v>
      </c>
      <c r="AQ857" s="101">
        <f t="shared" si="129"/>
        <v>0</v>
      </c>
      <c r="AR857" s="102">
        <f t="shared" si="130"/>
        <v>0</v>
      </c>
      <c r="AS857" s="111">
        <f t="shared" si="131"/>
        <v>0</v>
      </c>
    </row>
    <row r="858" spans="1:45" ht="15.05" customHeight="1">
      <c r="A858" s="159"/>
      <c r="B858" s="123"/>
      <c r="C858" s="126" t="s">
        <v>105</v>
      </c>
      <c r="D858" s="473" t="str">
        <f t="shared" si="115"/>
        <v/>
      </c>
      <c r="E858" s="449"/>
      <c r="F858" s="449"/>
      <c r="G858" s="449"/>
      <c r="H858" s="449"/>
      <c r="I858" s="449"/>
      <c r="J858" s="449"/>
      <c r="K858" s="449"/>
      <c r="L858" s="449"/>
      <c r="M858" s="449"/>
      <c r="N858" s="450"/>
      <c r="O858" s="446" t="str">
        <f t="shared" si="116"/>
        <v/>
      </c>
      <c r="P858" s="447"/>
      <c r="Q858" s="446" t="str">
        <f t="shared" si="117"/>
        <v/>
      </c>
      <c r="R858" s="447"/>
      <c r="S858" s="446" t="str">
        <f t="shared" si="118"/>
        <v/>
      </c>
      <c r="T858" s="447"/>
      <c r="U858" s="293"/>
      <c r="V858" s="293"/>
      <c r="W858" s="293"/>
      <c r="X858" s="293"/>
      <c r="Y858" s="293"/>
      <c r="Z858" s="293"/>
      <c r="AA858" s="293"/>
      <c r="AB858" s="293"/>
      <c r="AC858" s="293"/>
      <c r="AD858" s="293"/>
      <c r="AG858" s="111" t="str">
        <f t="shared" si="119"/>
        <v/>
      </c>
      <c r="AH858" s="95">
        <f t="shared" si="120"/>
        <v>0</v>
      </c>
      <c r="AI858" s="95">
        <f t="shared" si="121"/>
        <v>0</v>
      </c>
      <c r="AJ858" s="95">
        <f t="shared" si="122"/>
        <v>0</v>
      </c>
      <c r="AK858" s="100">
        <f t="shared" si="123"/>
        <v>0</v>
      </c>
      <c r="AL858" s="101">
        <f t="shared" si="124"/>
        <v>0</v>
      </c>
      <c r="AM858" s="101">
        <f t="shared" si="125"/>
        <v>0</v>
      </c>
      <c r="AN858" s="102">
        <f t="shared" si="126"/>
        <v>0</v>
      </c>
      <c r="AO858" s="100">
        <f t="shared" si="127"/>
        <v>0</v>
      </c>
      <c r="AP858" s="101">
        <f t="shared" si="128"/>
        <v>0</v>
      </c>
      <c r="AQ858" s="101">
        <f t="shared" si="129"/>
        <v>0</v>
      </c>
      <c r="AR858" s="102">
        <f t="shared" si="130"/>
        <v>0</v>
      </c>
      <c r="AS858" s="111">
        <f t="shared" si="131"/>
        <v>0</v>
      </c>
    </row>
    <row r="859" spans="1:45" ht="15.05" customHeight="1">
      <c r="A859" s="159"/>
      <c r="B859" s="123"/>
      <c r="C859" s="126" t="s">
        <v>106</v>
      </c>
      <c r="D859" s="473" t="str">
        <f t="shared" si="115"/>
        <v/>
      </c>
      <c r="E859" s="449"/>
      <c r="F859" s="449"/>
      <c r="G859" s="449"/>
      <c r="H859" s="449"/>
      <c r="I859" s="449"/>
      <c r="J859" s="449"/>
      <c r="K859" s="449"/>
      <c r="L859" s="449"/>
      <c r="M859" s="449"/>
      <c r="N859" s="450"/>
      <c r="O859" s="446" t="str">
        <f t="shared" si="116"/>
        <v/>
      </c>
      <c r="P859" s="447"/>
      <c r="Q859" s="446" t="str">
        <f t="shared" si="117"/>
        <v/>
      </c>
      <c r="R859" s="447"/>
      <c r="S859" s="446" t="str">
        <f t="shared" si="118"/>
        <v/>
      </c>
      <c r="T859" s="447"/>
      <c r="U859" s="293"/>
      <c r="V859" s="293"/>
      <c r="W859" s="293"/>
      <c r="X859" s="293"/>
      <c r="Y859" s="293"/>
      <c r="Z859" s="293"/>
      <c r="AA859" s="293"/>
      <c r="AB859" s="293"/>
      <c r="AC859" s="293"/>
      <c r="AD859" s="293"/>
      <c r="AG859" s="111" t="str">
        <f t="shared" si="119"/>
        <v/>
      </c>
      <c r="AH859" s="95">
        <f t="shared" si="120"/>
        <v>0</v>
      </c>
      <c r="AI859" s="95">
        <f t="shared" si="121"/>
        <v>0</v>
      </c>
      <c r="AJ859" s="95">
        <f t="shared" si="122"/>
        <v>0</v>
      </c>
      <c r="AK859" s="100">
        <f t="shared" si="123"/>
        <v>0</v>
      </c>
      <c r="AL859" s="101">
        <f t="shared" si="124"/>
        <v>0</v>
      </c>
      <c r="AM859" s="101">
        <f t="shared" si="125"/>
        <v>0</v>
      </c>
      <c r="AN859" s="102">
        <f t="shared" si="126"/>
        <v>0</v>
      </c>
      <c r="AO859" s="100">
        <f t="shared" si="127"/>
        <v>0</v>
      </c>
      <c r="AP859" s="101">
        <f t="shared" si="128"/>
        <v>0</v>
      </c>
      <c r="AQ859" s="101">
        <f t="shared" si="129"/>
        <v>0</v>
      </c>
      <c r="AR859" s="102">
        <f t="shared" si="130"/>
        <v>0</v>
      </c>
      <c r="AS859" s="111">
        <f t="shared" si="131"/>
        <v>0</v>
      </c>
    </row>
    <row r="860" spans="1:45" ht="15.05" customHeight="1">
      <c r="A860" s="159"/>
      <c r="B860" s="123"/>
      <c r="C860" s="126" t="s">
        <v>107</v>
      </c>
      <c r="D860" s="473" t="str">
        <f t="shared" si="115"/>
        <v/>
      </c>
      <c r="E860" s="449"/>
      <c r="F860" s="449"/>
      <c r="G860" s="449"/>
      <c r="H860" s="449"/>
      <c r="I860" s="449"/>
      <c r="J860" s="449"/>
      <c r="K860" s="449"/>
      <c r="L860" s="449"/>
      <c r="M860" s="449"/>
      <c r="N860" s="450"/>
      <c r="O860" s="446" t="str">
        <f t="shared" si="116"/>
        <v/>
      </c>
      <c r="P860" s="447"/>
      <c r="Q860" s="446" t="str">
        <f t="shared" si="117"/>
        <v/>
      </c>
      <c r="R860" s="447"/>
      <c r="S860" s="446" t="str">
        <f t="shared" si="118"/>
        <v/>
      </c>
      <c r="T860" s="447"/>
      <c r="U860" s="293"/>
      <c r="V860" s="293"/>
      <c r="W860" s="293"/>
      <c r="X860" s="293"/>
      <c r="Y860" s="293"/>
      <c r="Z860" s="293"/>
      <c r="AA860" s="293"/>
      <c r="AB860" s="293"/>
      <c r="AC860" s="293"/>
      <c r="AD860" s="293"/>
      <c r="AG860" s="111" t="str">
        <f t="shared" si="119"/>
        <v/>
      </c>
      <c r="AH860" s="95">
        <f t="shared" si="120"/>
        <v>0</v>
      </c>
      <c r="AI860" s="95">
        <f t="shared" si="121"/>
        <v>0</v>
      </c>
      <c r="AJ860" s="95">
        <f t="shared" si="122"/>
        <v>0</v>
      </c>
      <c r="AK860" s="100">
        <f t="shared" si="123"/>
        <v>0</v>
      </c>
      <c r="AL860" s="101">
        <f t="shared" si="124"/>
        <v>0</v>
      </c>
      <c r="AM860" s="101">
        <f t="shared" si="125"/>
        <v>0</v>
      </c>
      <c r="AN860" s="102">
        <f t="shared" si="126"/>
        <v>0</v>
      </c>
      <c r="AO860" s="100">
        <f t="shared" si="127"/>
        <v>0</v>
      </c>
      <c r="AP860" s="101">
        <f t="shared" si="128"/>
        <v>0</v>
      </c>
      <c r="AQ860" s="101">
        <f t="shared" si="129"/>
        <v>0</v>
      </c>
      <c r="AR860" s="102">
        <f t="shared" si="130"/>
        <v>0</v>
      </c>
      <c r="AS860" s="111">
        <f t="shared" si="131"/>
        <v>0</v>
      </c>
    </row>
    <row r="861" spans="1:45" ht="15.05" customHeight="1">
      <c r="A861" s="159"/>
      <c r="B861" s="123"/>
      <c r="C861" s="126" t="s">
        <v>108</v>
      </c>
      <c r="D861" s="473" t="str">
        <f t="shared" si="115"/>
        <v/>
      </c>
      <c r="E861" s="449"/>
      <c r="F861" s="449"/>
      <c r="G861" s="449"/>
      <c r="H861" s="449"/>
      <c r="I861" s="449"/>
      <c r="J861" s="449"/>
      <c r="K861" s="449"/>
      <c r="L861" s="449"/>
      <c r="M861" s="449"/>
      <c r="N861" s="450"/>
      <c r="O861" s="446" t="str">
        <f t="shared" si="116"/>
        <v/>
      </c>
      <c r="P861" s="447"/>
      <c r="Q861" s="446" t="str">
        <f t="shared" si="117"/>
        <v/>
      </c>
      <c r="R861" s="447"/>
      <c r="S861" s="446" t="str">
        <f t="shared" si="118"/>
        <v/>
      </c>
      <c r="T861" s="447"/>
      <c r="U861" s="293"/>
      <c r="V861" s="293"/>
      <c r="W861" s="293"/>
      <c r="X861" s="293"/>
      <c r="Y861" s="293"/>
      <c r="Z861" s="293"/>
      <c r="AA861" s="293"/>
      <c r="AB861" s="293"/>
      <c r="AC861" s="293"/>
      <c r="AD861" s="293"/>
      <c r="AG861" s="111" t="str">
        <f t="shared" si="119"/>
        <v/>
      </c>
      <c r="AH861" s="95">
        <f t="shared" si="120"/>
        <v>0</v>
      </c>
      <c r="AI861" s="95">
        <f t="shared" si="121"/>
        <v>0</v>
      </c>
      <c r="AJ861" s="95">
        <f t="shared" si="122"/>
        <v>0</v>
      </c>
      <c r="AK861" s="100">
        <f t="shared" si="123"/>
        <v>0</v>
      </c>
      <c r="AL861" s="101">
        <f t="shared" si="124"/>
        <v>0</v>
      </c>
      <c r="AM861" s="101">
        <f t="shared" si="125"/>
        <v>0</v>
      </c>
      <c r="AN861" s="102">
        <f t="shared" si="126"/>
        <v>0</v>
      </c>
      <c r="AO861" s="100">
        <f t="shared" si="127"/>
        <v>0</v>
      </c>
      <c r="AP861" s="101">
        <f t="shared" si="128"/>
        <v>0</v>
      </c>
      <c r="AQ861" s="101">
        <f t="shared" si="129"/>
        <v>0</v>
      </c>
      <c r="AR861" s="102">
        <f t="shared" si="130"/>
        <v>0</v>
      </c>
      <c r="AS861" s="111">
        <f t="shared" si="131"/>
        <v>0</v>
      </c>
    </row>
    <row r="862" spans="1:45" ht="15.05" customHeight="1">
      <c r="A862" s="159"/>
      <c r="B862" s="123"/>
      <c r="C862" s="126" t="s">
        <v>109</v>
      </c>
      <c r="D862" s="473" t="str">
        <f t="shared" si="115"/>
        <v/>
      </c>
      <c r="E862" s="449"/>
      <c r="F862" s="449"/>
      <c r="G862" s="449"/>
      <c r="H862" s="449"/>
      <c r="I862" s="449"/>
      <c r="J862" s="449"/>
      <c r="K862" s="449"/>
      <c r="L862" s="449"/>
      <c r="M862" s="449"/>
      <c r="N862" s="450"/>
      <c r="O862" s="446" t="str">
        <f t="shared" si="116"/>
        <v/>
      </c>
      <c r="P862" s="447"/>
      <c r="Q862" s="446" t="str">
        <f t="shared" si="117"/>
        <v/>
      </c>
      <c r="R862" s="447"/>
      <c r="S862" s="446" t="str">
        <f t="shared" si="118"/>
        <v/>
      </c>
      <c r="T862" s="447"/>
      <c r="U862" s="293"/>
      <c r="V862" s="293"/>
      <c r="W862" s="293"/>
      <c r="X862" s="293"/>
      <c r="Y862" s="293"/>
      <c r="Z862" s="293"/>
      <c r="AA862" s="293"/>
      <c r="AB862" s="293"/>
      <c r="AC862" s="293"/>
      <c r="AD862" s="293"/>
      <c r="AG862" s="111" t="str">
        <f t="shared" si="119"/>
        <v/>
      </c>
      <c r="AH862" s="95">
        <f t="shared" si="120"/>
        <v>0</v>
      </c>
      <c r="AI862" s="95">
        <f t="shared" si="121"/>
        <v>0</v>
      </c>
      <c r="AJ862" s="95">
        <f t="shared" si="122"/>
        <v>0</v>
      </c>
      <c r="AK862" s="100">
        <f t="shared" si="123"/>
        <v>0</v>
      </c>
      <c r="AL862" s="101">
        <f t="shared" si="124"/>
        <v>0</v>
      </c>
      <c r="AM862" s="101">
        <f t="shared" si="125"/>
        <v>0</v>
      </c>
      <c r="AN862" s="102">
        <f t="shared" si="126"/>
        <v>0</v>
      </c>
      <c r="AO862" s="100">
        <f t="shared" si="127"/>
        <v>0</v>
      </c>
      <c r="AP862" s="101">
        <f t="shared" si="128"/>
        <v>0</v>
      </c>
      <c r="AQ862" s="101">
        <f t="shared" si="129"/>
        <v>0</v>
      </c>
      <c r="AR862" s="102">
        <f t="shared" si="130"/>
        <v>0</v>
      </c>
      <c r="AS862" s="111">
        <f t="shared" si="131"/>
        <v>0</v>
      </c>
    </row>
    <row r="863" spans="1:45" ht="15.05" customHeight="1">
      <c r="A863" s="159"/>
      <c r="B863" s="123"/>
      <c r="C863" s="126" t="s">
        <v>110</v>
      </c>
      <c r="D863" s="473" t="str">
        <f t="shared" si="115"/>
        <v/>
      </c>
      <c r="E863" s="449"/>
      <c r="F863" s="449"/>
      <c r="G863" s="449"/>
      <c r="H863" s="449"/>
      <c r="I863" s="449"/>
      <c r="J863" s="449"/>
      <c r="K863" s="449"/>
      <c r="L863" s="449"/>
      <c r="M863" s="449"/>
      <c r="N863" s="450"/>
      <c r="O863" s="446" t="str">
        <f t="shared" si="116"/>
        <v/>
      </c>
      <c r="P863" s="447"/>
      <c r="Q863" s="446" t="str">
        <f t="shared" si="117"/>
        <v/>
      </c>
      <c r="R863" s="447"/>
      <c r="S863" s="446" t="str">
        <f t="shared" si="118"/>
        <v/>
      </c>
      <c r="T863" s="447"/>
      <c r="U863" s="293"/>
      <c r="V863" s="293"/>
      <c r="W863" s="293"/>
      <c r="X863" s="293"/>
      <c r="Y863" s="293"/>
      <c r="Z863" s="293"/>
      <c r="AA863" s="293"/>
      <c r="AB863" s="293"/>
      <c r="AC863" s="293"/>
      <c r="AD863" s="293"/>
      <c r="AG863" s="111" t="str">
        <f t="shared" si="119"/>
        <v/>
      </c>
      <c r="AH863" s="95">
        <f t="shared" si="120"/>
        <v>0</v>
      </c>
      <c r="AI863" s="95">
        <f t="shared" si="121"/>
        <v>0</v>
      </c>
      <c r="AJ863" s="95">
        <f t="shared" si="122"/>
        <v>0</v>
      </c>
      <c r="AK863" s="100">
        <f t="shared" si="123"/>
        <v>0</v>
      </c>
      <c r="AL863" s="101">
        <f t="shared" si="124"/>
        <v>0</v>
      </c>
      <c r="AM863" s="101">
        <f t="shared" si="125"/>
        <v>0</v>
      </c>
      <c r="AN863" s="102">
        <f t="shared" si="126"/>
        <v>0</v>
      </c>
      <c r="AO863" s="100">
        <f t="shared" si="127"/>
        <v>0</v>
      </c>
      <c r="AP863" s="101">
        <f t="shared" si="128"/>
        <v>0</v>
      </c>
      <c r="AQ863" s="101">
        <f t="shared" si="129"/>
        <v>0</v>
      </c>
      <c r="AR863" s="102">
        <f t="shared" si="130"/>
        <v>0</v>
      </c>
      <c r="AS863" s="111">
        <f t="shared" si="131"/>
        <v>0</v>
      </c>
    </row>
    <row r="864" spans="1:45" ht="15.05" customHeight="1">
      <c r="A864" s="159"/>
      <c r="B864" s="123"/>
      <c r="C864" s="126" t="s">
        <v>111</v>
      </c>
      <c r="D864" s="473" t="str">
        <f t="shared" si="115"/>
        <v/>
      </c>
      <c r="E864" s="449"/>
      <c r="F864" s="449"/>
      <c r="G864" s="449"/>
      <c r="H864" s="449"/>
      <c r="I864" s="449"/>
      <c r="J864" s="449"/>
      <c r="K864" s="449"/>
      <c r="L864" s="449"/>
      <c r="M864" s="449"/>
      <c r="N864" s="450"/>
      <c r="O864" s="446" t="str">
        <f t="shared" si="116"/>
        <v/>
      </c>
      <c r="P864" s="447"/>
      <c r="Q864" s="446" t="str">
        <f t="shared" si="117"/>
        <v/>
      </c>
      <c r="R864" s="447"/>
      <c r="S864" s="446" t="str">
        <f t="shared" si="118"/>
        <v/>
      </c>
      <c r="T864" s="447"/>
      <c r="U864" s="293"/>
      <c r="V864" s="293"/>
      <c r="W864" s="293"/>
      <c r="X864" s="293"/>
      <c r="Y864" s="293"/>
      <c r="Z864" s="293"/>
      <c r="AA864" s="293"/>
      <c r="AB864" s="293"/>
      <c r="AC864" s="293"/>
      <c r="AD864" s="293"/>
      <c r="AG864" s="111" t="str">
        <f t="shared" si="119"/>
        <v/>
      </c>
      <c r="AH864" s="95">
        <f t="shared" si="120"/>
        <v>0</v>
      </c>
      <c r="AI864" s="95">
        <f t="shared" si="121"/>
        <v>0</v>
      </c>
      <c r="AJ864" s="95">
        <f t="shared" si="122"/>
        <v>0</v>
      </c>
      <c r="AK864" s="100">
        <f t="shared" si="123"/>
        <v>0</v>
      </c>
      <c r="AL864" s="101">
        <f t="shared" si="124"/>
        <v>0</v>
      </c>
      <c r="AM864" s="101">
        <f t="shared" si="125"/>
        <v>0</v>
      </c>
      <c r="AN864" s="102">
        <f t="shared" si="126"/>
        <v>0</v>
      </c>
      <c r="AO864" s="100">
        <f t="shared" si="127"/>
        <v>0</v>
      </c>
      <c r="AP864" s="101">
        <f t="shared" si="128"/>
        <v>0</v>
      </c>
      <c r="AQ864" s="101">
        <f t="shared" si="129"/>
        <v>0</v>
      </c>
      <c r="AR864" s="102">
        <f t="shared" si="130"/>
        <v>0</v>
      </c>
      <c r="AS864" s="111">
        <f t="shared" si="131"/>
        <v>0</v>
      </c>
    </row>
    <row r="865" spans="1:45" ht="15.05" customHeight="1">
      <c r="A865" s="159"/>
      <c r="B865" s="123"/>
      <c r="C865" s="126" t="s">
        <v>112</v>
      </c>
      <c r="D865" s="473" t="str">
        <f t="shared" si="115"/>
        <v/>
      </c>
      <c r="E865" s="449"/>
      <c r="F865" s="449"/>
      <c r="G865" s="449"/>
      <c r="H865" s="449"/>
      <c r="I865" s="449"/>
      <c r="J865" s="449"/>
      <c r="K865" s="449"/>
      <c r="L865" s="449"/>
      <c r="M865" s="449"/>
      <c r="N865" s="450"/>
      <c r="O865" s="446" t="str">
        <f t="shared" si="116"/>
        <v/>
      </c>
      <c r="P865" s="447"/>
      <c r="Q865" s="446" t="str">
        <f t="shared" si="117"/>
        <v/>
      </c>
      <c r="R865" s="447"/>
      <c r="S865" s="446" t="str">
        <f t="shared" si="118"/>
        <v/>
      </c>
      <c r="T865" s="447"/>
      <c r="U865" s="293"/>
      <c r="V865" s="293"/>
      <c r="W865" s="293"/>
      <c r="X865" s="293"/>
      <c r="Y865" s="293"/>
      <c r="Z865" s="293"/>
      <c r="AA865" s="293"/>
      <c r="AB865" s="293"/>
      <c r="AC865" s="293"/>
      <c r="AD865" s="293"/>
      <c r="AG865" s="111" t="str">
        <f t="shared" si="119"/>
        <v/>
      </c>
      <c r="AH865" s="95">
        <f t="shared" si="120"/>
        <v>0</v>
      </c>
      <c r="AI865" s="95">
        <f t="shared" si="121"/>
        <v>0</v>
      </c>
      <c r="AJ865" s="95">
        <f t="shared" si="122"/>
        <v>0</v>
      </c>
      <c r="AK865" s="100">
        <f t="shared" si="123"/>
        <v>0</v>
      </c>
      <c r="AL865" s="101">
        <f t="shared" si="124"/>
        <v>0</v>
      </c>
      <c r="AM865" s="101">
        <f t="shared" si="125"/>
        <v>0</v>
      </c>
      <c r="AN865" s="102">
        <f t="shared" si="126"/>
        <v>0</v>
      </c>
      <c r="AO865" s="100">
        <f t="shared" si="127"/>
        <v>0</v>
      </c>
      <c r="AP865" s="101">
        <f t="shared" si="128"/>
        <v>0</v>
      </c>
      <c r="AQ865" s="101">
        <f t="shared" si="129"/>
        <v>0</v>
      </c>
      <c r="AR865" s="102">
        <f t="shared" si="130"/>
        <v>0</v>
      </c>
      <c r="AS865" s="111">
        <f t="shared" si="131"/>
        <v>0</v>
      </c>
    </row>
    <row r="866" spans="1:45" ht="15.05" customHeight="1">
      <c r="A866" s="159"/>
      <c r="B866" s="123"/>
      <c r="C866" s="126" t="s">
        <v>113</v>
      </c>
      <c r="D866" s="473" t="str">
        <f t="shared" si="115"/>
        <v/>
      </c>
      <c r="E866" s="449"/>
      <c r="F866" s="449"/>
      <c r="G866" s="449"/>
      <c r="H866" s="449"/>
      <c r="I866" s="449"/>
      <c r="J866" s="449"/>
      <c r="K866" s="449"/>
      <c r="L866" s="449"/>
      <c r="M866" s="449"/>
      <c r="N866" s="450"/>
      <c r="O866" s="446" t="str">
        <f t="shared" si="116"/>
        <v/>
      </c>
      <c r="P866" s="447"/>
      <c r="Q866" s="446" t="str">
        <f t="shared" si="117"/>
        <v/>
      </c>
      <c r="R866" s="447"/>
      <c r="S866" s="446" t="str">
        <f t="shared" si="118"/>
        <v/>
      </c>
      <c r="T866" s="447"/>
      <c r="U866" s="293"/>
      <c r="V866" s="293"/>
      <c r="W866" s="293"/>
      <c r="X866" s="293"/>
      <c r="Y866" s="293"/>
      <c r="Z866" s="293"/>
      <c r="AA866" s="293"/>
      <c r="AB866" s="293"/>
      <c r="AC866" s="293"/>
      <c r="AD866" s="293"/>
      <c r="AG866" s="111" t="str">
        <f t="shared" si="119"/>
        <v/>
      </c>
      <c r="AH866" s="95">
        <f t="shared" si="120"/>
        <v>0</v>
      </c>
      <c r="AI866" s="95">
        <f t="shared" si="121"/>
        <v>0</v>
      </c>
      <c r="AJ866" s="95">
        <f t="shared" si="122"/>
        <v>0</v>
      </c>
      <c r="AK866" s="100">
        <f t="shared" si="123"/>
        <v>0</v>
      </c>
      <c r="AL866" s="101">
        <f t="shared" si="124"/>
        <v>0</v>
      </c>
      <c r="AM866" s="101">
        <f t="shared" si="125"/>
        <v>0</v>
      </c>
      <c r="AN866" s="102">
        <f t="shared" si="126"/>
        <v>0</v>
      </c>
      <c r="AO866" s="100">
        <f t="shared" si="127"/>
        <v>0</v>
      </c>
      <c r="AP866" s="101">
        <f t="shared" si="128"/>
        <v>0</v>
      </c>
      <c r="AQ866" s="101">
        <f t="shared" si="129"/>
        <v>0</v>
      </c>
      <c r="AR866" s="102">
        <f t="shared" si="130"/>
        <v>0</v>
      </c>
      <c r="AS866" s="111">
        <f t="shared" si="131"/>
        <v>0</v>
      </c>
    </row>
    <row r="867" spans="1:45" ht="15.05" customHeight="1">
      <c r="A867" s="159"/>
      <c r="B867" s="123"/>
      <c r="C867" s="126" t="s">
        <v>114</v>
      </c>
      <c r="D867" s="473" t="str">
        <f t="shared" si="115"/>
        <v/>
      </c>
      <c r="E867" s="449"/>
      <c r="F867" s="449"/>
      <c r="G867" s="449"/>
      <c r="H867" s="449"/>
      <c r="I867" s="449"/>
      <c r="J867" s="449"/>
      <c r="K867" s="449"/>
      <c r="L867" s="449"/>
      <c r="M867" s="449"/>
      <c r="N867" s="450"/>
      <c r="O867" s="446" t="str">
        <f t="shared" si="116"/>
        <v/>
      </c>
      <c r="P867" s="447"/>
      <c r="Q867" s="446" t="str">
        <f t="shared" si="117"/>
        <v/>
      </c>
      <c r="R867" s="447"/>
      <c r="S867" s="446" t="str">
        <f t="shared" si="118"/>
        <v/>
      </c>
      <c r="T867" s="447"/>
      <c r="U867" s="293"/>
      <c r="V867" s="293"/>
      <c r="W867" s="293"/>
      <c r="X867" s="293"/>
      <c r="Y867" s="293"/>
      <c r="Z867" s="293"/>
      <c r="AA867" s="293"/>
      <c r="AB867" s="293"/>
      <c r="AC867" s="293"/>
      <c r="AD867" s="293"/>
      <c r="AG867" s="111" t="str">
        <f t="shared" si="119"/>
        <v/>
      </c>
      <c r="AH867" s="95">
        <f t="shared" si="120"/>
        <v>0</v>
      </c>
      <c r="AI867" s="95">
        <f t="shared" si="121"/>
        <v>0</v>
      </c>
      <c r="AJ867" s="95">
        <f t="shared" si="122"/>
        <v>0</v>
      </c>
      <c r="AK867" s="100">
        <f t="shared" si="123"/>
        <v>0</v>
      </c>
      <c r="AL867" s="101">
        <f t="shared" si="124"/>
        <v>0</v>
      </c>
      <c r="AM867" s="101">
        <f t="shared" si="125"/>
        <v>0</v>
      </c>
      <c r="AN867" s="102">
        <f t="shared" si="126"/>
        <v>0</v>
      </c>
      <c r="AO867" s="100">
        <f t="shared" si="127"/>
        <v>0</v>
      </c>
      <c r="AP867" s="101">
        <f t="shared" si="128"/>
        <v>0</v>
      </c>
      <c r="AQ867" s="101">
        <f t="shared" si="129"/>
        <v>0</v>
      </c>
      <c r="AR867" s="102">
        <f t="shared" si="130"/>
        <v>0</v>
      </c>
      <c r="AS867" s="111">
        <f t="shared" si="131"/>
        <v>0</v>
      </c>
    </row>
    <row r="868" spans="1:45" ht="15.05" customHeight="1">
      <c r="A868" s="159"/>
      <c r="B868" s="123"/>
      <c r="C868" s="126" t="s">
        <v>115</v>
      </c>
      <c r="D868" s="473" t="str">
        <f t="shared" si="115"/>
        <v/>
      </c>
      <c r="E868" s="449"/>
      <c r="F868" s="449"/>
      <c r="G868" s="449"/>
      <c r="H868" s="449"/>
      <c r="I868" s="449"/>
      <c r="J868" s="449"/>
      <c r="K868" s="449"/>
      <c r="L868" s="449"/>
      <c r="M868" s="449"/>
      <c r="N868" s="450"/>
      <c r="O868" s="446" t="str">
        <f t="shared" si="116"/>
        <v/>
      </c>
      <c r="P868" s="447"/>
      <c r="Q868" s="446" t="str">
        <f t="shared" si="117"/>
        <v/>
      </c>
      <c r="R868" s="447"/>
      <c r="S868" s="446" t="str">
        <f t="shared" si="118"/>
        <v/>
      </c>
      <c r="T868" s="447"/>
      <c r="U868" s="293"/>
      <c r="V868" s="293"/>
      <c r="W868" s="293"/>
      <c r="X868" s="293"/>
      <c r="Y868" s="293"/>
      <c r="Z868" s="293"/>
      <c r="AA868" s="293"/>
      <c r="AB868" s="293"/>
      <c r="AC868" s="293"/>
      <c r="AD868" s="293"/>
      <c r="AG868" s="111" t="str">
        <f t="shared" si="119"/>
        <v/>
      </c>
      <c r="AH868" s="95">
        <f t="shared" si="120"/>
        <v>0</v>
      </c>
      <c r="AI868" s="95">
        <f t="shared" si="121"/>
        <v>0</v>
      </c>
      <c r="AJ868" s="95">
        <f t="shared" si="122"/>
        <v>0</v>
      </c>
      <c r="AK868" s="100">
        <f t="shared" si="123"/>
        <v>0</v>
      </c>
      <c r="AL868" s="101">
        <f t="shared" si="124"/>
        <v>0</v>
      </c>
      <c r="AM868" s="101">
        <f t="shared" si="125"/>
        <v>0</v>
      </c>
      <c r="AN868" s="102">
        <f t="shared" si="126"/>
        <v>0</v>
      </c>
      <c r="AO868" s="100">
        <f t="shared" si="127"/>
        <v>0</v>
      </c>
      <c r="AP868" s="101">
        <f t="shared" si="128"/>
        <v>0</v>
      </c>
      <c r="AQ868" s="101">
        <f t="shared" si="129"/>
        <v>0</v>
      </c>
      <c r="AR868" s="102">
        <f t="shared" si="130"/>
        <v>0</v>
      </c>
      <c r="AS868" s="111">
        <f t="shared" si="131"/>
        <v>0</v>
      </c>
    </row>
    <row r="869" spans="1:45" ht="15.05" customHeight="1">
      <c r="A869" s="159"/>
      <c r="B869" s="123"/>
      <c r="C869" s="126" t="s">
        <v>116</v>
      </c>
      <c r="D869" s="473" t="str">
        <f t="shared" si="115"/>
        <v/>
      </c>
      <c r="E869" s="449"/>
      <c r="F869" s="449"/>
      <c r="G869" s="449"/>
      <c r="H869" s="449"/>
      <c r="I869" s="449"/>
      <c r="J869" s="449"/>
      <c r="K869" s="449"/>
      <c r="L869" s="449"/>
      <c r="M869" s="449"/>
      <c r="N869" s="450"/>
      <c r="O869" s="446" t="str">
        <f t="shared" si="116"/>
        <v/>
      </c>
      <c r="P869" s="447"/>
      <c r="Q869" s="446" t="str">
        <f t="shared" si="117"/>
        <v/>
      </c>
      <c r="R869" s="447"/>
      <c r="S869" s="446" t="str">
        <f t="shared" si="118"/>
        <v/>
      </c>
      <c r="T869" s="447"/>
      <c r="U869" s="293"/>
      <c r="V869" s="293"/>
      <c r="W869" s="293"/>
      <c r="X869" s="293"/>
      <c r="Y869" s="293"/>
      <c r="Z869" s="293"/>
      <c r="AA869" s="293"/>
      <c r="AB869" s="293"/>
      <c r="AC869" s="293"/>
      <c r="AD869" s="293"/>
      <c r="AG869" s="111" t="str">
        <f t="shared" si="119"/>
        <v/>
      </c>
      <c r="AH869" s="95">
        <f t="shared" si="120"/>
        <v>0</v>
      </c>
      <c r="AI869" s="95">
        <f t="shared" si="121"/>
        <v>0</v>
      </c>
      <c r="AJ869" s="95">
        <f t="shared" si="122"/>
        <v>0</v>
      </c>
      <c r="AK869" s="100">
        <f t="shared" si="123"/>
        <v>0</v>
      </c>
      <c r="AL869" s="101">
        <f t="shared" si="124"/>
        <v>0</v>
      </c>
      <c r="AM869" s="101">
        <f t="shared" si="125"/>
        <v>0</v>
      </c>
      <c r="AN869" s="102">
        <f t="shared" si="126"/>
        <v>0</v>
      </c>
      <c r="AO869" s="100">
        <f t="shared" si="127"/>
        <v>0</v>
      </c>
      <c r="AP869" s="101">
        <f t="shared" si="128"/>
        <v>0</v>
      </c>
      <c r="AQ869" s="101">
        <f t="shared" si="129"/>
        <v>0</v>
      </c>
      <c r="AR869" s="102">
        <f t="shared" si="130"/>
        <v>0</v>
      </c>
      <c r="AS869" s="111">
        <f t="shared" si="131"/>
        <v>0</v>
      </c>
    </row>
    <row r="870" spans="1:45" ht="15.05" customHeight="1">
      <c r="A870" s="159"/>
      <c r="B870" s="123"/>
      <c r="C870" s="126" t="s">
        <v>117</v>
      </c>
      <c r="D870" s="473" t="str">
        <f t="shared" si="115"/>
        <v/>
      </c>
      <c r="E870" s="449"/>
      <c r="F870" s="449"/>
      <c r="G870" s="449"/>
      <c r="H870" s="449"/>
      <c r="I870" s="449"/>
      <c r="J870" s="449"/>
      <c r="K870" s="449"/>
      <c r="L870" s="449"/>
      <c r="M870" s="449"/>
      <c r="N870" s="450"/>
      <c r="O870" s="446" t="str">
        <f t="shared" si="116"/>
        <v/>
      </c>
      <c r="P870" s="447"/>
      <c r="Q870" s="446" t="str">
        <f t="shared" si="117"/>
        <v/>
      </c>
      <c r="R870" s="447"/>
      <c r="S870" s="446" t="str">
        <f t="shared" si="118"/>
        <v/>
      </c>
      <c r="T870" s="447"/>
      <c r="U870" s="293"/>
      <c r="V870" s="293"/>
      <c r="W870" s="293"/>
      <c r="X870" s="293"/>
      <c r="Y870" s="293"/>
      <c r="Z870" s="293"/>
      <c r="AA870" s="293"/>
      <c r="AB870" s="293"/>
      <c r="AC870" s="293"/>
      <c r="AD870" s="293"/>
      <c r="AG870" s="111" t="str">
        <f t="shared" si="119"/>
        <v/>
      </c>
      <c r="AH870" s="95">
        <f t="shared" si="120"/>
        <v>0</v>
      </c>
      <c r="AI870" s="95">
        <f t="shared" si="121"/>
        <v>0</v>
      </c>
      <c r="AJ870" s="95">
        <f t="shared" si="122"/>
        <v>0</v>
      </c>
      <c r="AK870" s="100">
        <f t="shared" si="123"/>
        <v>0</v>
      </c>
      <c r="AL870" s="101">
        <f t="shared" si="124"/>
        <v>0</v>
      </c>
      <c r="AM870" s="101">
        <f t="shared" si="125"/>
        <v>0</v>
      </c>
      <c r="AN870" s="102">
        <f t="shared" si="126"/>
        <v>0</v>
      </c>
      <c r="AO870" s="100">
        <f t="shared" si="127"/>
        <v>0</v>
      </c>
      <c r="AP870" s="101">
        <f t="shared" si="128"/>
        <v>0</v>
      </c>
      <c r="AQ870" s="101">
        <f t="shared" si="129"/>
        <v>0</v>
      </c>
      <c r="AR870" s="102">
        <f t="shared" si="130"/>
        <v>0</v>
      </c>
      <c r="AS870" s="111">
        <f t="shared" si="131"/>
        <v>0</v>
      </c>
    </row>
    <row r="871" spans="1:45" ht="15.05" customHeight="1">
      <c r="A871" s="159"/>
      <c r="B871" s="123"/>
      <c r="C871" s="126" t="s">
        <v>118</v>
      </c>
      <c r="D871" s="473" t="str">
        <f t="shared" si="115"/>
        <v/>
      </c>
      <c r="E871" s="449"/>
      <c r="F871" s="449"/>
      <c r="G871" s="449"/>
      <c r="H871" s="449"/>
      <c r="I871" s="449"/>
      <c r="J871" s="449"/>
      <c r="K871" s="449"/>
      <c r="L871" s="449"/>
      <c r="M871" s="449"/>
      <c r="N871" s="450"/>
      <c r="O871" s="446" t="str">
        <f t="shared" si="116"/>
        <v/>
      </c>
      <c r="P871" s="447"/>
      <c r="Q871" s="446" t="str">
        <f t="shared" si="117"/>
        <v/>
      </c>
      <c r="R871" s="447"/>
      <c r="S871" s="446" t="str">
        <f t="shared" si="118"/>
        <v/>
      </c>
      <c r="T871" s="447"/>
      <c r="U871" s="293"/>
      <c r="V871" s="293"/>
      <c r="W871" s="293"/>
      <c r="X871" s="293"/>
      <c r="Y871" s="293"/>
      <c r="Z871" s="293"/>
      <c r="AA871" s="293"/>
      <c r="AB871" s="293"/>
      <c r="AC871" s="293"/>
      <c r="AD871" s="293"/>
      <c r="AG871" s="111" t="str">
        <f t="shared" si="119"/>
        <v/>
      </c>
      <c r="AH871" s="95">
        <f t="shared" si="120"/>
        <v>0</v>
      </c>
      <c r="AI871" s="95">
        <f t="shared" si="121"/>
        <v>0</v>
      </c>
      <c r="AJ871" s="95">
        <f t="shared" si="122"/>
        <v>0</v>
      </c>
      <c r="AK871" s="100">
        <f t="shared" si="123"/>
        <v>0</v>
      </c>
      <c r="AL871" s="101">
        <f t="shared" si="124"/>
        <v>0</v>
      </c>
      <c r="AM871" s="101">
        <f t="shared" si="125"/>
        <v>0</v>
      </c>
      <c r="AN871" s="102">
        <f t="shared" si="126"/>
        <v>0</v>
      </c>
      <c r="AO871" s="100">
        <f t="shared" si="127"/>
        <v>0</v>
      </c>
      <c r="AP871" s="101">
        <f t="shared" si="128"/>
        <v>0</v>
      </c>
      <c r="AQ871" s="101">
        <f t="shared" si="129"/>
        <v>0</v>
      </c>
      <c r="AR871" s="102">
        <f t="shared" si="130"/>
        <v>0</v>
      </c>
      <c r="AS871" s="111">
        <f t="shared" si="131"/>
        <v>0</v>
      </c>
    </row>
    <row r="872" spans="1:45" ht="15.05" customHeight="1">
      <c r="A872" s="159"/>
      <c r="B872" s="123"/>
      <c r="C872" s="126" t="s">
        <v>119</v>
      </c>
      <c r="D872" s="473" t="str">
        <f t="shared" si="115"/>
        <v/>
      </c>
      <c r="E872" s="449"/>
      <c r="F872" s="449"/>
      <c r="G872" s="449"/>
      <c r="H872" s="449"/>
      <c r="I872" s="449"/>
      <c r="J872" s="449"/>
      <c r="K872" s="449"/>
      <c r="L872" s="449"/>
      <c r="M872" s="449"/>
      <c r="N872" s="450"/>
      <c r="O872" s="446" t="str">
        <f t="shared" si="116"/>
        <v/>
      </c>
      <c r="P872" s="447"/>
      <c r="Q872" s="446" t="str">
        <f t="shared" si="117"/>
        <v/>
      </c>
      <c r="R872" s="447"/>
      <c r="S872" s="446" t="str">
        <f t="shared" si="118"/>
        <v/>
      </c>
      <c r="T872" s="447"/>
      <c r="U872" s="293"/>
      <c r="V872" s="293"/>
      <c r="W872" s="293"/>
      <c r="X872" s="293"/>
      <c r="Y872" s="293"/>
      <c r="Z872" s="293"/>
      <c r="AA872" s="293"/>
      <c r="AB872" s="293"/>
      <c r="AC872" s="293"/>
      <c r="AD872" s="293"/>
      <c r="AG872" s="111" t="str">
        <f t="shared" si="119"/>
        <v/>
      </c>
      <c r="AH872" s="95">
        <f t="shared" si="120"/>
        <v>0</v>
      </c>
      <c r="AI872" s="95">
        <f t="shared" si="121"/>
        <v>0</v>
      </c>
      <c r="AJ872" s="95">
        <f t="shared" si="122"/>
        <v>0</v>
      </c>
      <c r="AK872" s="100">
        <f t="shared" si="123"/>
        <v>0</v>
      </c>
      <c r="AL872" s="101">
        <f t="shared" si="124"/>
        <v>0</v>
      </c>
      <c r="AM872" s="101">
        <f t="shared" si="125"/>
        <v>0</v>
      </c>
      <c r="AN872" s="102">
        <f t="shared" si="126"/>
        <v>0</v>
      </c>
      <c r="AO872" s="100">
        <f t="shared" si="127"/>
        <v>0</v>
      </c>
      <c r="AP872" s="101">
        <f t="shared" si="128"/>
        <v>0</v>
      </c>
      <c r="AQ872" s="101">
        <f t="shared" si="129"/>
        <v>0</v>
      </c>
      <c r="AR872" s="102">
        <f t="shared" si="130"/>
        <v>0</v>
      </c>
      <c r="AS872" s="111">
        <f t="shared" si="131"/>
        <v>0</v>
      </c>
    </row>
    <row r="873" spans="1:45" ht="15.05" customHeight="1">
      <c r="A873" s="159"/>
      <c r="B873" s="123"/>
      <c r="C873" s="126" t="s">
        <v>120</v>
      </c>
      <c r="D873" s="473" t="str">
        <f t="shared" si="115"/>
        <v/>
      </c>
      <c r="E873" s="449"/>
      <c r="F873" s="449"/>
      <c r="G873" s="449"/>
      <c r="H873" s="449"/>
      <c r="I873" s="449"/>
      <c r="J873" s="449"/>
      <c r="K873" s="449"/>
      <c r="L873" s="449"/>
      <c r="M873" s="449"/>
      <c r="N873" s="450"/>
      <c r="O873" s="446" t="str">
        <f t="shared" si="116"/>
        <v/>
      </c>
      <c r="P873" s="447"/>
      <c r="Q873" s="446" t="str">
        <f t="shared" si="117"/>
        <v/>
      </c>
      <c r="R873" s="447"/>
      <c r="S873" s="446" t="str">
        <f t="shared" si="118"/>
        <v/>
      </c>
      <c r="T873" s="447"/>
      <c r="U873" s="293"/>
      <c r="V873" s="293"/>
      <c r="W873" s="293"/>
      <c r="X873" s="293"/>
      <c r="Y873" s="293"/>
      <c r="Z873" s="293"/>
      <c r="AA873" s="293"/>
      <c r="AB873" s="293"/>
      <c r="AC873" s="293"/>
      <c r="AD873" s="293"/>
      <c r="AG873" s="111" t="str">
        <f t="shared" si="119"/>
        <v/>
      </c>
      <c r="AH873" s="95">
        <f t="shared" si="120"/>
        <v>0</v>
      </c>
      <c r="AI873" s="95">
        <f t="shared" si="121"/>
        <v>0</v>
      </c>
      <c r="AJ873" s="95">
        <f t="shared" si="122"/>
        <v>0</v>
      </c>
      <c r="AK873" s="100">
        <f t="shared" si="123"/>
        <v>0</v>
      </c>
      <c r="AL873" s="101">
        <f t="shared" si="124"/>
        <v>0</v>
      </c>
      <c r="AM873" s="101">
        <f t="shared" si="125"/>
        <v>0</v>
      </c>
      <c r="AN873" s="102">
        <f t="shared" si="126"/>
        <v>0</v>
      </c>
      <c r="AO873" s="100">
        <f t="shared" si="127"/>
        <v>0</v>
      </c>
      <c r="AP873" s="101">
        <f t="shared" si="128"/>
        <v>0</v>
      </c>
      <c r="AQ873" s="101">
        <f t="shared" si="129"/>
        <v>0</v>
      </c>
      <c r="AR873" s="102">
        <f t="shared" si="130"/>
        <v>0</v>
      </c>
      <c r="AS873" s="111">
        <f t="shared" si="131"/>
        <v>0</v>
      </c>
    </row>
    <row r="874" spans="1:45" ht="15.05" customHeight="1">
      <c r="A874" s="159"/>
      <c r="B874" s="123"/>
      <c r="C874" s="126" t="s">
        <v>121</v>
      </c>
      <c r="D874" s="473" t="str">
        <f t="shared" si="115"/>
        <v/>
      </c>
      <c r="E874" s="449"/>
      <c r="F874" s="449"/>
      <c r="G874" s="449"/>
      <c r="H874" s="449"/>
      <c r="I874" s="449"/>
      <c r="J874" s="449"/>
      <c r="K874" s="449"/>
      <c r="L874" s="449"/>
      <c r="M874" s="449"/>
      <c r="N874" s="450"/>
      <c r="O874" s="446" t="str">
        <f t="shared" si="116"/>
        <v/>
      </c>
      <c r="P874" s="447"/>
      <c r="Q874" s="446" t="str">
        <f t="shared" si="117"/>
        <v/>
      </c>
      <c r="R874" s="447"/>
      <c r="S874" s="446" t="str">
        <f t="shared" si="118"/>
        <v/>
      </c>
      <c r="T874" s="447"/>
      <c r="U874" s="293"/>
      <c r="V874" s="293"/>
      <c r="W874" s="293"/>
      <c r="X874" s="293"/>
      <c r="Y874" s="293"/>
      <c r="Z874" s="293"/>
      <c r="AA874" s="293"/>
      <c r="AB874" s="293"/>
      <c r="AC874" s="293"/>
      <c r="AD874" s="293"/>
      <c r="AG874" s="111" t="str">
        <f t="shared" si="119"/>
        <v/>
      </c>
      <c r="AH874" s="95">
        <f t="shared" si="120"/>
        <v>0</v>
      </c>
      <c r="AI874" s="95">
        <f t="shared" si="121"/>
        <v>0</v>
      </c>
      <c r="AJ874" s="95">
        <f t="shared" si="122"/>
        <v>0</v>
      </c>
      <c r="AK874" s="100">
        <f t="shared" si="123"/>
        <v>0</v>
      </c>
      <c r="AL874" s="101">
        <f t="shared" si="124"/>
        <v>0</v>
      </c>
      <c r="AM874" s="101">
        <f t="shared" si="125"/>
        <v>0</v>
      </c>
      <c r="AN874" s="102">
        <f t="shared" si="126"/>
        <v>0</v>
      </c>
      <c r="AO874" s="100">
        <f t="shared" si="127"/>
        <v>0</v>
      </c>
      <c r="AP874" s="101">
        <f t="shared" si="128"/>
        <v>0</v>
      </c>
      <c r="AQ874" s="101">
        <f t="shared" si="129"/>
        <v>0</v>
      </c>
      <c r="AR874" s="102">
        <f t="shared" si="130"/>
        <v>0</v>
      </c>
      <c r="AS874" s="111">
        <f t="shared" si="131"/>
        <v>0</v>
      </c>
    </row>
    <row r="875" spans="1:45" ht="15.05" customHeight="1">
      <c r="A875" s="159"/>
      <c r="B875" s="123"/>
      <c r="C875" s="126" t="s">
        <v>122</v>
      </c>
      <c r="D875" s="473" t="str">
        <f t="shared" si="115"/>
        <v/>
      </c>
      <c r="E875" s="449"/>
      <c r="F875" s="449"/>
      <c r="G875" s="449"/>
      <c r="H875" s="449"/>
      <c r="I875" s="449"/>
      <c r="J875" s="449"/>
      <c r="K875" s="449"/>
      <c r="L875" s="449"/>
      <c r="M875" s="449"/>
      <c r="N875" s="450"/>
      <c r="O875" s="446" t="str">
        <f t="shared" si="116"/>
        <v/>
      </c>
      <c r="P875" s="447"/>
      <c r="Q875" s="446" t="str">
        <f t="shared" si="117"/>
        <v/>
      </c>
      <c r="R875" s="447"/>
      <c r="S875" s="446" t="str">
        <f t="shared" si="118"/>
        <v/>
      </c>
      <c r="T875" s="447"/>
      <c r="U875" s="293"/>
      <c r="V875" s="293"/>
      <c r="W875" s="293"/>
      <c r="X875" s="293"/>
      <c r="Y875" s="293"/>
      <c r="Z875" s="293"/>
      <c r="AA875" s="293"/>
      <c r="AB875" s="293"/>
      <c r="AC875" s="293"/>
      <c r="AD875" s="293"/>
      <c r="AG875" s="111" t="str">
        <f t="shared" si="119"/>
        <v/>
      </c>
      <c r="AH875" s="95">
        <f t="shared" si="120"/>
        <v>0</v>
      </c>
      <c r="AI875" s="95">
        <f t="shared" si="121"/>
        <v>0</v>
      </c>
      <c r="AJ875" s="95">
        <f t="shared" si="122"/>
        <v>0</v>
      </c>
      <c r="AK875" s="100">
        <f t="shared" si="123"/>
        <v>0</v>
      </c>
      <c r="AL875" s="101">
        <f t="shared" si="124"/>
        <v>0</v>
      </c>
      <c r="AM875" s="101">
        <f t="shared" si="125"/>
        <v>0</v>
      </c>
      <c r="AN875" s="102">
        <f t="shared" si="126"/>
        <v>0</v>
      </c>
      <c r="AO875" s="100">
        <f t="shared" si="127"/>
        <v>0</v>
      </c>
      <c r="AP875" s="101">
        <f t="shared" si="128"/>
        <v>0</v>
      </c>
      <c r="AQ875" s="101">
        <f t="shared" si="129"/>
        <v>0</v>
      </c>
      <c r="AR875" s="102">
        <f t="shared" si="130"/>
        <v>0</v>
      </c>
      <c r="AS875" s="111">
        <f t="shared" si="131"/>
        <v>0</v>
      </c>
    </row>
    <row r="876" spans="1:45" ht="15.05" customHeight="1">
      <c r="A876" s="159"/>
      <c r="B876" s="123"/>
      <c r="C876" s="126" t="s">
        <v>123</v>
      </c>
      <c r="D876" s="473" t="str">
        <f t="shared" si="115"/>
        <v/>
      </c>
      <c r="E876" s="449"/>
      <c r="F876" s="449"/>
      <c r="G876" s="449"/>
      <c r="H876" s="449"/>
      <c r="I876" s="449"/>
      <c r="J876" s="449"/>
      <c r="K876" s="449"/>
      <c r="L876" s="449"/>
      <c r="M876" s="449"/>
      <c r="N876" s="450"/>
      <c r="O876" s="446" t="str">
        <f t="shared" si="116"/>
        <v/>
      </c>
      <c r="P876" s="447"/>
      <c r="Q876" s="446" t="str">
        <f t="shared" si="117"/>
        <v/>
      </c>
      <c r="R876" s="447"/>
      <c r="S876" s="446" t="str">
        <f t="shared" si="118"/>
        <v/>
      </c>
      <c r="T876" s="447"/>
      <c r="U876" s="293"/>
      <c r="V876" s="293"/>
      <c r="W876" s="293"/>
      <c r="X876" s="293"/>
      <c r="Y876" s="293"/>
      <c r="Z876" s="293"/>
      <c r="AA876" s="293"/>
      <c r="AB876" s="293"/>
      <c r="AC876" s="293"/>
      <c r="AD876" s="293"/>
      <c r="AG876" s="111" t="str">
        <f t="shared" si="119"/>
        <v/>
      </c>
      <c r="AH876" s="95">
        <f t="shared" si="120"/>
        <v>0</v>
      </c>
      <c r="AI876" s="95">
        <f t="shared" si="121"/>
        <v>0</v>
      </c>
      <c r="AJ876" s="95">
        <f t="shared" si="122"/>
        <v>0</v>
      </c>
      <c r="AK876" s="100">
        <f t="shared" si="123"/>
        <v>0</v>
      </c>
      <c r="AL876" s="101">
        <f t="shared" si="124"/>
        <v>0</v>
      </c>
      <c r="AM876" s="101">
        <f t="shared" si="125"/>
        <v>0</v>
      </c>
      <c r="AN876" s="102">
        <f t="shared" si="126"/>
        <v>0</v>
      </c>
      <c r="AO876" s="100">
        <f t="shared" si="127"/>
        <v>0</v>
      </c>
      <c r="AP876" s="101">
        <f t="shared" si="128"/>
        <v>0</v>
      </c>
      <c r="AQ876" s="101">
        <f t="shared" si="129"/>
        <v>0</v>
      </c>
      <c r="AR876" s="102">
        <f t="shared" si="130"/>
        <v>0</v>
      </c>
      <c r="AS876" s="111">
        <f t="shared" si="131"/>
        <v>0</v>
      </c>
    </row>
    <row r="877" spans="1:45" ht="15.05" customHeight="1">
      <c r="A877" s="159"/>
      <c r="B877" s="123"/>
      <c r="C877" s="126" t="s">
        <v>124</v>
      </c>
      <c r="D877" s="473" t="str">
        <f t="shared" si="115"/>
        <v/>
      </c>
      <c r="E877" s="449"/>
      <c r="F877" s="449"/>
      <c r="G877" s="449"/>
      <c r="H877" s="449"/>
      <c r="I877" s="449"/>
      <c r="J877" s="449"/>
      <c r="K877" s="449"/>
      <c r="L877" s="449"/>
      <c r="M877" s="449"/>
      <c r="N877" s="450"/>
      <c r="O877" s="446" t="str">
        <f t="shared" si="116"/>
        <v/>
      </c>
      <c r="P877" s="447"/>
      <c r="Q877" s="446" t="str">
        <f t="shared" si="117"/>
        <v/>
      </c>
      <c r="R877" s="447"/>
      <c r="S877" s="446" t="str">
        <f t="shared" si="118"/>
        <v/>
      </c>
      <c r="T877" s="447"/>
      <c r="U877" s="293"/>
      <c r="V877" s="293"/>
      <c r="W877" s="293"/>
      <c r="X877" s="293"/>
      <c r="Y877" s="293"/>
      <c r="Z877" s="293"/>
      <c r="AA877" s="293"/>
      <c r="AB877" s="293"/>
      <c r="AC877" s="293"/>
      <c r="AD877" s="293"/>
      <c r="AG877" s="111" t="str">
        <f t="shared" si="119"/>
        <v/>
      </c>
      <c r="AH877" s="95">
        <f t="shared" si="120"/>
        <v>0</v>
      </c>
      <c r="AI877" s="95">
        <f t="shared" si="121"/>
        <v>0</v>
      </c>
      <c r="AJ877" s="95">
        <f t="shared" si="122"/>
        <v>0</v>
      </c>
      <c r="AK877" s="100">
        <f t="shared" si="123"/>
        <v>0</v>
      </c>
      <c r="AL877" s="101">
        <f t="shared" si="124"/>
        <v>0</v>
      </c>
      <c r="AM877" s="101">
        <f t="shared" si="125"/>
        <v>0</v>
      </c>
      <c r="AN877" s="102">
        <f t="shared" si="126"/>
        <v>0</v>
      </c>
      <c r="AO877" s="100">
        <f t="shared" si="127"/>
        <v>0</v>
      </c>
      <c r="AP877" s="101">
        <f t="shared" si="128"/>
        <v>0</v>
      </c>
      <c r="AQ877" s="101">
        <f t="shared" si="129"/>
        <v>0</v>
      </c>
      <c r="AR877" s="102">
        <f t="shared" si="130"/>
        <v>0</v>
      </c>
      <c r="AS877" s="111">
        <f t="shared" si="131"/>
        <v>0</v>
      </c>
    </row>
    <row r="878" spans="1:45" ht="15.05" customHeight="1">
      <c r="A878" s="159"/>
      <c r="B878" s="123"/>
      <c r="C878" s="126" t="s">
        <v>125</v>
      </c>
      <c r="D878" s="473" t="str">
        <f t="shared" si="115"/>
        <v/>
      </c>
      <c r="E878" s="449"/>
      <c r="F878" s="449"/>
      <c r="G878" s="449"/>
      <c r="H878" s="449"/>
      <c r="I878" s="449"/>
      <c r="J878" s="449"/>
      <c r="K878" s="449"/>
      <c r="L878" s="449"/>
      <c r="M878" s="449"/>
      <c r="N878" s="450"/>
      <c r="O878" s="446" t="str">
        <f t="shared" si="116"/>
        <v/>
      </c>
      <c r="P878" s="447"/>
      <c r="Q878" s="446" t="str">
        <f t="shared" si="117"/>
        <v/>
      </c>
      <c r="R878" s="447"/>
      <c r="S878" s="446" t="str">
        <f t="shared" si="118"/>
        <v/>
      </c>
      <c r="T878" s="447"/>
      <c r="U878" s="293"/>
      <c r="V878" s="293"/>
      <c r="W878" s="293"/>
      <c r="X878" s="293"/>
      <c r="Y878" s="293"/>
      <c r="Z878" s="293"/>
      <c r="AA878" s="293"/>
      <c r="AB878" s="293"/>
      <c r="AC878" s="293"/>
      <c r="AD878" s="293"/>
      <c r="AG878" s="111" t="str">
        <f t="shared" si="119"/>
        <v/>
      </c>
      <c r="AH878" s="95">
        <f t="shared" si="120"/>
        <v>0</v>
      </c>
      <c r="AI878" s="95">
        <f t="shared" si="121"/>
        <v>0</v>
      </c>
      <c r="AJ878" s="95">
        <f t="shared" si="122"/>
        <v>0</v>
      </c>
      <c r="AK878" s="100">
        <f t="shared" si="123"/>
        <v>0</v>
      </c>
      <c r="AL878" s="101">
        <f t="shared" si="124"/>
        <v>0</v>
      </c>
      <c r="AM878" s="101">
        <f t="shared" si="125"/>
        <v>0</v>
      </c>
      <c r="AN878" s="102">
        <f t="shared" si="126"/>
        <v>0</v>
      </c>
      <c r="AO878" s="100">
        <f t="shared" si="127"/>
        <v>0</v>
      </c>
      <c r="AP878" s="101">
        <f t="shared" si="128"/>
        <v>0</v>
      </c>
      <c r="AQ878" s="101">
        <f t="shared" si="129"/>
        <v>0</v>
      </c>
      <c r="AR878" s="102">
        <f t="shared" si="130"/>
        <v>0</v>
      </c>
      <c r="AS878" s="111">
        <f t="shared" si="131"/>
        <v>0</v>
      </c>
    </row>
    <row r="879" spans="1:45" ht="15.05" customHeight="1">
      <c r="A879" s="159"/>
      <c r="B879" s="123"/>
      <c r="C879" s="126" t="s">
        <v>126</v>
      </c>
      <c r="D879" s="473" t="str">
        <f t="shared" si="115"/>
        <v/>
      </c>
      <c r="E879" s="449"/>
      <c r="F879" s="449"/>
      <c r="G879" s="449"/>
      <c r="H879" s="449"/>
      <c r="I879" s="449"/>
      <c r="J879" s="449"/>
      <c r="K879" s="449"/>
      <c r="L879" s="449"/>
      <c r="M879" s="449"/>
      <c r="N879" s="450"/>
      <c r="O879" s="446" t="str">
        <f t="shared" si="116"/>
        <v/>
      </c>
      <c r="P879" s="447"/>
      <c r="Q879" s="446" t="str">
        <f t="shared" si="117"/>
        <v/>
      </c>
      <c r="R879" s="447"/>
      <c r="S879" s="446" t="str">
        <f t="shared" si="118"/>
        <v/>
      </c>
      <c r="T879" s="447"/>
      <c r="U879" s="293"/>
      <c r="V879" s="293"/>
      <c r="W879" s="293"/>
      <c r="X879" s="293"/>
      <c r="Y879" s="293"/>
      <c r="Z879" s="293"/>
      <c r="AA879" s="293"/>
      <c r="AB879" s="293"/>
      <c r="AC879" s="293"/>
      <c r="AD879" s="293"/>
      <c r="AG879" s="111" t="str">
        <f t="shared" si="119"/>
        <v/>
      </c>
      <c r="AH879" s="95">
        <f t="shared" si="120"/>
        <v>0</v>
      </c>
      <c r="AI879" s="95">
        <f t="shared" si="121"/>
        <v>0</v>
      </c>
      <c r="AJ879" s="95">
        <f t="shared" si="122"/>
        <v>0</v>
      </c>
      <c r="AK879" s="100">
        <f t="shared" si="123"/>
        <v>0</v>
      </c>
      <c r="AL879" s="101">
        <f t="shared" si="124"/>
        <v>0</v>
      </c>
      <c r="AM879" s="101">
        <f t="shared" si="125"/>
        <v>0</v>
      </c>
      <c r="AN879" s="102">
        <f t="shared" si="126"/>
        <v>0</v>
      </c>
      <c r="AO879" s="100">
        <f t="shared" si="127"/>
        <v>0</v>
      </c>
      <c r="AP879" s="101">
        <f t="shared" si="128"/>
        <v>0</v>
      </c>
      <c r="AQ879" s="101">
        <f t="shared" si="129"/>
        <v>0</v>
      </c>
      <c r="AR879" s="102">
        <f t="shared" si="130"/>
        <v>0</v>
      </c>
      <c r="AS879" s="111">
        <f t="shared" si="131"/>
        <v>0</v>
      </c>
    </row>
    <row r="880" spans="1:45" ht="15.05" customHeight="1">
      <c r="A880" s="159"/>
      <c r="B880" s="123"/>
      <c r="C880" s="126" t="s">
        <v>127</v>
      </c>
      <c r="D880" s="473" t="str">
        <f t="shared" si="115"/>
        <v/>
      </c>
      <c r="E880" s="449"/>
      <c r="F880" s="449"/>
      <c r="G880" s="449"/>
      <c r="H880" s="449"/>
      <c r="I880" s="449"/>
      <c r="J880" s="449"/>
      <c r="K880" s="449"/>
      <c r="L880" s="449"/>
      <c r="M880" s="449"/>
      <c r="N880" s="450"/>
      <c r="O880" s="446" t="str">
        <f t="shared" si="116"/>
        <v/>
      </c>
      <c r="P880" s="447"/>
      <c r="Q880" s="446" t="str">
        <f t="shared" si="117"/>
        <v/>
      </c>
      <c r="R880" s="447"/>
      <c r="S880" s="446" t="str">
        <f t="shared" si="118"/>
        <v/>
      </c>
      <c r="T880" s="447"/>
      <c r="U880" s="293"/>
      <c r="V880" s="293"/>
      <c r="W880" s="293"/>
      <c r="X880" s="293"/>
      <c r="Y880" s="293"/>
      <c r="Z880" s="293"/>
      <c r="AA880" s="293"/>
      <c r="AB880" s="293"/>
      <c r="AC880" s="293"/>
      <c r="AD880" s="293"/>
      <c r="AG880" s="111" t="str">
        <f t="shared" si="119"/>
        <v/>
      </c>
      <c r="AH880" s="95">
        <f t="shared" si="120"/>
        <v>0</v>
      </c>
      <c r="AI880" s="95">
        <f t="shared" si="121"/>
        <v>0</v>
      </c>
      <c r="AJ880" s="95">
        <f t="shared" si="122"/>
        <v>0</v>
      </c>
      <c r="AK880" s="100">
        <f t="shared" si="123"/>
        <v>0</v>
      </c>
      <c r="AL880" s="101">
        <f t="shared" si="124"/>
        <v>0</v>
      </c>
      <c r="AM880" s="101">
        <f t="shared" si="125"/>
        <v>0</v>
      </c>
      <c r="AN880" s="102">
        <f t="shared" si="126"/>
        <v>0</v>
      </c>
      <c r="AO880" s="100">
        <f t="shared" si="127"/>
        <v>0</v>
      </c>
      <c r="AP880" s="101">
        <f t="shared" si="128"/>
        <v>0</v>
      </c>
      <c r="AQ880" s="101">
        <f t="shared" si="129"/>
        <v>0</v>
      </c>
      <c r="AR880" s="102">
        <f t="shared" si="130"/>
        <v>0</v>
      </c>
      <c r="AS880" s="111">
        <f t="shared" si="131"/>
        <v>0</v>
      </c>
    </row>
    <row r="881" spans="1:45" ht="15.05" customHeight="1">
      <c r="A881" s="159"/>
      <c r="B881" s="123"/>
      <c r="C881" s="126" t="s">
        <v>128</v>
      </c>
      <c r="D881" s="473" t="str">
        <f t="shared" si="115"/>
        <v/>
      </c>
      <c r="E881" s="449"/>
      <c r="F881" s="449"/>
      <c r="G881" s="449"/>
      <c r="H881" s="449"/>
      <c r="I881" s="449"/>
      <c r="J881" s="449"/>
      <c r="K881" s="449"/>
      <c r="L881" s="449"/>
      <c r="M881" s="449"/>
      <c r="N881" s="450"/>
      <c r="O881" s="446" t="str">
        <f t="shared" si="116"/>
        <v/>
      </c>
      <c r="P881" s="447"/>
      <c r="Q881" s="446" t="str">
        <f t="shared" si="117"/>
        <v/>
      </c>
      <c r="R881" s="447"/>
      <c r="S881" s="446" t="str">
        <f t="shared" si="118"/>
        <v/>
      </c>
      <c r="T881" s="447"/>
      <c r="U881" s="293"/>
      <c r="V881" s="293"/>
      <c r="W881" s="293"/>
      <c r="X881" s="293"/>
      <c r="Y881" s="293"/>
      <c r="Z881" s="293"/>
      <c r="AA881" s="293"/>
      <c r="AB881" s="293"/>
      <c r="AC881" s="293"/>
      <c r="AD881" s="293"/>
      <c r="AG881" s="111" t="str">
        <f t="shared" si="119"/>
        <v/>
      </c>
      <c r="AH881" s="95">
        <f t="shared" si="120"/>
        <v>0</v>
      </c>
      <c r="AI881" s="95">
        <f t="shared" si="121"/>
        <v>0</v>
      </c>
      <c r="AJ881" s="95">
        <f t="shared" si="122"/>
        <v>0</v>
      </c>
      <c r="AK881" s="100">
        <f t="shared" si="123"/>
        <v>0</v>
      </c>
      <c r="AL881" s="101">
        <f t="shared" si="124"/>
        <v>0</v>
      </c>
      <c r="AM881" s="101">
        <f t="shared" si="125"/>
        <v>0</v>
      </c>
      <c r="AN881" s="102">
        <f t="shared" si="126"/>
        <v>0</v>
      </c>
      <c r="AO881" s="100">
        <f t="shared" si="127"/>
        <v>0</v>
      </c>
      <c r="AP881" s="101">
        <f t="shared" si="128"/>
        <v>0</v>
      </c>
      <c r="AQ881" s="101">
        <f t="shared" si="129"/>
        <v>0</v>
      </c>
      <c r="AR881" s="102">
        <f t="shared" si="130"/>
        <v>0</v>
      </c>
      <c r="AS881" s="111">
        <f t="shared" si="131"/>
        <v>0</v>
      </c>
    </row>
    <row r="882" spans="1:45" ht="15.05" customHeight="1">
      <c r="A882" s="159"/>
      <c r="B882" s="123"/>
      <c r="C882" s="126" t="s">
        <v>129</v>
      </c>
      <c r="D882" s="473" t="str">
        <f t="shared" si="115"/>
        <v/>
      </c>
      <c r="E882" s="449"/>
      <c r="F882" s="449"/>
      <c r="G882" s="449"/>
      <c r="H882" s="449"/>
      <c r="I882" s="449"/>
      <c r="J882" s="449"/>
      <c r="K882" s="449"/>
      <c r="L882" s="449"/>
      <c r="M882" s="449"/>
      <c r="N882" s="450"/>
      <c r="O882" s="446" t="str">
        <f t="shared" si="116"/>
        <v/>
      </c>
      <c r="P882" s="447"/>
      <c r="Q882" s="446" t="str">
        <f t="shared" si="117"/>
        <v/>
      </c>
      <c r="R882" s="447"/>
      <c r="S882" s="446" t="str">
        <f t="shared" si="118"/>
        <v/>
      </c>
      <c r="T882" s="447"/>
      <c r="U882" s="293"/>
      <c r="V882" s="293"/>
      <c r="W882" s="293"/>
      <c r="X882" s="293"/>
      <c r="Y882" s="293"/>
      <c r="Z882" s="293"/>
      <c r="AA882" s="293"/>
      <c r="AB882" s="293"/>
      <c r="AC882" s="293"/>
      <c r="AD882" s="293"/>
      <c r="AG882" s="111" t="str">
        <f t="shared" si="119"/>
        <v/>
      </c>
      <c r="AH882" s="95">
        <f t="shared" si="120"/>
        <v>0</v>
      </c>
      <c r="AI882" s="95">
        <f t="shared" si="121"/>
        <v>0</v>
      </c>
      <c r="AJ882" s="95">
        <f t="shared" si="122"/>
        <v>0</v>
      </c>
      <c r="AK882" s="100">
        <f t="shared" si="123"/>
        <v>0</v>
      </c>
      <c r="AL882" s="101">
        <f t="shared" si="124"/>
        <v>0</v>
      </c>
      <c r="AM882" s="101">
        <f t="shared" si="125"/>
        <v>0</v>
      </c>
      <c r="AN882" s="102">
        <f t="shared" si="126"/>
        <v>0</v>
      </c>
      <c r="AO882" s="100">
        <f t="shared" si="127"/>
        <v>0</v>
      </c>
      <c r="AP882" s="101">
        <f t="shared" si="128"/>
        <v>0</v>
      </c>
      <c r="AQ882" s="101">
        <f t="shared" si="129"/>
        <v>0</v>
      </c>
      <c r="AR882" s="102">
        <f t="shared" si="130"/>
        <v>0</v>
      </c>
      <c r="AS882" s="111">
        <f t="shared" si="131"/>
        <v>0</v>
      </c>
    </row>
    <row r="883" spans="1:45" ht="15.05" customHeight="1">
      <c r="A883" s="159"/>
      <c r="B883" s="123"/>
      <c r="C883" s="126" t="s">
        <v>130</v>
      </c>
      <c r="D883" s="473" t="str">
        <f t="shared" si="115"/>
        <v/>
      </c>
      <c r="E883" s="449"/>
      <c r="F883" s="449"/>
      <c r="G883" s="449"/>
      <c r="H883" s="449"/>
      <c r="I883" s="449"/>
      <c r="J883" s="449"/>
      <c r="K883" s="449"/>
      <c r="L883" s="449"/>
      <c r="M883" s="449"/>
      <c r="N883" s="450"/>
      <c r="O883" s="446" t="str">
        <f t="shared" si="116"/>
        <v/>
      </c>
      <c r="P883" s="447"/>
      <c r="Q883" s="446" t="str">
        <f t="shared" si="117"/>
        <v/>
      </c>
      <c r="R883" s="447"/>
      <c r="S883" s="446" t="str">
        <f t="shared" si="118"/>
        <v/>
      </c>
      <c r="T883" s="447"/>
      <c r="U883" s="293"/>
      <c r="V883" s="293"/>
      <c r="W883" s="293"/>
      <c r="X883" s="293"/>
      <c r="Y883" s="293"/>
      <c r="Z883" s="293"/>
      <c r="AA883" s="293"/>
      <c r="AB883" s="293"/>
      <c r="AC883" s="293"/>
      <c r="AD883" s="293"/>
      <c r="AG883" s="111" t="str">
        <f t="shared" si="119"/>
        <v/>
      </c>
      <c r="AH883" s="95">
        <f t="shared" si="120"/>
        <v>0</v>
      </c>
      <c r="AI883" s="95">
        <f t="shared" si="121"/>
        <v>0</v>
      </c>
      <c r="AJ883" s="95">
        <f t="shared" si="122"/>
        <v>0</v>
      </c>
      <c r="AK883" s="100">
        <f t="shared" si="123"/>
        <v>0</v>
      </c>
      <c r="AL883" s="101">
        <f t="shared" si="124"/>
        <v>0</v>
      </c>
      <c r="AM883" s="101">
        <f t="shared" si="125"/>
        <v>0</v>
      </c>
      <c r="AN883" s="102">
        <f t="shared" si="126"/>
        <v>0</v>
      </c>
      <c r="AO883" s="100">
        <f t="shared" si="127"/>
        <v>0</v>
      </c>
      <c r="AP883" s="101">
        <f t="shared" si="128"/>
        <v>0</v>
      </c>
      <c r="AQ883" s="101">
        <f t="shared" si="129"/>
        <v>0</v>
      </c>
      <c r="AR883" s="102">
        <f t="shared" si="130"/>
        <v>0</v>
      </c>
      <c r="AS883" s="111">
        <f t="shared" si="131"/>
        <v>0</v>
      </c>
    </row>
    <row r="884" spans="1:45" ht="15.05" customHeight="1">
      <c r="A884" s="159"/>
      <c r="B884" s="123"/>
      <c r="C884" s="126" t="s">
        <v>131</v>
      </c>
      <c r="D884" s="473" t="str">
        <f t="shared" si="115"/>
        <v/>
      </c>
      <c r="E884" s="449"/>
      <c r="F884" s="449"/>
      <c r="G884" s="449"/>
      <c r="H884" s="449"/>
      <c r="I884" s="449"/>
      <c r="J884" s="449"/>
      <c r="K884" s="449"/>
      <c r="L884" s="449"/>
      <c r="M884" s="449"/>
      <c r="N884" s="450"/>
      <c r="O884" s="446" t="str">
        <f t="shared" si="116"/>
        <v/>
      </c>
      <c r="P884" s="447"/>
      <c r="Q884" s="446" t="str">
        <f t="shared" si="117"/>
        <v/>
      </c>
      <c r="R884" s="447"/>
      <c r="S884" s="446" t="str">
        <f t="shared" si="118"/>
        <v/>
      </c>
      <c r="T884" s="447"/>
      <c r="U884" s="293"/>
      <c r="V884" s="293"/>
      <c r="W884" s="293"/>
      <c r="X884" s="293"/>
      <c r="Y884" s="293"/>
      <c r="Z884" s="293"/>
      <c r="AA884" s="293"/>
      <c r="AB884" s="293"/>
      <c r="AC884" s="293"/>
      <c r="AD884" s="293"/>
      <c r="AG884" s="111" t="str">
        <f t="shared" si="119"/>
        <v/>
      </c>
      <c r="AH884" s="95">
        <f t="shared" si="120"/>
        <v>0</v>
      </c>
      <c r="AI884" s="95">
        <f t="shared" si="121"/>
        <v>0</v>
      </c>
      <c r="AJ884" s="95">
        <f t="shared" si="122"/>
        <v>0</v>
      </c>
      <c r="AK884" s="100">
        <f t="shared" si="123"/>
        <v>0</v>
      </c>
      <c r="AL884" s="101">
        <f t="shared" si="124"/>
        <v>0</v>
      </c>
      <c r="AM884" s="101">
        <f t="shared" si="125"/>
        <v>0</v>
      </c>
      <c r="AN884" s="102">
        <f t="shared" si="126"/>
        <v>0</v>
      </c>
      <c r="AO884" s="100">
        <f t="shared" si="127"/>
        <v>0</v>
      </c>
      <c r="AP884" s="101">
        <f t="shared" si="128"/>
        <v>0</v>
      </c>
      <c r="AQ884" s="101">
        <f t="shared" si="129"/>
        <v>0</v>
      </c>
      <c r="AR884" s="102">
        <f t="shared" si="130"/>
        <v>0</v>
      </c>
      <c r="AS884" s="111">
        <f t="shared" si="131"/>
        <v>0</v>
      </c>
    </row>
    <row r="885" spans="1:45" ht="15.05" customHeight="1">
      <c r="A885" s="159"/>
      <c r="B885" s="123"/>
      <c r="C885" s="126" t="s">
        <v>132</v>
      </c>
      <c r="D885" s="473" t="str">
        <f t="shared" si="115"/>
        <v/>
      </c>
      <c r="E885" s="449"/>
      <c r="F885" s="449"/>
      <c r="G885" s="449"/>
      <c r="H885" s="449"/>
      <c r="I885" s="449"/>
      <c r="J885" s="449"/>
      <c r="K885" s="449"/>
      <c r="L885" s="449"/>
      <c r="M885" s="449"/>
      <c r="N885" s="450"/>
      <c r="O885" s="446" t="str">
        <f t="shared" si="116"/>
        <v/>
      </c>
      <c r="P885" s="447"/>
      <c r="Q885" s="446" t="str">
        <f t="shared" si="117"/>
        <v/>
      </c>
      <c r="R885" s="447"/>
      <c r="S885" s="446" t="str">
        <f t="shared" si="118"/>
        <v/>
      </c>
      <c r="T885" s="447"/>
      <c r="U885" s="293"/>
      <c r="V885" s="293"/>
      <c r="W885" s="293"/>
      <c r="X885" s="293"/>
      <c r="Y885" s="293"/>
      <c r="Z885" s="293"/>
      <c r="AA885" s="293"/>
      <c r="AB885" s="293"/>
      <c r="AC885" s="293"/>
      <c r="AD885" s="293"/>
      <c r="AG885" s="111" t="str">
        <f t="shared" si="119"/>
        <v/>
      </c>
      <c r="AH885" s="95">
        <f t="shared" si="120"/>
        <v>0</v>
      </c>
      <c r="AI885" s="95">
        <f t="shared" si="121"/>
        <v>0</v>
      </c>
      <c r="AJ885" s="95">
        <f t="shared" si="122"/>
        <v>0</v>
      </c>
      <c r="AK885" s="100">
        <f t="shared" si="123"/>
        <v>0</v>
      </c>
      <c r="AL885" s="101">
        <f t="shared" si="124"/>
        <v>0</v>
      </c>
      <c r="AM885" s="101">
        <f t="shared" si="125"/>
        <v>0</v>
      </c>
      <c r="AN885" s="102">
        <f t="shared" si="126"/>
        <v>0</v>
      </c>
      <c r="AO885" s="100">
        <f t="shared" si="127"/>
        <v>0</v>
      </c>
      <c r="AP885" s="101">
        <f t="shared" si="128"/>
        <v>0</v>
      </c>
      <c r="AQ885" s="101">
        <f t="shared" si="129"/>
        <v>0</v>
      </c>
      <c r="AR885" s="102">
        <f t="shared" si="130"/>
        <v>0</v>
      </c>
      <c r="AS885" s="111">
        <f t="shared" si="131"/>
        <v>0</v>
      </c>
    </row>
    <row r="886" spans="1:45" ht="15.05" customHeight="1">
      <c r="A886" s="159"/>
      <c r="B886" s="123"/>
      <c r="C886" s="126" t="s">
        <v>133</v>
      </c>
      <c r="D886" s="473" t="str">
        <f t="shared" ref="D886:D940" si="132">IF(D103="","",D103)</f>
        <v/>
      </c>
      <c r="E886" s="449"/>
      <c r="F886" s="449"/>
      <c r="G886" s="449"/>
      <c r="H886" s="449"/>
      <c r="I886" s="449"/>
      <c r="J886" s="449"/>
      <c r="K886" s="449"/>
      <c r="L886" s="449"/>
      <c r="M886" s="449"/>
      <c r="N886" s="450"/>
      <c r="O886" s="446" t="str">
        <f t="shared" ref="O886:O940" si="133">IF(M614="","",M614)</f>
        <v/>
      </c>
      <c r="P886" s="447"/>
      <c r="Q886" s="446" t="str">
        <f t="shared" ref="Q886:Q940" si="134">IF(S614="","",S614)</f>
        <v/>
      </c>
      <c r="R886" s="447"/>
      <c r="S886" s="446" t="str">
        <f t="shared" ref="S886:S940" si="135">IF(Y614="","",Y614)</f>
        <v/>
      </c>
      <c r="T886" s="447"/>
      <c r="U886" s="293"/>
      <c r="V886" s="293"/>
      <c r="W886" s="293"/>
      <c r="X886" s="293"/>
      <c r="Y886" s="293"/>
      <c r="Z886" s="293"/>
      <c r="AA886" s="293"/>
      <c r="AB886" s="293"/>
      <c r="AC886" s="293"/>
      <c r="AD886" s="293"/>
      <c r="AG886" s="111" t="str">
        <f t="shared" ref="AG886:AG940" si="136">O886</f>
        <v/>
      </c>
      <c r="AH886" s="95">
        <f t="shared" ref="AH886:AH940" si="137">IF(COUNTIF(Q886:T886,"NA")=2,"NA",SUM(Q886:T886))</f>
        <v>0</v>
      </c>
      <c r="AI886" s="95">
        <f t="shared" ref="AI886:AI940" si="138">COUNTIF(Q886:T886, "NS")</f>
        <v>0</v>
      </c>
      <c r="AJ886" s="95">
        <f t="shared" ref="AJ886:AJ940" si="139">IF($AG$819 = $AH$819, 0, IF(OR(AND(AG886 = 0, AI886 &gt; 0), AND(AG886 = "NS", AH886 &gt; 0), AND(AG886 = "NS", AI886 = 0, AH886 =0), AND(AG886="NA", AH886&lt;&gt;"NA")), 1, IF(OR(AND(AG886 &gt; 0, AI886 = 2), AND(AG886 = "NS", AI886 = 2), AND(AG886 = "NS", AH886 = 0, AI886 &gt; 0), AG886 = AH886), 0, 1)))</f>
        <v>0</v>
      </c>
      <c r="AK886" s="100">
        <f t="shared" ref="AK886:AK940" si="140">IF(Q886="",0,Q886)</f>
        <v>0</v>
      </c>
      <c r="AL886" s="101">
        <f t="shared" ref="AL886:AL940" si="141">IF(COUNTIF(U886,"NA")+COUNTIF(W886,"NA")+COUNTIF(Y886,"NA")+COUNTIF(AA886,"NA")+COUNTIF(AC886,"NA")=5,"NA",SUM(U886,W886,Y886,AA886,AC886))</f>
        <v>0</v>
      </c>
      <c r="AM886" s="101">
        <f t="shared" ref="AM886:AM940" si="142">COUNTIF(U886, "NS")+COUNTIF(W886, "NS")+COUNTIF(Y886, "NS")+COUNTIF(AA886, "NS")+COUNTIF(AC886, "NS")</f>
        <v>0</v>
      </c>
      <c r="AN886" s="102">
        <f t="shared" ref="AN886:AN940" si="143">IF($AG$819=$AH$819, 0, IF(OR(AND(AK886 =0, AM886 &gt;0), AND(AK886 ="NS", AL886&gt;0), AND(AK886 ="NS", AL886 =0, AM886=0), AND(AK886="NA", AL886&lt;&gt;"NA") ), 1, IF(OR(AND(AM886&gt;=2, AL886&lt;AK886), AND(AK886="NS", AL886=0, AM886&gt;0), AL886=AK886 ), 0, 1)))</f>
        <v>0</v>
      </c>
      <c r="AO886" s="100">
        <f t="shared" ref="AO886:AO940" si="144">IF(S886="",0,S886)</f>
        <v>0</v>
      </c>
      <c r="AP886" s="101">
        <f t="shared" ref="AP886:AP940" si="145">IF(COUNTIF(V886,"NA")+COUNTIF(X886,"NA")+COUNTIF(Z886,"NA")+COUNTIF(AB886,"NA")+COUNTIF(AD886,"NA")=5,"NA",SUM(V886,X886,Z886,AB886,AD886))</f>
        <v>0</v>
      </c>
      <c r="AQ886" s="101">
        <f t="shared" ref="AQ886:AQ940" si="146">COUNTIF(V886, "NS")+COUNTIF(X886, "NS")+COUNTIF(Z886, "NS")+COUNTIF(AB886, "NS")+COUNTIF(AD886, "NS")</f>
        <v>0</v>
      </c>
      <c r="AR886" s="102">
        <f t="shared" ref="AR886:AR940" si="147">IF($AG$819=$AH$819, 0, IF(OR(AND(AO886 =0, AQ886 &gt;0), AND(AO886 ="NS", AP886&gt;0), AND(AO886 ="NS", AP886 =0, AQ886=0), AND(AO886="NA", AP886&lt;&gt;"NA") ), 1, IF(OR(AND(AQ886&gt;=2, AP886&lt;AO886), AND(AO886="NS", AP886=0, AQ886&gt;0), AP886=AO886 ), 0, 1)))</f>
        <v>0</v>
      </c>
      <c r="AS886" s="111">
        <f t="shared" ref="AS886:AS940" si="148">IF($AG$819=$AH$819,0,IF(OR(AND(D886&lt;&gt;"",COUNTA(U886:AD886)&lt;&gt;COUNTA($U$820:$AD$820)),AND(D886="",COUNTA(U886:AD886)&gt;0)),1,0))</f>
        <v>0</v>
      </c>
    </row>
    <row r="887" spans="1:45" ht="15.05" customHeight="1">
      <c r="A887" s="159"/>
      <c r="B887" s="123"/>
      <c r="C887" s="126" t="s">
        <v>134</v>
      </c>
      <c r="D887" s="473" t="str">
        <f t="shared" si="132"/>
        <v/>
      </c>
      <c r="E887" s="449"/>
      <c r="F887" s="449"/>
      <c r="G887" s="449"/>
      <c r="H887" s="449"/>
      <c r="I887" s="449"/>
      <c r="J887" s="449"/>
      <c r="K887" s="449"/>
      <c r="L887" s="449"/>
      <c r="M887" s="449"/>
      <c r="N887" s="450"/>
      <c r="O887" s="446" t="str">
        <f t="shared" si="133"/>
        <v/>
      </c>
      <c r="P887" s="447"/>
      <c r="Q887" s="446" t="str">
        <f t="shared" si="134"/>
        <v/>
      </c>
      <c r="R887" s="447"/>
      <c r="S887" s="446" t="str">
        <f t="shared" si="135"/>
        <v/>
      </c>
      <c r="T887" s="447"/>
      <c r="U887" s="293"/>
      <c r="V887" s="293"/>
      <c r="W887" s="293"/>
      <c r="X887" s="293"/>
      <c r="Y887" s="293"/>
      <c r="Z887" s="293"/>
      <c r="AA887" s="293"/>
      <c r="AB887" s="293"/>
      <c r="AC887" s="293"/>
      <c r="AD887" s="293"/>
      <c r="AG887" s="111" t="str">
        <f t="shared" si="136"/>
        <v/>
      </c>
      <c r="AH887" s="95">
        <f t="shared" si="137"/>
        <v>0</v>
      </c>
      <c r="AI887" s="95">
        <f t="shared" si="138"/>
        <v>0</v>
      </c>
      <c r="AJ887" s="95">
        <f t="shared" si="139"/>
        <v>0</v>
      </c>
      <c r="AK887" s="100">
        <f t="shared" si="140"/>
        <v>0</v>
      </c>
      <c r="AL887" s="101">
        <f t="shared" si="141"/>
        <v>0</v>
      </c>
      <c r="AM887" s="101">
        <f t="shared" si="142"/>
        <v>0</v>
      </c>
      <c r="AN887" s="102">
        <f t="shared" si="143"/>
        <v>0</v>
      </c>
      <c r="AO887" s="100">
        <f t="shared" si="144"/>
        <v>0</v>
      </c>
      <c r="AP887" s="101">
        <f t="shared" si="145"/>
        <v>0</v>
      </c>
      <c r="AQ887" s="101">
        <f t="shared" si="146"/>
        <v>0</v>
      </c>
      <c r="AR887" s="102">
        <f t="shared" si="147"/>
        <v>0</v>
      </c>
      <c r="AS887" s="111">
        <f t="shared" si="148"/>
        <v>0</v>
      </c>
    </row>
    <row r="888" spans="1:45" ht="15.05" customHeight="1">
      <c r="A888" s="159"/>
      <c r="B888" s="123"/>
      <c r="C888" s="126" t="s">
        <v>135</v>
      </c>
      <c r="D888" s="473" t="str">
        <f t="shared" si="132"/>
        <v/>
      </c>
      <c r="E888" s="449"/>
      <c r="F888" s="449"/>
      <c r="G888" s="449"/>
      <c r="H888" s="449"/>
      <c r="I888" s="449"/>
      <c r="J888" s="449"/>
      <c r="K888" s="449"/>
      <c r="L888" s="449"/>
      <c r="M888" s="449"/>
      <c r="N888" s="450"/>
      <c r="O888" s="446" t="str">
        <f t="shared" si="133"/>
        <v/>
      </c>
      <c r="P888" s="447"/>
      <c r="Q888" s="446" t="str">
        <f t="shared" si="134"/>
        <v/>
      </c>
      <c r="R888" s="447"/>
      <c r="S888" s="446" t="str">
        <f t="shared" si="135"/>
        <v/>
      </c>
      <c r="T888" s="447"/>
      <c r="U888" s="293"/>
      <c r="V888" s="293"/>
      <c r="W888" s="293"/>
      <c r="X888" s="293"/>
      <c r="Y888" s="293"/>
      <c r="Z888" s="293"/>
      <c r="AA888" s="293"/>
      <c r="AB888" s="293"/>
      <c r="AC888" s="293"/>
      <c r="AD888" s="293"/>
      <c r="AG888" s="111" t="str">
        <f t="shared" si="136"/>
        <v/>
      </c>
      <c r="AH888" s="95">
        <f t="shared" si="137"/>
        <v>0</v>
      </c>
      <c r="AI888" s="95">
        <f t="shared" si="138"/>
        <v>0</v>
      </c>
      <c r="AJ888" s="95">
        <f t="shared" si="139"/>
        <v>0</v>
      </c>
      <c r="AK888" s="100">
        <f t="shared" si="140"/>
        <v>0</v>
      </c>
      <c r="AL888" s="101">
        <f t="shared" si="141"/>
        <v>0</v>
      </c>
      <c r="AM888" s="101">
        <f t="shared" si="142"/>
        <v>0</v>
      </c>
      <c r="AN888" s="102">
        <f t="shared" si="143"/>
        <v>0</v>
      </c>
      <c r="AO888" s="100">
        <f t="shared" si="144"/>
        <v>0</v>
      </c>
      <c r="AP888" s="101">
        <f t="shared" si="145"/>
        <v>0</v>
      </c>
      <c r="AQ888" s="101">
        <f t="shared" si="146"/>
        <v>0</v>
      </c>
      <c r="AR888" s="102">
        <f t="shared" si="147"/>
        <v>0</v>
      </c>
      <c r="AS888" s="111">
        <f t="shared" si="148"/>
        <v>0</v>
      </c>
    </row>
    <row r="889" spans="1:45" ht="15.05" customHeight="1">
      <c r="A889" s="159"/>
      <c r="B889" s="123"/>
      <c r="C889" s="126" t="s">
        <v>136</v>
      </c>
      <c r="D889" s="473" t="str">
        <f t="shared" si="132"/>
        <v/>
      </c>
      <c r="E889" s="449"/>
      <c r="F889" s="449"/>
      <c r="G889" s="449"/>
      <c r="H889" s="449"/>
      <c r="I889" s="449"/>
      <c r="J889" s="449"/>
      <c r="K889" s="449"/>
      <c r="L889" s="449"/>
      <c r="M889" s="449"/>
      <c r="N889" s="450"/>
      <c r="O889" s="446" t="str">
        <f t="shared" si="133"/>
        <v/>
      </c>
      <c r="P889" s="447"/>
      <c r="Q889" s="446" t="str">
        <f t="shared" si="134"/>
        <v/>
      </c>
      <c r="R889" s="447"/>
      <c r="S889" s="446" t="str">
        <f t="shared" si="135"/>
        <v/>
      </c>
      <c r="T889" s="447"/>
      <c r="U889" s="293"/>
      <c r="V889" s="293"/>
      <c r="W889" s="293"/>
      <c r="X889" s="293"/>
      <c r="Y889" s="293"/>
      <c r="Z889" s="293"/>
      <c r="AA889" s="293"/>
      <c r="AB889" s="293"/>
      <c r="AC889" s="293"/>
      <c r="AD889" s="293"/>
      <c r="AG889" s="111" t="str">
        <f t="shared" si="136"/>
        <v/>
      </c>
      <c r="AH889" s="95">
        <f t="shared" si="137"/>
        <v>0</v>
      </c>
      <c r="AI889" s="95">
        <f t="shared" si="138"/>
        <v>0</v>
      </c>
      <c r="AJ889" s="95">
        <f t="shared" si="139"/>
        <v>0</v>
      </c>
      <c r="AK889" s="100">
        <f t="shared" si="140"/>
        <v>0</v>
      </c>
      <c r="AL889" s="101">
        <f t="shared" si="141"/>
        <v>0</v>
      </c>
      <c r="AM889" s="101">
        <f t="shared" si="142"/>
        <v>0</v>
      </c>
      <c r="AN889" s="102">
        <f t="shared" si="143"/>
        <v>0</v>
      </c>
      <c r="AO889" s="100">
        <f t="shared" si="144"/>
        <v>0</v>
      </c>
      <c r="AP889" s="101">
        <f t="shared" si="145"/>
        <v>0</v>
      </c>
      <c r="AQ889" s="101">
        <f t="shared" si="146"/>
        <v>0</v>
      </c>
      <c r="AR889" s="102">
        <f t="shared" si="147"/>
        <v>0</v>
      </c>
      <c r="AS889" s="111">
        <f t="shared" si="148"/>
        <v>0</v>
      </c>
    </row>
    <row r="890" spans="1:45" ht="15.05" customHeight="1">
      <c r="A890" s="159"/>
      <c r="B890" s="123"/>
      <c r="C890" s="126" t="s">
        <v>137</v>
      </c>
      <c r="D890" s="473" t="str">
        <f t="shared" si="132"/>
        <v/>
      </c>
      <c r="E890" s="449"/>
      <c r="F890" s="449"/>
      <c r="G890" s="449"/>
      <c r="H890" s="449"/>
      <c r="I890" s="449"/>
      <c r="J890" s="449"/>
      <c r="K890" s="449"/>
      <c r="L890" s="449"/>
      <c r="M890" s="449"/>
      <c r="N890" s="450"/>
      <c r="O890" s="446" t="str">
        <f t="shared" si="133"/>
        <v/>
      </c>
      <c r="P890" s="447"/>
      <c r="Q890" s="446" t="str">
        <f t="shared" si="134"/>
        <v/>
      </c>
      <c r="R890" s="447"/>
      <c r="S890" s="446" t="str">
        <f t="shared" si="135"/>
        <v/>
      </c>
      <c r="T890" s="447"/>
      <c r="U890" s="293"/>
      <c r="V890" s="293"/>
      <c r="W890" s="293"/>
      <c r="X890" s="293"/>
      <c r="Y890" s="293"/>
      <c r="Z890" s="293"/>
      <c r="AA890" s="293"/>
      <c r="AB890" s="293"/>
      <c r="AC890" s="293"/>
      <c r="AD890" s="293"/>
      <c r="AG890" s="111" t="str">
        <f t="shared" si="136"/>
        <v/>
      </c>
      <c r="AH890" s="95">
        <f t="shared" si="137"/>
        <v>0</v>
      </c>
      <c r="AI890" s="95">
        <f t="shared" si="138"/>
        <v>0</v>
      </c>
      <c r="AJ890" s="95">
        <f t="shared" si="139"/>
        <v>0</v>
      </c>
      <c r="AK890" s="100">
        <f t="shared" si="140"/>
        <v>0</v>
      </c>
      <c r="AL890" s="101">
        <f t="shared" si="141"/>
        <v>0</v>
      </c>
      <c r="AM890" s="101">
        <f t="shared" si="142"/>
        <v>0</v>
      </c>
      <c r="AN890" s="102">
        <f t="shared" si="143"/>
        <v>0</v>
      </c>
      <c r="AO890" s="100">
        <f t="shared" si="144"/>
        <v>0</v>
      </c>
      <c r="AP890" s="101">
        <f t="shared" si="145"/>
        <v>0</v>
      </c>
      <c r="AQ890" s="101">
        <f t="shared" si="146"/>
        <v>0</v>
      </c>
      <c r="AR890" s="102">
        <f t="shared" si="147"/>
        <v>0</v>
      </c>
      <c r="AS890" s="111">
        <f t="shared" si="148"/>
        <v>0</v>
      </c>
    </row>
    <row r="891" spans="1:45" ht="15.05" customHeight="1">
      <c r="A891" s="159"/>
      <c r="B891" s="123"/>
      <c r="C891" s="126" t="s">
        <v>138</v>
      </c>
      <c r="D891" s="473" t="str">
        <f t="shared" si="132"/>
        <v/>
      </c>
      <c r="E891" s="449"/>
      <c r="F891" s="449"/>
      <c r="G891" s="449"/>
      <c r="H891" s="449"/>
      <c r="I891" s="449"/>
      <c r="J891" s="449"/>
      <c r="K891" s="449"/>
      <c r="L891" s="449"/>
      <c r="M891" s="449"/>
      <c r="N891" s="450"/>
      <c r="O891" s="446" t="str">
        <f t="shared" si="133"/>
        <v/>
      </c>
      <c r="P891" s="447"/>
      <c r="Q891" s="446" t="str">
        <f t="shared" si="134"/>
        <v/>
      </c>
      <c r="R891" s="447"/>
      <c r="S891" s="446" t="str">
        <f t="shared" si="135"/>
        <v/>
      </c>
      <c r="T891" s="447"/>
      <c r="U891" s="293"/>
      <c r="V891" s="293"/>
      <c r="W891" s="293"/>
      <c r="X891" s="293"/>
      <c r="Y891" s="293"/>
      <c r="Z891" s="293"/>
      <c r="AA891" s="293"/>
      <c r="AB891" s="293"/>
      <c r="AC891" s="293"/>
      <c r="AD891" s="293"/>
      <c r="AG891" s="111" t="str">
        <f t="shared" si="136"/>
        <v/>
      </c>
      <c r="AH891" s="95">
        <f t="shared" si="137"/>
        <v>0</v>
      </c>
      <c r="AI891" s="95">
        <f t="shared" si="138"/>
        <v>0</v>
      </c>
      <c r="AJ891" s="95">
        <f t="shared" si="139"/>
        <v>0</v>
      </c>
      <c r="AK891" s="100">
        <f t="shared" si="140"/>
        <v>0</v>
      </c>
      <c r="AL891" s="101">
        <f t="shared" si="141"/>
        <v>0</v>
      </c>
      <c r="AM891" s="101">
        <f t="shared" si="142"/>
        <v>0</v>
      </c>
      <c r="AN891" s="102">
        <f t="shared" si="143"/>
        <v>0</v>
      </c>
      <c r="AO891" s="100">
        <f t="shared" si="144"/>
        <v>0</v>
      </c>
      <c r="AP891" s="101">
        <f t="shared" si="145"/>
        <v>0</v>
      </c>
      <c r="AQ891" s="101">
        <f t="shared" si="146"/>
        <v>0</v>
      </c>
      <c r="AR891" s="102">
        <f t="shared" si="147"/>
        <v>0</v>
      </c>
      <c r="AS891" s="111">
        <f t="shared" si="148"/>
        <v>0</v>
      </c>
    </row>
    <row r="892" spans="1:45" ht="15.05" customHeight="1">
      <c r="A892" s="159"/>
      <c r="B892" s="123"/>
      <c r="C892" s="126" t="s">
        <v>139</v>
      </c>
      <c r="D892" s="473" t="str">
        <f t="shared" si="132"/>
        <v/>
      </c>
      <c r="E892" s="449"/>
      <c r="F892" s="449"/>
      <c r="G892" s="449"/>
      <c r="H892" s="449"/>
      <c r="I892" s="449"/>
      <c r="J892" s="449"/>
      <c r="K892" s="449"/>
      <c r="L892" s="449"/>
      <c r="M892" s="449"/>
      <c r="N892" s="450"/>
      <c r="O892" s="446" t="str">
        <f t="shared" si="133"/>
        <v/>
      </c>
      <c r="P892" s="447"/>
      <c r="Q892" s="446" t="str">
        <f t="shared" si="134"/>
        <v/>
      </c>
      <c r="R892" s="447"/>
      <c r="S892" s="446" t="str">
        <f t="shared" si="135"/>
        <v/>
      </c>
      <c r="T892" s="447"/>
      <c r="U892" s="293"/>
      <c r="V892" s="293"/>
      <c r="W892" s="293"/>
      <c r="X892" s="293"/>
      <c r="Y892" s="293"/>
      <c r="Z892" s="293"/>
      <c r="AA892" s="293"/>
      <c r="AB892" s="293"/>
      <c r="AC892" s="293"/>
      <c r="AD892" s="293"/>
      <c r="AG892" s="111" t="str">
        <f t="shared" si="136"/>
        <v/>
      </c>
      <c r="AH892" s="95">
        <f t="shared" si="137"/>
        <v>0</v>
      </c>
      <c r="AI892" s="95">
        <f t="shared" si="138"/>
        <v>0</v>
      </c>
      <c r="AJ892" s="95">
        <f t="shared" si="139"/>
        <v>0</v>
      </c>
      <c r="AK892" s="100">
        <f t="shared" si="140"/>
        <v>0</v>
      </c>
      <c r="AL892" s="101">
        <f t="shared" si="141"/>
        <v>0</v>
      </c>
      <c r="AM892" s="101">
        <f t="shared" si="142"/>
        <v>0</v>
      </c>
      <c r="AN892" s="102">
        <f t="shared" si="143"/>
        <v>0</v>
      </c>
      <c r="AO892" s="100">
        <f t="shared" si="144"/>
        <v>0</v>
      </c>
      <c r="AP892" s="101">
        <f t="shared" si="145"/>
        <v>0</v>
      </c>
      <c r="AQ892" s="101">
        <f t="shared" si="146"/>
        <v>0</v>
      </c>
      <c r="AR892" s="102">
        <f t="shared" si="147"/>
        <v>0</v>
      </c>
      <c r="AS892" s="111">
        <f t="shared" si="148"/>
        <v>0</v>
      </c>
    </row>
    <row r="893" spans="1:45" ht="15.05" customHeight="1">
      <c r="A893" s="159"/>
      <c r="B893" s="123"/>
      <c r="C893" s="126" t="s">
        <v>140</v>
      </c>
      <c r="D893" s="473" t="str">
        <f t="shared" si="132"/>
        <v/>
      </c>
      <c r="E893" s="449"/>
      <c r="F893" s="449"/>
      <c r="G893" s="449"/>
      <c r="H893" s="449"/>
      <c r="I893" s="449"/>
      <c r="J893" s="449"/>
      <c r="K893" s="449"/>
      <c r="L893" s="449"/>
      <c r="M893" s="449"/>
      <c r="N893" s="450"/>
      <c r="O893" s="446" t="str">
        <f t="shared" si="133"/>
        <v/>
      </c>
      <c r="P893" s="447"/>
      <c r="Q893" s="446" t="str">
        <f t="shared" si="134"/>
        <v/>
      </c>
      <c r="R893" s="447"/>
      <c r="S893" s="446" t="str">
        <f t="shared" si="135"/>
        <v/>
      </c>
      <c r="T893" s="447"/>
      <c r="U893" s="293"/>
      <c r="V893" s="293"/>
      <c r="W893" s="293"/>
      <c r="X893" s="293"/>
      <c r="Y893" s="293"/>
      <c r="Z893" s="293"/>
      <c r="AA893" s="293"/>
      <c r="AB893" s="293"/>
      <c r="AC893" s="293"/>
      <c r="AD893" s="293"/>
      <c r="AG893" s="111" t="str">
        <f t="shared" si="136"/>
        <v/>
      </c>
      <c r="AH893" s="95">
        <f t="shared" si="137"/>
        <v>0</v>
      </c>
      <c r="AI893" s="95">
        <f t="shared" si="138"/>
        <v>0</v>
      </c>
      <c r="AJ893" s="95">
        <f t="shared" si="139"/>
        <v>0</v>
      </c>
      <c r="AK893" s="100">
        <f t="shared" si="140"/>
        <v>0</v>
      </c>
      <c r="AL893" s="101">
        <f t="shared" si="141"/>
        <v>0</v>
      </c>
      <c r="AM893" s="101">
        <f t="shared" si="142"/>
        <v>0</v>
      </c>
      <c r="AN893" s="102">
        <f t="shared" si="143"/>
        <v>0</v>
      </c>
      <c r="AO893" s="100">
        <f t="shared" si="144"/>
        <v>0</v>
      </c>
      <c r="AP893" s="101">
        <f t="shared" si="145"/>
        <v>0</v>
      </c>
      <c r="AQ893" s="101">
        <f t="shared" si="146"/>
        <v>0</v>
      </c>
      <c r="AR893" s="102">
        <f t="shared" si="147"/>
        <v>0</v>
      </c>
      <c r="AS893" s="111">
        <f t="shared" si="148"/>
        <v>0</v>
      </c>
    </row>
    <row r="894" spans="1:45" ht="15.05" customHeight="1">
      <c r="A894" s="159"/>
      <c r="B894" s="123"/>
      <c r="C894" s="126" t="s">
        <v>141</v>
      </c>
      <c r="D894" s="473" t="str">
        <f t="shared" si="132"/>
        <v/>
      </c>
      <c r="E894" s="449"/>
      <c r="F894" s="449"/>
      <c r="G894" s="449"/>
      <c r="H894" s="449"/>
      <c r="I894" s="449"/>
      <c r="J894" s="449"/>
      <c r="K894" s="449"/>
      <c r="L894" s="449"/>
      <c r="M894" s="449"/>
      <c r="N894" s="450"/>
      <c r="O894" s="446" t="str">
        <f t="shared" si="133"/>
        <v/>
      </c>
      <c r="P894" s="447"/>
      <c r="Q894" s="446" t="str">
        <f t="shared" si="134"/>
        <v/>
      </c>
      <c r="R894" s="447"/>
      <c r="S894" s="446" t="str">
        <f t="shared" si="135"/>
        <v/>
      </c>
      <c r="T894" s="447"/>
      <c r="U894" s="293"/>
      <c r="V894" s="293"/>
      <c r="W894" s="293"/>
      <c r="X894" s="293"/>
      <c r="Y894" s="293"/>
      <c r="Z894" s="293"/>
      <c r="AA894" s="293"/>
      <c r="AB894" s="293"/>
      <c r="AC894" s="293"/>
      <c r="AD894" s="293"/>
      <c r="AG894" s="111" t="str">
        <f t="shared" si="136"/>
        <v/>
      </c>
      <c r="AH894" s="95">
        <f t="shared" si="137"/>
        <v>0</v>
      </c>
      <c r="AI894" s="95">
        <f t="shared" si="138"/>
        <v>0</v>
      </c>
      <c r="AJ894" s="95">
        <f t="shared" si="139"/>
        <v>0</v>
      </c>
      <c r="AK894" s="100">
        <f t="shared" si="140"/>
        <v>0</v>
      </c>
      <c r="AL894" s="101">
        <f t="shared" si="141"/>
        <v>0</v>
      </c>
      <c r="AM894" s="101">
        <f t="shared" si="142"/>
        <v>0</v>
      </c>
      <c r="AN894" s="102">
        <f t="shared" si="143"/>
        <v>0</v>
      </c>
      <c r="AO894" s="100">
        <f t="shared" si="144"/>
        <v>0</v>
      </c>
      <c r="AP894" s="101">
        <f t="shared" si="145"/>
        <v>0</v>
      </c>
      <c r="AQ894" s="101">
        <f t="shared" si="146"/>
        <v>0</v>
      </c>
      <c r="AR894" s="102">
        <f t="shared" si="147"/>
        <v>0</v>
      </c>
      <c r="AS894" s="111">
        <f t="shared" si="148"/>
        <v>0</v>
      </c>
    </row>
    <row r="895" spans="1:45" ht="15.05" customHeight="1">
      <c r="A895" s="159"/>
      <c r="B895" s="123"/>
      <c r="C895" s="126" t="s">
        <v>142</v>
      </c>
      <c r="D895" s="473" t="str">
        <f t="shared" si="132"/>
        <v/>
      </c>
      <c r="E895" s="449"/>
      <c r="F895" s="449"/>
      <c r="G895" s="449"/>
      <c r="H895" s="449"/>
      <c r="I895" s="449"/>
      <c r="J895" s="449"/>
      <c r="K895" s="449"/>
      <c r="L895" s="449"/>
      <c r="M895" s="449"/>
      <c r="N895" s="450"/>
      <c r="O895" s="446" t="str">
        <f t="shared" si="133"/>
        <v/>
      </c>
      <c r="P895" s="447"/>
      <c r="Q895" s="446" t="str">
        <f t="shared" si="134"/>
        <v/>
      </c>
      <c r="R895" s="447"/>
      <c r="S895" s="446" t="str">
        <f t="shared" si="135"/>
        <v/>
      </c>
      <c r="T895" s="447"/>
      <c r="U895" s="293"/>
      <c r="V895" s="293"/>
      <c r="W895" s="293"/>
      <c r="X895" s="293"/>
      <c r="Y895" s="293"/>
      <c r="Z895" s="293"/>
      <c r="AA895" s="293"/>
      <c r="AB895" s="293"/>
      <c r="AC895" s="293"/>
      <c r="AD895" s="293"/>
      <c r="AG895" s="111" t="str">
        <f t="shared" si="136"/>
        <v/>
      </c>
      <c r="AH895" s="95">
        <f t="shared" si="137"/>
        <v>0</v>
      </c>
      <c r="AI895" s="95">
        <f t="shared" si="138"/>
        <v>0</v>
      </c>
      <c r="AJ895" s="95">
        <f t="shared" si="139"/>
        <v>0</v>
      </c>
      <c r="AK895" s="100">
        <f t="shared" si="140"/>
        <v>0</v>
      </c>
      <c r="AL895" s="101">
        <f t="shared" si="141"/>
        <v>0</v>
      </c>
      <c r="AM895" s="101">
        <f t="shared" si="142"/>
        <v>0</v>
      </c>
      <c r="AN895" s="102">
        <f t="shared" si="143"/>
        <v>0</v>
      </c>
      <c r="AO895" s="100">
        <f t="shared" si="144"/>
        <v>0</v>
      </c>
      <c r="AP895" s="101">
        <f t="shared" si="145"/>
        <v>0</v>
      </c>
      <c r="AQ895" s="101">
        <f t="shared" si="146"/>
        <v>0</v>
      </c>
      <c r="AR895" s="102">
        <f t="shared" si="147"/>
        <v>0</v>
      </c>
      <c r="AS895" s="111">
        <f t="shared" si="148"/>
        <v>0</v>
      </c>
    </row>
    <row r="896" spans="1:45" ht="15.05" customHeight="1">
      <c r="A896" s="159"/>
      <c r="B896" s="123"/>
      <c r="C896" s="126" t="s">
        <v>143</v>
      </c>
      <c r="D896" s="473" t="str">
        <f t="shared" si="132"/>
        <v/>
      </c>
      <c r="E896" s="449"/>
      <c r="F896" s="449"/>
      <c r="G896" s="449"/>
      <c r="H896" s="449"/>
      <c r="I896" s="449"/>
      <c r="J896" s="449"/>
      <c r="K896" s="449"/>
      <c r="L896" s="449"/>
      <c r="M896" s="449"/>
      <c r="N896" s="450"/>
      <c r="O896" s="446" t="str">
        <f t="shared" si="133"/>
        <v/>
      </c>
      <c r="P896" s="447"/>
      <c r="Q896" s="446" t="str">
        <f t="shared" si="134"/>
        <v/>
      </c>
      <c r="R896" s="447"/>
      <c r="S896" s="446" t="str">
        <f t="shared" si="135"/>
        <v/>
      </c>
      <c r="T896" s="447"/>
      <c r="U896" s="293"/>
      <c r="V896" s="293"/>
      <c r="W896" s="293"/>
      <c r="X896" s="293"/>
      <c r="Y896" s="293"/>
      <c r="Z896" s="293"/>
      <c r="AA896" s="293"/>
      <c r="AB896" s="293"/>
      <c r="AC896" s="293"/>
      <c r="AD896" s="293"/>
      <c r="AG896" s="111" t="str">
        <f t="shared" si="136"/>
        <v/>
      </c>
      <c r="AH896" s="95">
        <f t="shared" si="137"/>
        <v>0</v>
      </c>
      <c r="AI896" s="95">
        <f t="shared" si="138"/>
        <v>0</v>
      </c>
      <c r="AJ896" s="95">
        <f t="shared" si="139"/>
        <v>0</v>
      </c>
      <c r="AK896" s="100">
        <f t="shared" si="140"/>
        <v>0</v>
      </c>
      <c r="AL896" s="101">
        <f t="shared" si="141"/>
        <v>0</v>
      </c>
      <c r="AM896" s="101">
        <f t="shared" si="142"/>
        <v>0</v>
      </c>
      <c r="AN896" s="102">
        <f t="shared" si="143"/>
        <v>0</v>
      </c>
      <c r="AO896" s="100">
        <f t="shared" si="144"/>
        <v>0</v>
      </c>
      <c r="AP896" s="101">
        <f t="shared" si="145"/>
        <v>0</v>
      </c>
      <c r="AQ896" s="101">
        <f t="shared" si="146"/>
        <v>0</v>
      </c>
      <c r="AR896" s="102">
        <f t="shared" si="147"/>
        <v>0</v>
      </c>
      <c r="AS896" s="111">
        <f t="shared" si="148"/>
        <v>0</v>
      </c>
    </row>
    <row r="897" spans="1:45" ht="15.05" customHeight="1">
      <c r="A897" s="159"/>
      <c r="B897" s="123"/>
      <c r="C897" s="126" t="s">
        <v>144</v>
      </c>
      <c r="D897" s="473" t="str">
        <f t="shared" si="132"/>
        <v/>
      </c>
      <c r="E897" s="449"/>
      <c r="F897" s="449"/>
      <c r="G897" s="449"/>
      <c r="H897" s="449"/>
      <c r="I897" s="449"/>
      <c r="J897" s="449"/>
      <c r="K897" s="449"/>
      <c r="L897" s="449"/>
      <c r="M897" s="449"/>
      <c r="N897" s="450"/>
      <c r="O897" s="446" t="str">
        <f t="shared" si="133"/>
        <v/>
      </c>
      <c r="P897" s="447"/>
      <c r="Q897" s="446" t="str">
        <f t="shared" si="134"/>
        <v/>
      </c>
      <c r="R897" s="447"/>
      <c r="S897" s="446" t="str">
        <f t="shared" si="135"/>
        <v/>
      </c>
      <c r="T897" s="447"/>
      <c r="U897" s="293"/>
      <c r="V897" s="293"/>
      <c r="W897" s="293"/>
      <c r="X897" s="293"/>
      <c r="Y897" s="293"/>
      <c r="Z897" s="293"/>
      <c r="AA897" s="293"/>
      <c r="AB897" s="293"/>
      <c r="AC897" s="293"/>
      <c r="AD897" s="293"/>
      <c r="AG897" s="111" t="str">
        <f t="shared" si="136"/>
        <v/>
      </c>
      <c r="AH897" s="95">
        <f t="shared" si="137"/>
        <v>0</v>
      </c>
      <c r="AI897" s="95">
        <f t="shared" si="138"/>
        <v>0</v>
      </c>
      <c r="AJ897" s="95">
        <f t="shared" si="139"/>
        <v>0</v>
      </c>
      <c r="AK897" s="100">
        <f t="shared" si="140"/>
        <v>0</v>
      </c>
      <c r="AL897" s="101">
        <f t="shared" si="141"/>
        <v>0</v>
      </c>
      <c r="AM897" s="101">
        <f t="shared" si="142"/>
        <v>0</v>
      </c>
      <c r="AN897" s="102">
        <f t="shared" si="143"/>
        <v>0</v>
      </c>
      <c r="AO897" s="100">
        <f t="shared" si="144"/>
        <v>0</v>
      </c>
      <c r="AP897" s="101">
        <f t="shared" si="145"/>
        <v>0</v>
      </c>
      <c r="AQ897" s="101">
        <f t="shared" si="146"/>
        <v>0</v>
      </c>
      <c r="AR897" s="102">
        <f t="shared" si="147"/>
        <v>0</v>
      </c>
      <c r="AS897" s="111">
        <f t="shared" si="148"/>
        <v>0</v>
      </c>
    </row>
    <row r="898" spans="1:45" ht="15.05" customHeight="1">
      <c r="A898" s="159"/>
      <c r="B898" s="123"/>
      <c r="C898" s="126" t="s">
        <v>145</v>
      </c>
      <c r="D898" s="473" t="str">
        <f t="shared" si="132"/>
        <v/>
      </c>
      <c r="E898" s="449"/>
      <c r="F898" s="449"/>
      <c r="G898" s="449"/>
      <c r="H898" s="449"/>
      <c r="I898" s="449"/>
      <c r="J898" s="449"/>
      <c r="K898" s="449"/>
      <c r="L898" s="449"/>
      <c r="M898" s="449"/>
      <c r="N898" s="450"/>
      <c r="O898" s="446" t="str">
        <f t="shared" si="133"/>
        <v/>
      </c>
      <c r="P898" s="447"/>
      <c r="Q898" s="446" t="str">
        <f t="shared" si="134"/>
        <v/>
      </c>
      <c r="R898" s="447"/>
      <c r="S898" s="446" t="str">
        <f t="shared" si="135"/>
        <v/>
      </c>
      <c r="T898" s="447"/>
      <c r="U898" s="293"/>
      <c r="V898" s="293"/>
      <c r="W898" s="293"/>
      <c r="X898" s="293"/>
      <c r="Y898" s="293"/>
      <c r="Z898" s="293"/>
      <c r="AA898" s="293"/>
      <c r="AB898" s="293"/>
      <c r="AC898" s="293"/>
      <c r="AD898" s="293"/>
      <c r="AG898" s="111" t="str">
        <f t="shared" si="136"/>
        <v/>
      </c>
      <c r="AH898" s="95">
        <f t="shared" si="137"/>
        <v>0</v>
      </c>
      <c r="AI898" s="95">
        <f t="shared" si="138"/>
        <v>0</v>
      </c>
      <c r="AJ898" s="95">
        <f t="shared" si="139"/>
        <v>0</v>
      </c>
      <c r="AK898" s="100">
        <f t="shared" si="140"/>
        <v>0</v>
      </c>
      <c r="AL898" s="101">
        <f t="shared" si="141"/>
        <v>0</v>
      </c>
      <c r="AM898" s="101">
        <f t="shared" si="142"/>
        <v>0</v>
      </c>
      <c r="AN898" s="102">
        <f t="shared" si="143"/>
        <v>0</v>
      </c>
      <c r="AO898" s="100">
        <f t="shared" si="144"/>
        <v>0</v>
      </c>
      <c r="AP898" s="101">
        <f t="shared" si="145"/>
        <v>0</v>
      </c>
      <c r="AQ898" s="101">
        <f t="shared" si="146"/>
        <v>0</v>
      </c>
      <c r="AR898" s="102">
        <f t="shared" si="147"/>
        <v>0</v>
      </c>
      <c r="AS898" s="111">
        <f t="shared" si="148"/>
        <v>0</v>
      </c>
    </row>
    <row r="899" spans="1:45" ht="15.05" customHeight="1">
      <c r="A899" s="159"/>
      <c r="B899" s="123"/>
      <c r="C899" s="126" t="s">
        <v>146</v>
      </c>
      <c r="D899" s="473" t="str">
        <f t="shared" si="132"/>
        <v/>
      </c>
      <c r="E899" s="449"/>
      <c r="F899" s="449"/>
      <c r="G899" s="449"/>
      <c r="H899" s="449"/>
      <c r="I899" s="449"/>
      <c r="J899" s="449"/>
      <c r="K899" s="449"/>
      <c r="L899" s="449"/>
      <c r="M899" s="449"/>
      <c r="N899" s="450"/>
      <c r="O899" s="446" t="str">
        <f t="shared" si="133"/>
        <v/>
      </c>
      <c r="P899" s="447"/>
      <c r="Q899" s="446" t="str">
        <f t="shared" si="134"/>
        <v/>
      </c>
      <c r="R899" s="447"/>
      <c r="S899" s="446" t="str">
        <f t="shared" si="135"/>
        <v/>
      </c>
      <c r="T899" s="447"/>
      <c r="U899" s="293"/>
      <c r="V899" s="293"/>
      <c r="W899" s="293"/>
      <c r="X899" s="293"/>
      <c r="Y899" s="293"/>
      <c r="Z899" s="293"/>
      <c r="AA899" s="293"/>
      <c r="AB899" s="293"/>
      <c r="AC899" s="293"/>
      <c r="AD899" s="293"/>
      <c r="AG899" s="111" t="str">
        <f t="shared" si="136"/>
        <v/>
      </c>
      <c r="AH899" s="95">
        <f t="shared" si="137"/>
        <v>0</v>
      </c>
      <c r="AI899" s="95">
        <f t="shared" si="138"/>
        <v>0</v>
      </c>
      <c r="AJ899" s="95">
        <f t="shared" si="139"/>
        <v>0</v>
      </c>
      <c r="AK899" s="100">
        <f t="shared" si="140"/>
        <v>0</v>
      </c>
      <c r="AL899" s="101">
        <f t="shared" si="141"/>
        <v>0</v>
      </c>
      <c r="AM899" s="101">
        <f t="shared" si="142"/>
        <v>0</v>
      </c>
      <c r="AN899" s="102">
        <f t="shared" si="143"/>
        <v>0</v>
      </c>
      <c r="AO899" s="100">
        <f t="shared" si="144"/>
        <v>0</v>
      </c>
      <c r="AP899" s="101">
        <f t="shared" si="145"/>
        <v>0</v>
      </c>
      <c r="AQ899" s="101">
        <f t="shared" si="146"/>
        <v>0</v>
      </c>
      <c r="AR899" s="102">
        <f t="shared" si="147"/>
        <v>0</v>
      </c>
      <c r="AS899" s="111">
        <f t="shared" si="148"/>
        <v>0</v>
      </c>
    </row>
    <row r="900" spans="1:45" ht="15.05" customHeight="1">
      <c r="A900" s="159"/>
      <c r="B900" s="123"/>
      <c r="C900" s="126" t="s">
        <v>147</v>
      </c>
      <c r="D900" s="473" t="str">
        <f t="shared" si="132"/>
        <v/>
      </c>
      <c r="E900" s="449"/>
      <c r="F900" s="449"/>
      <c r="G900" s="449"/>
      <c r="H900" s="449"/>
      <c r="I900" s="449"/>
      <c r="J900" s="449"/>
      <c r="K900" s="449"/>
      <c r="L900" s="449"/>
      <c r="M900" s="449"/>
      <c r="N900" s="450"/>
      <c r="O900" s="446" t="str">
        <f t="shared" si="133"/>
        <v/>
      </c>
      <c r="P900" s="447"/>
      <c r="Q900" s="446" t="str">
        <f t="shared" si="134"/>
        <v/>
      </c>
      <c r="R900" s="447"/>
      <c r="S900" s="446" t="str">
        <f t="shared" si="135"/>
        <v/>
      </c>
      <c r="T900" s="447"/>
      <c r="U900" s="293"/>
      <c r="V900" s="293"/>
      <c r="W900" s="293"/>
      <c r="X900" s="293"/>
      <c r="Y900" s="293"/>
      <c r="Z900" s="293"/>
      <c r="AA900" s="293"/>
      <c r="AB900" s="293"/>
      <c r="AC900" s="293"/>
      <c r="AD900" s="293"/>
      <c r="AG900" s="111" t="str">
        <f t="shared" si="136"/>
        <v/>
      </c>
      <c r="AH900" s="95">
        <f t="shared" si="137"/>
        <v>0</v>
      </c>
      <c r="AI900" s="95">
        <f t="shared" si="138"/>
        <v>0</v>
      </c>
      <c r="AJ900" s="95">
        <f t="shared" si="139"/>
        <v>0</v>
      </c>
      <c r="AK900" s="100">
        <f t="shared" si="140"/>
        <v>0</v>
      </c>
      <c r="AL900" s="101">
        <f t="shared" si="141"/>
        <v>0</v>
      </c>
      <c r="AM900" s="101">
        <f t="shared" si="142"/>
        <v>0</v>
      </c>
      <c r="AN900" s="102">
        <f t="shared" si="143"/>
        <v>0</v>
      </c>
      <c r="AO900" s="100">
        <f t="shared" si="144"/>
        <v>0</v>
      </c>
      <c r="AP900" s="101">
        <f t="shared" si="145"/>
        <v>0</v>
      </c>
      <c r="AQ900" s="101">
        <f t="shared" si="146"/>
        <v>0</v>
      </c>
      <c r="AR900" s="102">
        <f t="shared" si="147"/>
        <v>0</v>
      </c>
      <c r="AS900" s="111">
        <f t="shared" si="148"/>
        <v>0</v>
      </c>
    </row>
    <row r="901" spans="1:45" ht="15.05" customHeight="1">
      <c r="A901" s="159"/>
      <c r="B901" s="123"/>
      <c r="C901" s="126" t="s">
        <v>148</v>
      </c>
      <c r="D901" s="473" t="str">
        <f t="shared" si="132"/>
        <v/>
      </c>
      <c r="E901" s="449"/>
      <c r="F901" s="449"/>
      <c r="G901" s="449"/>
      <c r="H901" s="449"/>
      <c r="I901" s="449"/>
      <c r="J901" s="449"/>
      <c r="K901" s="449"/>
      <c r="L901" s="449"/>
      <c r="M901" s="449"/>
      <c r="N901" s="450"/>
      <c r="O901" s="446" t="str">
        <f t="shared" si="133"/>
        <v/>
      </c>
      <c r="P901" s="447"/>
      <c r="Q901" s="446" t="str">
        <f t="shared" si="134"/>
        <v/>
      </c>
      <c r="R901" s="447"/>
      <c r="S901" s="446" t="str">
        <f t="shared" si="135"/>
        <v/>
      </c>
      <c r="T901" s="447"/>
      <c r="U901" s="293"/>
      <c r="V901" s="293"/>
      <c r="W901" s="293"/>
      <c r="X901" s="293"/>
      <c r="Y901" s="293"/>
      <c r="Z901" s="293"/>
      <c r="AA901" s="293"/>
      <c r="AB901" s="293"/>
      <c r="AC901" s="293"/>
      <c r="AD901" s="293"/>
      <c r="AG901" s="111" t="str">
        <f t="shared" si="136"/>
        <v/>
      </c>
      <c r="AH901" s="95">
        <f t="shared" si="137"/>
        <v>0</v>
      </c>
      <c r="AI901" s="95">
        <f t="shared" si="138"/>
        <v>0</v>
      </c>
      <c r="AJ901" s="95">
        <f t="shared" si="139"/>
        <v>0</v>
      </c>
      <c r="AK901" s="100">
        <f t="shared" si="140"/>
        <v>0</v>
      </c>
      <c r="AL901" s="101">
        <f t="shared" si="141"/>
        <v>0</v>
      </c>
      <c r="AM901" s="101">
        <f t="shared" si="142"/>
        <v>0</v>
      </c>
      <c r="AN901" s="102">
        <f t="shared" si="143"/>
        <v>0</v>
      </c>
      <c r="AO901" s="100">
        <f t="shared" si="144"/>
        <v>0</v>
      </c>
      <c r="AP901" s="101">
        <f t="shared" si="145"/>
        <v>0</v>
      </c>
      <c r="AQ901" s="101">
        <f t="shared" si="146"/>
        <v>0</v>
      </c>
      <c r="AR901" s="102">
        <f t="shared" si="147"/>
        <v>0</v>
      </c>
      <c r="AS901" s="111">
        <f t="shared" si="148"/>
        <v>0</v>
      </c>
    </row>
    <row r="902" spans="1:45" ht="15.05" customHeight="1">
      <c r="A902" s="159"/>
      <c r="B902" s="123"/>
      <c r="C902" s="126" t="s">
        <v>149</v>
      </c>
      <c r="D902" s="473" t="str">
        <f t="shared" si="132"/>
        <v/>
      </c>
      <c r="E902" s="449"/>
      <c r="F902" s="449"/>
      <c r="G902" s="449"/>
      <c r="H902" s="449"/>
      <c r="I902" s="449"/>
      <c r="J902" s="449"/>
      <c r="K902" s="449"/>
      <c r="L902" s="449"/>
      <c r="M902" s="449"/>
      <c r="N902" s="450"/>
      <c r="O902" s="446" t="str">
        <f t="shared" si="133"/>
        <v/>
      </c>
      <c r="P902" s="447"/>
      <c r="Q902" s="446" t="str">
        <f t="shared" si="134"/>
        <v/>
      </c>
      <c r="R902" s="447"/>
      <c r="S902" s="446" t="str">
        <f t="shared" si="135"/>
        <v/>
      </c>
      <c r="T902" s="447"/>
      <c r="U902" s="293"/>
      <c r="V902" s="293"/>
      <c r="W902" s="293"/>
      <c r="X902" s="293"/>
      <c r="Y902" s="293"/>
      <c r="Z902" s="293"/>
      <c r="AA902" s="293"/>
      <c r="AB902" s="293"/>
      <c r="AC902" s="293"/>
      <c r="AD902" s="293"/>
      <c r="AG902" s="111" t="str">
        <f t="shared" si="136"/>
        <v/>
      </c>
      <c r="AH902" s="95">
        <f t="shared" si="137"/>
        <v>0</v>
      </c>
      <c r="AI902" s="95">
        <f t="shared" si="138"/>
        <v>0</v>
      </c>
      <c r="AJ902" s="95">
        <f t="shared" si="139"/>
        <v>0</v>
      </c>
      <c r="AK902" s="100">
        <f t="shared" si="140"/>
        <v>0</v>
      </c>
      <c r="AL902" s="101">
        <f t="shared" si="141"/>
        <v>0</v>
      </c>
      <c r="AM902" s="101">
        <f t="shared" si="142"/>
        <v>0</v>
      </c>
      <c r="AN902" s="102">
        <f t="shared" si="143"/>
        <v>0</v>
      </c>
      <c r="AO902" s="100">
        <f t="shared" si="144"/>
        <v>0</v>
      </c>
      <c r="AP902" s="101">
        <f t="shared" si="145"/>
        <v>0</v>
      </c>
      <c r="AQ902" s="101">
        <f t="shared" si="146"/>
        <v>0</v>
      </c>
      <c r="AR902" s="102">
        <f t="shared" si="147"/>
        <v>0</v>
      </c>
      <c r="AS902" s="111">
        <f t="shared" si="148"/>
        <v>0</v>
      </c>
    </row>
    <row r="903" spans="1:45" ht="15.05" customHeight="1">
      <c r="A903" s="159"/>
      <c r="B903" s="123"/>
      <c r="C903" s="126" t="s">
        <v>150</v>
      </c>
      <c r="D903" s="473" t="str">
        <f t="shared" si="132"/>
        <v/>
      </c>
      <c r="E903" s="449"/>
      <c r="F903" s="449"/>
      <c r="G903" s="449"/>
      <c r="H903" s="449"/>
      <c r="I903" s="449"/>
      <c r="J903" s="449"/>
      <c r="K903" s="449"/>
      <c r="L903" s="449"/>
      <c r="M903" s="449"/>
      <c r="N903" s="450"/>
      <c r="O903" s="446" t="str">
        <f t="shared" si="133"/>
        <v/>
      </c>
      <c r="P903" s="447"/>
      <c r="Q903" s="446" t="str">
        <f t="shared" si="134"/>
        <v/>
      </c>
      <c r="R903" s="447"/>
      <c r="S903" s="446" t="str">
        <f t="shared" si="135"/>
        <v/>
      </c>
      <c r="T903" s="447"/>
      <c r="U903" s="293"/>
      <c r="V903" s="293"/>
      <c r="W903" s="293"/>
      <c r="X903" s="293"/>
      <c r="Y903" s="293"/>
      <c r="Z903" s="293"/>
      <c r="AA903" s="293"/>
      <c r="AB903" s="293"/>
      <c r="AC903" s="293"/>
      <c r="AD903" s="293"/>
      <c r="AG903" s="111" t="str">
        <f t="shared" si="136"/>
        <v/>
      </c>
      <c r="AH903" s="95">
        <f t="shared" si="137"/>
        <v>0</v>
      </c>
      <c r="AI903" s="95">
        <f t="shared" si="138"/>
        <v>0</v>
      </c>
      <c r="AJ903" s="95">
        <f t="shared" si="139"/>
        <v>0</v>
      </c>
      <c r="AK903" s="100">
        <f t="shared" si="140"/>
        <v>0</v>
      </c>
      <c r="AL903" s="101">
        <f t="shared" si="141"/>
        <v>0</v>
      </c>
      <c r="AM903" s="101">
        <f t="shared" si="142"/>
        <v>0</v>
      </c>
      <c r="AN903" s="102">
        <f t="shared" si="143"/>
        <v>0</v>
      </c>
      <c r="AO903" s="100">
        <f t="shared" si="144"/>
        <v>0</v>
      </c>
      <c r="AP903" s="101">
        <f t="shared" si="145"/>
        <v>0</v>
      </c>
      <c r="AQ903" s="101">
        <f t="shared" si="146"/>
        <v>0</v>
      </c>
      <c r="AR903" s="102">
        <f t="shared" si="147"/>
        <v>0</v>
      </c>
      <c r="AS903" s="111">
        <f t="shared" si="148"/>
        <v>0</v>
      </c>
    </row>
    <row r="904" spans="1:45" ht="15.05" customHeight="1">
      <c r="A904" s="159"/>
      <c r="B904" s="123"/>
      <c r="C904" s="126" t="s">
        <v>151</v>
      </c>
      <c r="D904" s="473" t="str">
        <f t="shared" si="132"/>
        <v/>
      </c>
      <c r="E904" s="449"/>
      <c r="F904" s="449"/>
      <c r="G904" s="449"/>
      <c r="H904" s="449"/>
      <c r="I904" s="449"/>
      <c r="J904" s="449"/>
      <c r="K904" s="449"/>
      <c r="L904" s="449"/>
      <c r="M904" s="449"/>
      <c r="N904" s="450"/>
      <c r="O904" s="446" t="str">
        <f t="shared" si="133"/>
        <v/>
      </c>
      <c r="P904" s="447"/>
      <c r="Q904" s="446" t="str">
        <f t="shared" si="134"/>
        <v/>
      </c>
      <c r="R904" s="447"/>
      <c r="S904" s="446" t="str">
        <f t="shared" si="135"/>
        <v/>
      </c>
      <c r="T904" s="447"/>
      <c r="U904" s="293"/>
      <c r="V904" s="293"/>
      <c r="W904" s="293"/>
      <c r="X904" s="293"/>
      <c r="Y904" s="293"/>
      <c r="Z904" s="293"/>
      <c r="AA904" s="293"/>
      <c r="AB904" s="293"/>
      <c r="AC904" s="293"/>
      <c r="AD904" s="293"/>
      <c r="AG904" s="111" t="str">
        <f t="shared" si="136"/>
        <v/>
      </c>
      <c r="AH904" s="95">
        <f t="shared" si="137"/>
        <v>0</v>
      </c>
      <c r="AI904" s="95">
        <f t="shared" si="138"/>
        <v>0</v>
      </c>
      <c r="AJ904" s="95">
        <f t="shared" si="139"/>
        <v>0</v>
      </c>
      <c r="AK904" s="100">
        <f t="shared" si="140"/>
        <v>0</v>
      </c>
      <c r="AL904" s="101">
        <f t="shared" si="141"/>
        <v>0</v>
      </c>
      <c r="AM904" s="101">
        <f t="shared" si="142"/>
        <v>0</v>
      </c>
      <c r="AN904" s="102">
        <f t="shared" si="143"/>
        <v>0</v>
      </c>
      <c r="AO904" s="100">
        <f t="shared" si="144"/>
        <v>0</v>
      </c>
      <c r="AP904" s="101">
        <f t="shared" si="145"/>
        <v>0</v>
      </c>
      <c r="AQ904" s="101">
        <f t="shared" si="146"/>
        <v>0</v>
      </c>
      <c r="AR904" s="102">
        <f t="shared" si="147"/>
        <v>0</v>
      </c>
      <c r="AS904" s="111">
        <f t="shared" si="148"/>
        <v>0</v>
      </c>
    </row>
    <row r="905" spans="1:45" ht="15.05" customHeight="1">
      <c r="A905" s="159"/>
      <c r="B905" s="123"/>
      <c r="C905" s="126" t="s">
        <v>152</v>
      </c>
      <c r="D905" s="473" t="str">
        <f t="shared" si="132"/>
        <v/>
      </c>
      <c r="E905" s="449"/>
      <c r="F905" s="449"/>
      <c r="G905" s="449"/>
      <c r="H905" s="449"/>
      <c r="I905" s="449"/>
      <c r="J905" s="449"/>
      <c r="K905" s="449"/>
      <c r="L905" s="449"/>
      <c r="M905" s="449"/>
      <c r="N905" s="450"/>
      <c r="O905" s="446" t="str">
        <f t="shared" si="133"/>
        <v/>
      </c>
      <c r="P905" s="447"/>
      <c r="Q905" s="446" t="str">
        <f t="shared" si="134"/>
        <v/>
      </c>
      <c r="R905" s="447"/>
      <c r="S905" s="446" t="str">
        <f t="shared" si="135"/>
        <v/>
      </c>
      <c r="T905" s="447"/>
      <c r="U905" s="293"/>
      <c r="V905" s="293"/>
      <c r="W905" s="293"/>
      <c r="X905" s="293"/>
      <c r="Y905" s="293"/>
      <c r="Z905" s="293"/>
      <c r="AA905" s="293"/>
      <c r="AB905" s="293"/>
      <c r="AC905" s="293"/>
      <c r="AD905" s="293"/>
      <c r="AG905" s="111" t="str">
        <f t="shared" si="136"/>
        <v/>
      </c>
      <c r="AH905" s="95">
        <f t="shared" si="137"/>
        <v>0</v>
      </c>
      <c r="AI905" s="95">
        <f t="shared" si="138"/>
        <v>0</v>
      </c>
      <c r="AJ905" s="95">
        <f t="shared" si="139"/>
        <v>0</v>
      </c>
      <c r="AK905" s="100">
        <f t="shared" si="140"/>
        <v>0</v>
      </c>
      <c r="AL905" s="101">
        <f t="shared" si="141"/>
        <v>0</v>
      </c>
      <c r="AM905" s="101">
        <f t="shared" si="142"/>
        <v>0</v>
      </c>
      <c r="AN905" s="102">
        <f t="shared" si="143"/>
        <v>0</v>
      </c>
      <c r="AO905" s="100">
        <f t="shared" si="144"/>
        <v>0</v>
      </c>
      <c r="AP905" s="101">
        <f t="shared" si="145"/>
        <v>0</v>
      </c>
      <c r="AQ905" s="101">
        <f t="shared" si="146"/>
        <v>0</v>
      </c>
      <c r="AR905" s="102">
        <f t="shared" si="147"/>
        <v>0</v>
      </c>
      <c r="AS905" s="111">
        <f t="shared" si="148"/>
        <v>0</v>
      </c>
    </row>
    <row r="906" spans="1:45" ht="15.05" customHeight="1">
      <c r="A906" s="159"/>
      <c r="B906" s="123"/>
      <c r="C906" s="126" t="s">
        <v>153</v>
      </c>
      <c r="D906" s="473" t="str">
        <f t="shared" si="132"/>
        <v/>
      </c>
      <c r="E906" s="449"/>
      <c r="F906" s="449"/>
      <c r="G906" s="449"/>
      <c r="H906" s="449"/>
      <c r="I906" s="449"/>
      <c r="J906" s="449"/>
      <c r="K906" s="449"/>
      <c r="L906" s="449"/>
      <c r="M906" s="449"/>
      <c r="N906" s="450"/>
      <c r="O906" s="446" t="str">
        <f t="shared" si="133"/>
        <v/>
      </c>
      <c r="P906" s="447"/>
      <c r="Q906" s="446" t="str">
        <f t="shared" si="134"/>
        <v/>
      </c>
      <c r="R906" s="447"/>
      <c r="S906" s="446" t="str">
        <f t="shared" si="135"/>
        <v/>
      </c>
      <c r="T906" s="447"/>
      <c r="U906" s="293"/>
      <c r="V906" s="293"/>
      <c r="W906" s="293"/>
      <c r="X906" s="293"/>
      <c r="Y906" s="293"/>
      <c r="Z906" s="293"/>
      <c r="AA906" s="293"/>
      <c r="AB906" s="293"/>
      <c r="AC906" s="293"/>
      <c r="AD906" s="293"/>
      <c r="AG906" s="111" t="str">
        <f t="shared" si="136"/>
        <v/>
      </c>
      <c r="AH906" s="95">
        <f t="shared" si="137"/>
        <v>0</v>
      </c>
      <c r="AI906" s="95">
        <f t="shared" si="138"/>
        <v>0</v>
      </c>
      <c r="AJ906" s="95">
        <f t="shared" si="139"/>
        <v>0</v>
      </c>
      <c r="AK906" s="100">
        <f t="shared" si="140"/>
        <v>0</v>
      </c>
      <c r="AL906" s="101">
        <f t="shared" si="141"/>
        <v>0</v>
      </c>
      <c r="AM906" s="101">
        <f t="shared" si="142"/>
        <v>0</v>
      </c>
      <c r="AN906" s="102">
        <f t="shared" si="143"/>
        <v>0</v>
      </c>
      <c r="AO906" s="100">
        <f t="shared" si="144"/>
        <v>0</v>
      </c>
      <c r="AP906" s="101">
        <f t="shared" si="145"/>
        <v>0</v>
      </c>
      <c r="AQ906" s="101">
        <f t="shared" si="146"/>
        <v>0</v>
      </c>
      <c r="AR906" s="102">
        <f t="shared" si="147"/>
        <v>0</v>
      </c>
      <c r="AS906" s="111">
        <f t="shared" si="148"/>
        <v>0</v>
      </c>
    </row>
    <row r="907" spans="1:45" ht="15.05" customHeight="1">
      <c r="A907" s="159"/>
      <c r="B907" s="123"/>
      <c r="C907" s="126" t="s">
        <v>154</v>
      </c>
      <c r="D907" s="473" t="str">
        <f t="shared" si="132"/>
        <v/>
      </c>
      <c r="E907" s="449"/>
      <c r="F907" s="449"/>
      <c r="G907" s="449"/>
      <c r="H907" s="449"/>
      <c r="I907" s="449"/>
      <c r="J907" s="449"/>
      <c r="K907" s="449"/>
      <c r="L907" s="449"/>
      <c r="M907" s="449"/>
      <c r="N907" s="450"/>
      <c r="O907" s="446" t="str">
        <f t="shared" si="133"/>
        <v/>
      </c>
      <c r="P907" s="447"/>
      <c r="Q907" s="446" t="str">
        <f t="shared" si="134"/>
        <v/>
      </c>
      <c r="R907" s="447"/>
      <c r="S907" s="446" t="str">
        <f t="shared" si="135"/>
        <v/>
      </c>
      <c r="T907" s="447"/>
      <c r="U907" s="293"/>
      <c r="V907" s="293"/>
      <c r="W907" s="293"/>
      <c r="X907" s="293"/>
      <c r="Y907" s="293"/>
      <c r="Z907" s="293"/>
      <c r="AA907" s="293"/>
      <c r="AB907" s="293"/>
      <c r="AC907" s="293"/>
      <c r="AD907" s="293"/>
      <c r="AG907" s="111" t="str">
        <f t="shared" si="136"/>
        <v/>
      </c>
      <c r="AH907" s="95">
        <f t="shared" si="137"/>
        <v>0</v>
      </c>
      <c r="AI907" s="95">
        <f t="shared" si="138"/>
        <v>0</v>
      </c>
      <c r="AJ907" s="95">
        <f t="shared" si="139"/>
        <v>0</v>
      </c>
      <c r="AK907" s="100">
        <f t="shared" si="140"/>
        <v>0</v>
      </c>
      <c r="AL907" s="101">
        <f t="shared" si="141"/>
        <v>0</v>
      </c>
      <c r="AM907" s="101">
        <f t="shared" si="142"/>
        <v>0</v>
      </c>
      <c r="AN907" s="102">
        <f t="shared" si="143"/>
        <v>0</v>
      </c>
      <c r="AO907" s="100">
        <f t="shared" si="144"/>
        <v>0</v>
      </c>
      <c r="AP907" s="101">
        <f t="shared" si="145"/>
        <v>0</v>
      </c>
      <c r="AQ907" s="101">
        <f t="shared" si="146"/>
        <v>0</v>
      </c>
      <c r="AR907" s="102">
        <f t="shared" si="147"/>
        <v>0</v>
      </c>
      <c r="AS907" s="111">
        <f t="shared" si="148"/>
        <v>0</v>
      </c>
    </row>
    <row r="908" spans="1:45" ht="15.05" customHeight="1">
      <c r="A908" s="159"/>
      <c r="B908" s="123"/>
      <c r="C908" s="126" t="s">
        <v>155</v>
      </c>
      <c r="D908" s="473" t="str">
        <f t="shared" si="132"/>
        <v/>
      </c>
      <c r="E908" s="449"/>
      <c r="F908" s="449"/>
      <c r="G908" s="449"/>
      <c r="H908" s="449"/>
      <c r="I908" s="449"/>
      <c r="J908" s="449"/>
      <c r="K908" s="449"/>
      <c r="L908" s="449"/>
      <c r="M908" s="449"/>
      <c r="N908" s="450"/>
      <c r="O908" s="446" t="str">
        <f t="shared" si="133"/>
        <v/>
      </c>
      <c r="P908" s="447"/>
      <c r="Q908" s="446" t="str">
        <f t="shared" si="134"/>
        <v/>
      </c>
      <c r="R908" s="447"/>
      <c r="S908" s="446" t="str">
        <f t="shared" si="135"/>
        <v/>
      </c>
      <c r="T908" s="447"/>
      <c r="U908" s="293"/>
      <c r="V908" s="293"/>
      <c r="W908" s="293"/>
      <c r="X908" s="293"/>
      <c r="Y908" s="293"/>
      <c r="Z908" s="293"/>
      <c r="AA908" s="293"/>
      <c r="AB908" s="293"/>
      <c r="AC908" s="293"/>
      <c r="AD908" s="293"/>
      <c r="AG908" s="111" t="str">
        <f t="shared" si="136"/>
        <v/>
      </c>
      <c r="AH908" s="95">
        <f t="shared" si="137"/>
        <v>0</v>
      </c>
      <c r="AI908" s="95">
        <f t="shared" si="138"/>
        <v>0</v>
      </c>
      <c r="AJ908" s="95">
        <f t="shared" si="139"/>
        <v>0</v>
      </c>
      <c r="AK908" s="100">
        <f t="shared" si="140"/>
        <v>0</v>
      </c>
      <c r="AL908" s="101">
        <f t="shared" si="141"/>
        <v>0</v>
      </c>
      <c r="AM908" s="101">
        <f t="shared" si="142"/>
        <v>0</v>
      </c>
      <c r="AN908" s="102">
        <f t="shared" si="143"/>
        <v>0</v>
      </c>
      <c r="AO908" s="100">
        <f t="shared" si="144"/>
        <v>0</v>
      </c>
      <c r="AP908" s="101">
        <f t="shared" si="145"/>
        <v>0</v>
      </c>
      <c r="AQ908" s="101">
        <f t="shared" si="146"/>
        <v>0</v>
      </c>
      <c r="AR908" s="102">
        <f t="shared" si="147"/>
        <v>0</v>
      </c>
      <c r="AS908" s="111">
        <f t="shared" si="148"/>
        <v>0</v>
      </c>
    </row>
    <row r="909" spans="1:45" ht="15.05" customHeight="1">
      <c r="A909" s="159"/>
      <c r="B909" s="123"/>
      <c r="C909" s="126" t="s">
        <v>156</v>
      </c>
      <c r="D909" s="473" t="str">
        <f t="shared" si="132"/>
        <v/>
      </c>
      <c r="E909" s="449"/>
      <c r="F909" s="449"/>
      <c r="G909" s="449"/>
      <c r="H909" s="449"/>
      <c r="I909" s="449"/>
      <c r="J909" s="449"/>
      <c r="K909" s="449"/>
      <c r="L909" s="449"/>
      <c r="M909" s="449"/>
      <c r="N909" s="450"/>
      <c r="O909" s="446" t="str">
        <f t="shared" si="133"/>
        <v/>
      </c>
      <c r="P909" s="447"/>
      <c r="Q909" s="446" t="str">
        <f t="shared" si="134"/>
        <v/>
      </c>
      <c r="R909" s="447"/>
      <c r="S909" s="446" t="str">
        <f t="shared" si="135"/>
        <v/>
      </c>
      <c r="T909" s="447"/>
      <c r="U909" s="293"/>
      <c r="V909" s="293"/>
      <c r="W909" s="293"/>
      <c r="X909" s="293"/>
      <c r="Y909" s="293"/>
      <c r="Z909" s="293"/>
      <c r="AA909" s="293"/>
      <c r="AB909" s="293"/>
      <c r="AC909" s="293"/>
      <c r="AD909" s="293"/>
      <c r="AG909" s="111" t="str">
        <f t="shared" si="136"/>
        <v/>
      </c>
      <c r="AH909" s="95">
        <f t="shared" si="137"/>
        <v>0</v>
      </c>
      <c r="AI909" s="95">
        <f t="shared" si="138"/>
        <v>0</v>
      </c>
      <c r="AJ909" s="95">
        <f t="shared" si="139"/>
        <v>0</v>
      </c>
      <c r="AK909" s="100">
        <f t="shared" si="140"/>
        <v>0</v>
      </c>
      <c r="AL909" s="101">
        <f t="shared" si="141"/>
        <v>0</v>
      </c>
      <c r="AM909" s="101">
        <f t="shared" si="142"/>
        <v>0</v>
      </c>
      <c r="AN909" s="102">
        <f t="shared" si="143"/>
        <v>0</v>
      </c>
      <c r="AO909" s="100">
        <f t="shared" si="144"/>
        <v>0</v>
      </c>
      <c r="AP909" s="101">
        <f t="shared" si="145"/>
        <v>0</v>
      </c>
      <c r="AQ909" s="101">
        <f t="shared" si="146"/>
        <v>0</v>
      </c>
      <c r="AR909" s="102">
        <f t="shared" si="147"/>
        <v>0</v>
      </c>
      <c r="AS909" s="111">
        <f t="shared" si="148"/>
        <v>0</v>
      </c>
    </row>
    <row r="910" spans="1:45" ht="15.05" customHeight="1">
      <c r="A910" s="159"/>
      <c r="B910" s="123"/>
      <c r="C910" s="126" t="s">
        <v>157</v>
      </c>
      <c r="D910" s="473" t="str">
        <f t="shared" si="132"/>
        <v/>
      </c>
      <c r="E910" s="449"/>
      <c r="F910" s="449"/>
      <c r="G910" s="449"/>
      <c r="H910" s="449"/>
      <c r="I910" s="449"/>
      <c r="J910" s="449"/>
      <c r="K910" s="449"/>
      <c r="L910" s="449"/>
      <c r="M910" s="449"/>
      <c r="N910" s="450"/>
      <c r="O910" s="446" t="str">
        <f t="shared" si="133"/>
        <v/>
      </c>
      <c r="P910" s="447"/>
      <c r="Q910" s="446" t="str">
        <f t="shared" si="134"/>
        <v/>
      </c>
      <c r="R910" s="447"/>
      <c r="S910" s="446" t="str">
        <f t="shared" si="135"/>
        <v/>
      </c>
      <c r="T910" s="447"/>
      <c r="U910" s="293"/>
      <c r="V910" s="293"/>
      <c r="W910" s="293"/>
      <c r="X910" s="293"/>
      <c r="Y910" s="293"/>
      <c r="Z910" s="293"/>
      <c r="AA910" s="293"/>
      <c r="AB910" s="293"/>
      <c r="AC910" s="293"/>
      <c r="AD910" s="293"/>
      <c r="AG910" s="111" t="str">
        <f t="shared" si="136"/>
        <v/>
      </c>
      <c r="AH910" s="95">
        <f t="shared" si="137"/>
        <v>0</v>
      </c>
      <c r="AI910" s="95">
        <f t="shared" si="138"/>
        <v>0</v>
      </c>
      <c r="AJ910" s="95">
        <f t="shared" si="139"/>
        <v>0</v>
      </c>
      <c r="AK910" s="100">
        <f t="shared" si="140"/>
        <v>0</v>
      </c>
      <c r="AL910" s="101">
        <f t="shared" si="141"/>
        <v>0</v>
      </c>
      <c r="AM910" s="101">
        <f t="shared" si="142"/>
        <v>0</v>
      </c>
      <c r="AN910" s="102">
        <f t="shared" si="143"/>
        <v>0</v>
      </c>
      <c r="AO910" s="100">
        <f t="shared" si="144"/>
        <v>0</v>
      </c>
      <c r="AP910" s="101">
        <f t="shared" si="145"/>
        <v>0</v>
      </c>
      <c r="AQ910" s="101">
        <f t="shared" si="146"/>
        <v>0</v>
      </c>
      <c r="AR910" s="102">
        <f t="shared" si="147"/>
        <v>0</v>
      </c>
      <c r="AS910" s="111">
        <f t="shared" si="148"/>
        <v>0</v>
      </c>
    </row>
    <row r="911" spans="1:45" ht="15.05" customHeight="1">
      <c r="A911" s="159"/>
      <c r="B911" s="123"/>
      <c r="C911" s="126" t="s">
        <v>158</v>
      </c>
      <c r="D911" s="473" t="str">
        <f t="shared" si="132"/>
        <v/>
      </c>
      <c r="E911" s="449"/>
      <c r="F911" s="449"/>
      <c r="G911" s="449"/>
      <c r="H911" s="449"/>
      <c r="I911" s="449"/>
      <c r="J911" s="449"/>
      <c r="K911" s="449"/>
      <c r="L911" s="449"/>
      <c r="M911" s="449"/>
      <c r="N911" s="450"/>
      <c r="O911" s="446" t="str">
        <f t="shared" si="133"/>
        <v/>
      </c>
      <c r="P911" s="447"/>
      <c r="Q911" s="446" t="str">
        <f t="shared" si="134"/>
        <v/>
      </c>
      <c r="R911" s="447"/>
      <c r="S911" s="446" t="str">
        <f t="shared" si="135"/>
        <v/>
      </c>
      <c r="T911" s="447"/>
      <c r="U911" s="293"/>
      <c r="V911" s="293"/>
      <c r="W911" s="293"/>
      <c r="X911" s="293"/>
      <c r="Y911" s="293"/>
      <c r="Z911" s="293"/>
      <c r="AA911" s="293"/>
      <c r="AB911" s="293"/>
      <c r="AC911" s="293"/>
      <c r="AD911" s="293"/>
      <c r="AG911" s="111" t="str">
        <f t="shared" si="136"/>
        <v/>
      </c>
      <c r="AH911" s="95">
        <f t="shared" si="137"/>
        <v>0</v>
      </c>
      <c r="AI911" s="95">
        <f t="shared" si="138"/>
        <v>0</v>
      </c>
      <c r="AJ911" s="95">
        <f t="shared" si="139"/>
        <v>0</v>
      </c>
      <c r="AK911" s="100">
        <f t="shared" si="140"/>
        <v>0</v>
      </c>
      <c r="AL911" s="101">
        <f t="shared" si="141"/>
        <v>0</v>
      </c>
      <c r="AM911" s="101">
        <f t="shared" si="142"/>
        <v>0</v>
      </c>
      <c r="AN911" s="102">
        <f t="shared" si="143"/>
        <v>0</v>
      </c>
      <c r="AO911" s="100">
        <f t="shared" si="144"/>
        <v>0</v>
      </c>
      <c r="AP911" s="101">
        <f t="shared" si="145"/>
        <v>0</v>
      </c>
      <c r="AQ911" s="101">
        <f t="shared" si="146"/>
        <v>0</v>
      </c>
      <c r="AR911" s="102">
        <f t="shared" si="147"/>
        <v>0</v>
      </c>
      <c r="AS911" s="111">
        <f t="shared" si="148"/>
        <v>0</v>
      </c>
    </row>
    <row r="912" spans="1:45" ht="15.05" customHeight="1">
      <c r="A912" s="159"/>
      <c r="B912" s="123"/>
      <c r="C912" s="126" t="s">
        <v>159</v>
      </c>
      <c r="D912" s="473" t="str">
        <f t="shared" si="132"/>
        <v/>
      </c>
      <c r="E912" s="449"/>
      <c r="F912" s="449"/>
      <c r="G912" s="449"/>
      <c r="H912" s="449"/>
      <c r="I912" s="449"/>
      <c r="J912" s="449"/>
      <c r="K912" s="449"/>
      <c r="L912" s="449"/>
      <c r="M912" s="449"/>
      <c r="N912" s="450"/>
      <c r="O912" s="446" t="str">
        <f t="shared" si="133"/>
        <v/>
      </c>
      <c r="P912" s="447"/>
      <c r="Q912" s="446" t="str">
        <f t="shared" si="134"/>
        <v/>
      </c>
      <c r="R912" s="447"/>
      <c r="S912" s="446" t="str">
        <f t="shared" si="135"/>
        <v/>
      </c>
      <c r="T912" s="447"/>
      <c r="U912" s="293"/>
      <c r="V912" s="293"/>
      <c r="W912" s="293"/>
      <c r="X912" s="293"/>
      <c r="Y912" s="293"/>
      <c r="Z912" s="293"/>
      <c r="AA912" s="293"/>
      <c r="AB912" s="293"/>
      <c r="AC912" s="293"/>
      <c r="AD912" s="293"/>
      <c r="AG912" s="111" t="str">
        <f t="shared" si="136"/>
        <v/>
      </c>
      <c r="AH912" s="95">
        <f t="shared" si="137"/>
        <v>0</v>
      </c>
      <c r="AI912" s="95">
        <f t="shared" si="138"/>
        <v>0</v>
      </c>
      <c r="AJ912" s="95">
        <f t="shared" si="139"/>
        <v>0</v>
      </c>
      <c r="AK912" s="100">
        <f t="shared" si="140"/>
        <v>0</v>
      </c>
      <c r="AL912" s="101">
        <f t="shared" si="141"/>
        <v>0</v>
      </c>
      <c r="AM912" s="101">
        <f t="shared" si="142"/>
        <v>0</v>
      </c>
      <c r="AN912" s="102">
        <f t="shared" si="143"/>
        <v>0</v>
      </c>
      <c r="AO912" s="100">
        <f t="shared" si="144"/>
        <v>0</v>
      </c>
      <c r="AP912" s="101">
        <f t="shared" si="145"/>
        <v>0</v>
      </c>
      <c r="AQ912" s="101">
        <f t="shared" si="146"/>
        <v>0</v>
      </c>
      <c r="AR912" s="102">
        <f t="shared" si="147"/>
        <v>0</v>
      </c>
      <c r="AS912" s="111">
        <f t="shared" si="148"/>
        <v>0</v>
      </c>
    </row>
    <row r="913" spans="1:45" ht="15.05" customHeight="1">
      <c r="A913" s="159"/>
      <c r="B913" s="123"/>
      <c r="C913" s="126" t="s">
        <v>160</v>
      </c>
      <c r="D913" s="473" t="str">
        <f t="shared" si="132"/>
        <v/>
      </c>
      <c r="E913" s="449"/>
      <c r="F913" s="449"/>
      <c r="G913" s="449"/>
      <c r="H913" s="449"/>
      <c r="I913" s="449"/>
      <c r="J913" s="449"/>
      <c r="K913" s="449"/>
      <c r="L913" s="449"/>
      <c r="M913" s="449"/>
      <c r="N913" s="450"/>
      <c r="O913" s="446" t="str">
        <f t="shared" si="133"/>
        <v/>
      </c>
      <c r="P913" s="447"/>
      <c r="Q913" s="446" t="str">
        <f t="shared" si="134"/>
        <v/>
      </c>
      <c r="R913" s="447"/>
      <c r="S913" s="446" t="str">
        <f t="shared" si="135"/>
        <v/>
      </c>
      <c r="T913" s="447"/>
      <c r="U913" s="293"/>
      <c r="V913" s="293"/>
      <c r="W913" s="293"/>
      <c r="X913" s="293"/>
      <c r="Y913" s="293"/>
      <c r="Z913" s="293"/>
      <c r="AA913" s="293"/>
      <c r="AB913" s="293"/>
      <c r="AC913" s="293"/>
      <c r="AD913" s="293"/>
      <c r="AG913" s="111" t="str">
        <f t="shared" si="136"/>
        <v/>
      </c>
      <c r="AH913" s="95">
        <f t="shared" si="137"/>
        <v>0</v>
      </c>
      <c r="AI913" s="95">
        <f t="shared" si="138"/>
        <v>0</v>
      </c>
      <c r="AJ913" s="95">
        <f t="shared" si="139"/>
        <v>0</v>
      </c>
      <c r="AK913" s="100">
        <f t="shared" si="140"/>
        <v>0</v>
      </c>
      <c r="AL913" s="101">
        <f t="shared" si="141"/>
        <v>0</v>
      </c>
      <c r="AM913" s="101">
        <f t="shared" si="142"/>
        <v>0</v>
      </c>
      <c r="AN913" s="102">
        <f t="shared" si="143"/>
        <v>0</v>
      </c>
      <c r="AO913" s="100">
        <f t="shared" si="144"/>
        <v>0</v>
      </c>
      <c r="AP913" s="101">
        <f t="shared" si="145"/>
        <v>0</v>
      </c>
      <c r="AQ913" s="101">
        <f t="shared" si="146"/>
        <v>0</v>
      </c>
      <c r="AR913" s="102">
        <f t="shared" si="147"/>
        <v>0</v>
      </c>
      <c r="AS913" s="111">
        <f t="shared" si="148"/>
        <v>0</v>
      </c>
    </row>
    <row r="914" spans="1:45" ht="15.05" customHeight="1">
      <c r="A914" s="159"/>
      <c r="B914" s="123"/>
      <c r="C914" s="192" t="s">
        <v>161</v>
      </c>
      <c r="D914" s="473" t="str">
        <f t="shared" si="132"/>
        <v/>
      </c>
      <c r="E914" s="449"/>
      <c r="F914" s="449"/>
      <c r="G914" s="449"/>
      <c r="H914" s="449"/>
      <c r="I914" s="449"/>
      <c r="J914" s="449"/>
      <c r="K914" s="449"/>
      <c r="L914" s="449"/>
      <c r="M914" s="449"/>
      <c r="N914" s="450"/>
      <c r="O914" s="446" t="str">
        <f t="shared" si="133"/>
        <v/>
      </c>
      <c r="P914" s="447"/>
      <c r="Q914" s="446" t="str">
        <f t="shared" si="134"/>
        <v/>
      </c>
      <c r="R914" s="447"/>
      <c r="S914" s="446" t="str">
        <f t="shared" si="135"/>
        <v/>
      </c>
      <c r="T914" s="447"/>
      <c r="U914" s="293"/>
      <c r="V914" s="293"/>
      <c r="W914" s="293"/>
      <c r="X914" s="293"/>
      <c r="Y914" s="293"/>
      <c r="Z914" s="293"/>
      <c r="AA914" s="293"/>
      <c r="AB914" s="293"/>
      <c r="AC914" s="293"/>
      <c r="AD914" s="293"/>
      <c r="AG914" s="111" t="str">
        <f t="shared" si="136"/>
        <v/>
      </c>
      <c r="AH914" s="95">
        <f t="shared" si="137"/>
        <v>0</v>
      </c>
      <c r="AI914" s="95">
        <f t="shared" si="138"/>
        <v>0</v>
      </c>
      <c r="AJ914" s="95">
        <f t="shared" si="139"/>
        <v>0</v>
      </c>
      <c r="AK914" s="100">
        <f t="shared" si="140"/>
        <v>0</v>
      </c>
      <c r="AL914" s="101">
        <f t="shared" si="141"/>
        <v>0</v>
      </c>
      <c r="AM914" s="101">
        <f t="shared" si="142"/>
        <v>0</v>
      </c>
      <c r="AN914" s="102">
        <f t="shared" si="143"/>
        <v>0</v>
      </c>
      <c r="AO914" s="100">
        <f t="shared" si="144"/>
        <v>0</v>
      </c>
      <c r="AP914" s="101">
        <f t="shared" si="145"/>
        <v>0</v>
      </c>
      <c r="AQ914" s="101">
        <f t="shared" si="146"/>
        <v>0</v>
      </c>
      <c r="AR914" s="102">
        <f t="shared" si="147"/>
        <v>0</v>
      </c>
      <c r="AS914" s="111">
        <f t="shared" si="148"/>
        <v>0</v>
      </c>
    </row>
    <row r="915" spans="1:45" ht="15.05" customHeight="1">
      <c r="A915" s="159"/>
      <c r="B915" s="123"/>
      <c r="C915" s="192" t="s">
        <v>162</v>
      </c>
      <c r="D915" s="473" t="str">
        <f t="shared" si="132"/>
        <v/>
      </c>
      <c r="E915" s="449"/>
      <c r="F915" s="449"/>
      <c r="G915" s="449"/>
      <c r="H915" s="449"/>
      <c r="I915" s="449"/>
      <c r="J915" s="449"/>
      <c r="K915" s="449"/>
      <c r="L915" s="449"/>
      <c r="M915" s="449"/>
      <c r="N915" s="450"/>
      <c r="O915" s="446" t="str">
        <f t="shared" si="133"/>
        <v/>
      </c>
      <c r="P915" s="447"/>
      <c r="Q915" s="446" t="str">
        <f t="shared" si="134"/>
        <v/>
      </c>
      <c r="R915" s="447"/>
      <c r="S915" s="446" t="str">
        <f t="shared" si="135"/>
        <v/>
      </c>
      <c r="T915" s="447"/>
      <c r="U915" s="293"/>
      <c r="V915" s="293"/>
      <c r="W915" s="293"/>
      <c r="X915" s="293"/>
      <c r="Y915" s="293"/>
      <c r="Z915" s="293"/>
      <c r="AA915" s="293"/>
      <c r="AB915" s="293"/>
      <c r="AC915" s="293"/>
      <c r="AD915" s="293"/>
      <c r="AG915" s="111" t="str">
        <f t="shared" si="136"/>
        <v/>
      </c>
      <c r="AH915" s="95">
        <f t="shared" si="137"/>
        <v>0</v>
      </c>
      <c r="AI915" s="95">
        <f t="shared" si="138"/>
        <v>0</v>
      </c>
      <c r="AJ915" s="95">
        <f t="shared" si="139"/>
        <v>0</v>
      </c>
      <c r="AK915" s="100">
        <f t="shared" si="140"/>
        <v>0</v>
      </c>
      <c r="AL915" s="101">
        <f t="shared" si="141"/>
        <v>0</v>
      </c>
      <c r="AM915" s="101">
        <f t="shared" si="142"/>
        <v>0</v>
      </c>
      <c r="AN915" s="102">
        <f t="shared" si="143"/>
        <v>0</v>
      </c>
      <c r="AO915" s="100">
        <f t="shared" si="144"/>
        <v>0</v>
      </c>
      <c r="AP915" s="101">
        <f t="shared" si="145"/>
        <v>0</v>
      </c>
      <c r="AQ915" s="101">
        <f t="shared" si="146"/>
        <v>0</v>
      </c>
      <c r="AR915" s="102">
        <f t="shared" si="147"/>
        <v>0</v>
      </c>
      <c r="AS915" s="111">
        <f t="shared" si="148"/>
        <v>0</v>
      </c>
    </row>
    <row r="916" spans="1:45" ht="15.05" customHeight="1">
      <c r="A916" s="159"/>
      <c r="B916" s="123"/>
      <c r="C916" s="192" t="s">
        <v>163</v>
      </c>
      <c r="D916" s="473" t="str">
        <f t="shared" si="132"/>
        <v/>
      </c>
      <c r="E916" s="449"/>
      <c r="F916" s="449"/>
      <c r="G916" s="449"/>
      <c r="H916" s="449"/>
      <c r="I916" s="449"/>
      <c r="J916" s="449"/>
      <c r="K916" s="449"/>
      <c r="L916" s="449"/>
      <c r="M916" s="449"/>
      <c r="N916" s="450"/>
      <c r="O916" s="446" t="str">
        <f t="shared" si="133"/>
        <v/>
      </c>
      <c r="P916" s="447"/>
      <c r="Q916" s="446" t="str">
        <f t="shared" si="134"/>
        <v/>
      </c>
      <c r="R916" s="447"/>
      <c r="S916" s="446" t="str">
        <f t="shared" si="135"/>
        <v/>
      </c>
      <c r="T916" s="447"/>
      <c r="U916" s="293"/>
      <c r="V916" s="293"/>
      <c r="W916" s="293"/>
      <c r="X916" s="293"/>
      <c r="Y916" s="293"/>
      <c r="Z916" s="293"/>
      <c r="AA916" s="293"/>
      <c r="AB916" s="293"/>
      <c r="AC916" s="293"/>
      <c r="AD916" s="293"/>
      <c r="AG916" s="111" t="str">
        <f t="shared" si="136"/>
        <v/>
      </c>
      <c r="AH916" s="95">
        <f t="shared" si="137"/>
        <v>0</v>
      </c>
      <c r="AI916" s="95">
        <f t="shared" si="138"/>
        <v>0</v>
      </c>
      <c r="AJ916" s="95">
        <f t="shared" si="139"/>
        <v>0</v>
      </c>
      <c r="AK916" s="100">
        <f t="shared" si="140"/>
        <v>0</v>
      </c>
      <c r="AL916" s="101">
        <f t="shared" si="141"/>
        <v>0</v>
      </c>
      <c r="AM916" s="101">
        <f t="shared" si="142"/>
        <v>0</v>
      </c>
      <c r="AN916" s="102">
        <f t="shared" si="143"/>
        <v>0</v>
      </c>
      <c r="AO916" s="100">
        <f t="shared" si="144"/>
        <v>0</v>
      </c>
      <c r="AP916" s="101">
        <f t="shared" si="145"/>
        <v>0</v>
      </c>
      <c r="AQ916" s="101">
        <f t="shared" si="146"/>
        <v>0</v>
      </c>
      <c r="AR916" s="102">
        <f t="shared" si="147"/>
        <v>0</v>
      </c>
      <c r="AS916" s="111">
        <f t="shared" si="148"/>
        <v>0</v>
      </c>
    </row>
    <row r="917" spans="1:45" ht="15.05" customHeight="1">
      <c r="A917" s="159"/>
      <c r="B917" s="123"/>
      <c r="C917" s="192" t="s">
        <v>164</v>
      </c>
      <c r="D917" s="473" t="str">
        <f t="shared" si="132"/>
        <v/>
      </c>
      <c r="E917" s="449"/>
      <c r="F917" s="449"/>
      <c r="G917" s="449"/>
      <c r="H917" s="449"/>
      <c r="I917" s="449"/>
      <c r="J917" s="449"/>
      <c r="K917" s="449"/>
      <c r="L917" s="449"/>
      <c r="M917" s="449"/>
      <c r="N917" s="450"/>
      <c r="O917" s="446" t="str">
        <f t="shared" si="133"/>
        <v/>
      </c>
      <c r="P917" s="447"/>
      <c r="Q917" s="446" t="str">
        <f t="shared" si="134"/>
        <v/>
      </c>
      <c r="R917" s="447"/>
      <c r="S917" s="446" t="str">
        <f t="shared" si="135"/>
        <v/>
      </c>
      <c r="T917" s="447"/>
      <c r="U917" s="293"/>
      <c r="V917" s="293"/>
      <c r="W917" s="293"/>
      <c r="X917" s="293"/>
      <c r="Y917" s="293"/>
      <c r="Z917" s="293"/>
      <c r="AA917" s="293"/>
      <c r="AB917" s="293"/>
      <c r="AC917" s="293"/>
      <c r="AD917" s="293"/>
      <c r="AG917" s="111" t="str">
        <f t="shared" si="136"/>
        <v/>
      </c>
      <c r="AH917" s="95">
        <f t="shared" si="137"/>
        <v>0</v>
      </c>
      <c r="AI917" s="95">
        <f t="shared" si="138"/>
        <v>0</v>
      </c>
      <c r="AJ917" s="95">
        <f t="shared" si="139"/>
        <v>0</v>
      </c>
      <c r="AK917" s="100">
        <f t="shared" si="140"/>
        <v>0</v>
      </c>
      <c r="AL917" s="101">
        <f t="shared" si="141"/>
        <v>0</v>
      </c>
      <c r="AM917" s="101">
        <f t="shared" si="142"/>
        <v>0</v>
      </c>
      <c r="AN917" s="102">
        <f t="shared" si="143"/>
        <v>0</v>
      </c>
      <c r="AO917" s="100">
        <f t="shared" si="144"/>
        <v>0</v>
      </c>
      <c r="AP917" s="101">
        <f t="shared" si="145"/>
        <v>0</v>
      </c>
      <c r="AQ917" s="101">
        <f t="shared" si="146"/>
        <v>0</v>
      </c>
      <c r="AR917" s="102">
        <f t="shared" si="147"/>
        <v>0</v>
      </c>
      <c r="AS917" s="111">
        <f t="shared" si="148"/>
        <v>0</v>
      </c>
    </row>
    <row r="918" spans="1:45" ht="15.05" customHeight="1">
      <c r="A918" s="159"/>
      <c r="B918" s="123"/>
      <c r="C918" s="192" t="s">
        <v>165</v>
      </c>
      <c r="D918" s="473" t="str">
        <f t="shared" si="132"/>
        <v/>
      </c>
      <c r="E918" s="449"/>
      <c r="F918" s="449"/>
      <c r="G918" s="449"/>
      <c r="H918" s="449"/>
      <c r="I918" s="449"/>
      <c r="J918" s="449"/>
      <c r="K918" s="449"/>
      <c r="L918" s="449"/>
      <c r="M918" s="449"/>
      <c r="N918" s="450"/>
      <c r="O918" s="446" t="str">
        <f t="shared" si="133"/>
        <v/>
      </c>
      <c r="P918" s="447"/>
      <c r="Q918" s="446" t="str">
        <f t="shared" si="134"/>
        <v/>
      </c>
      <c r="R918" s="447"/>
      <c r="S918" s="446" t="str">
        <f t="shared" si="135"/>
        <v/>
      </c>
      <c r="T918" s="447"/>
      <c r="U918" s="293"/>
      <c r="V918" s="293"/>
      <c r="W918" s="293"/>
      <c r="X918" s="293"/>
      <c r="Y918" s="293"/>
      <c r="Z918" s="293"/>
      <c r="AA918" s="293"/>
      <c r="AB918" s="293"/>
      <c r="AC918" s="293"/>
      <c r="AD918" s="293"/>
      <c r="AG918" s="111" t="str">
        <f t="shared" si="136"/>
        <v/>
      </c>
      <c r="AH918" s="95">
        <f t="shared" si="137"/>
        <v>0</v>
      </c>
      <c r="AI918" s="95">
        <f t="shared" si="138"/>
        <v>0</v>
      </c>
      <c r="AJ918" s="95">
        <f t="shared" si="139"/>
        <v>0</v>
      </c>
      <c r="AK918" s="100">
        <f t="shared" si="140"/>
        <v>0</v>
      </c>
      <c r="AL918" s="101">
        <f t="shared" si="141"/>
        <v>0</v>
      </c>
      <c r="AM918" s="101">
        <f t="shared" si="142"/>
        <v>0</v>
      </c>
      <c r="AN918" s="102">
        <f t="shared" si="143"/>
        <v>0</v>
      </c>
      <c r="AO918" s="100">
        <f t="shared" si="144"/>
        <v>0</v>
      </c>
      <c r="AP918" s="101">
        <f t="shared" si="145"/>
        <v>0</v>
      </c>
      <c r="AQ918" s="101">
        <f t="shared" si="146"/>
        <v>0</v>
      </c>
      <c r="AR918" s="102">
        <f t="shared" si="147"/>
        <v>0</v>
      </c>
      <c r="AS918" s="111">
        <f t="shared" si="148"/>
        <v>0</v>
      </c>
    </row>
    <row r="919" spans="1:45" ht="15.05" customHeight="1">
      <c r="A919" s="159"/>
      <c r="B919" s="123"/>
      <c r="C919" s="192" t="s">
        <v>166</v>
      </c>
      <c r="D919" s="473" t="str">
        <f t="shared" si="132"/>
        <v/>
      </c>
      <c r="E919" s="449"/>
      <c r="F919" s="449"/>
      <c r="G919" s="449"/>
      <c r="H919" s="449"/>
      <c r="I919" s="449"/>
      <c r="J919" s="449"/>
      <c r="K919" s="449"/>
      <c r="L919" s="449"/>
      <c r="M919" s="449"/>
      <c r="N919" s="450"/>
      <c r="O919" s="446" t="str">
        <f t="shared" si="133"/>
        <v/>
      </c>
      <c r="P919" s="447"/>
      <c r="Q919" s="446" t="str">
        <f t="shared" si="134"/>
        <v/>
      </c>
      <c r="R919" s="447"/>
      <c r="S919" s="446" t="str">
        <f t="shared" si="135"/>
        <v/>
      </c>
      <c r="T919" s="447"/>
      <c r="U919" s="293"/>
      <c r="V919" s="293"/>
      <c r="W919" s="293"/>
      <c r="X919" s="293"/>
      <c r="Y919" s="293"/>
      <c r="Z919" s="293"/>
      <c r="AA919" s="293"/>
      <c r="AB919" s="293"/>
      <c r="AC919" s="293"/>
      <c r="AD919" s="293"/>
      <c r="AG919" s="111" t="str">
        <f t="shared" si="136"/>
        <v/>
      </c>
      <c r="AH919" s="95">
        <f t="shared" si="137"/>
        <v>0</v>
      </c>
      <c r="AI919" s="95">
        <f t="shared" si="138"/>
        <v>0</v>
      </c>
      <c r="AJ919" s="95">
        <f t="shared" si="139"/>
        <v>0</v>
      </c>
      <c r="AK919" s="100">
        <f t="shared" si="140"/>
        <v>0</v>
      </c>
      <c r="AL919" s="101">
        <f t="shared" si="141"/>
        <v>0</v>
      </c>
      <c r="AM919" s="101">
        <f t="shared" si="142"/>
        <v>0</v>
      </c>
      <c r="AN919" s="102">
        <f t="shared" si="143"/>
        <v>0</v>
      </c>
      <c r="AO919" s="100">
        <f t="shared" si="144"/>
        <v>0</v>
      </c>
      <c r="AP919" s="101">
        <f t="shared" si="145"/>
        <v>0</v>
      </c>
      <c r="AQ919" s="101">
        <f t="shared" si="146"/>
        <v>0</v>
      </c>
      <c r="AR919" s="102">
        <f t="shared" si="147"/>
        <v>0</v>
      </c>
      <c r="AS919" s="111">
        <f t="shared" si="148"/>
        <v>0</v>
      </c>
    </row>
    <row r="920" spans="1:45" ht="15.05" customHeight="1">
      <c r="A920" s="159"/>
      <c r="B920" s="123"/>
      <c r="C920" s="192" t="s">
        <v>167</v>
      </c>
      <c r="D920" s="473" t="str">
        <f t="shared" si="132"/>
        <v/>
      </c>
      <c r="E920" s="449"/>
      <c r="F920" s="449"/>
      <c r="G920" s="449"/>
      <c r="H920" s="449"/>
      <c r="I920" s="449"/>
      <c r="J920" s="449"/>
      <c r="K920" s="449"/>
      <c r="L920" s="449"/>
      <c r="M920" s="449"/>
      <c r="N920" s="450"/>
      <c r="O920" s="446" t="str">
        <f t="shared" si="133"/>
        <v/>
      </c>
      <c r="P920" s="447"/>
      <c r="Q920" s="446" t="str">
        <f t="shared" si="134"/>
        <v/>
      </c>
      <c r="R920" s="447"/>
      <c r="S920" s="446" t="str">
        <f t="shared" si="135"/>
        <v/>
      </c>
      <c r="T920" s="447"/>
      <c r="U920" s="293"/>
      <c r="V920" s="293"/>
      <c r="W920" s="293"/>
      <c r="X920" s="293"/>
      <c r="Y920" s="293"/>
      <c r="Z920" s="293"/>
      <c r="AA920" s="293"/>
      <c r="AB920" s="293"/>
      <c r="AC920" s="293"/>
      <c r="AD920" s="293"/>
      <c r="AG920" s="111" t="str">
        <f t="shared" si="136"/>
        <v/>
      </c>
      <c r="AH920" s="95">
        <f t="shared" si="137"/>
        <v>0</v>
      </c>
      <c r="AI920" s="95">
        <f t="shared" si="138"/>
        <v>0</v>
      </c>
      <c r="AJ920" s="95">
        <f t="shared" si="139"/>
        <v>0</v>
      </c>
      <c r="AK920" s="100">
        <f t="shared" si="140"/>
        <v>0</v>
      </c>
      <c r="AL920" s="101">
        <f t="shared" si="141"/>
        <v>0</v>
      </c>
      <c r="AM920" s="101">
        <f t="shared" si="142"/>
        <v>0</v>
      </c>
      <c r="AN920" s="102">
        <f t="shared" si="143"/>
        <v>0</v>
      </c>
      <c r="AO920" s="100">
        <f t="shared" si="144"/>
        <v>0</v>
      </c>
      <c r="AP920" s="101">
        <f t="shared" si="145"/>
        <v>0</v>
      </c>
      <c r="AQ920" s="101">
        <f t="shared" si="146"/>
        <v>0</v>
      </c>
      <c r="AR920" s="102">
        <f t="shared" si="147"/>
        <v>0</v>
      </c>
      <c r="AS920" s="111">
        <f t="shared" si="148"/>
        <v>0</v>
      </c>
    </row>
    <row r="921" spans="1:45" ht="15.05" customHeight="1">
      <c r="A921" s="159"/>
      <c r="B921" s="123"/>
      <c r="C921" s="192" t="s">
        <v>168</v>
      </c>
      <c r="D921" s="473" t="str">
        <f t="shared" si="132"/>
        <v/>
      </c>
      <c r="E921" s="449"/>
      <c r="F921" s="449"/>
      <c r="G921" s="449"/>
      <c r="H921" s="449"/>
      <c r="I921" s="449"/>
      <c r="J921" s="449"/>
      <c r="K921" s="449"/>
      <c r="L921" s="449"/>
      <c r="M921" s="449"/>
      <c r="N921" s="450"/>
      <c r="O921" s="446" t="str">
        <f t="shared" si="133"/>
        <v/>
      </c>
      <c r="P921" s="447"/>
      <c r="Q921" s="446" t="str">
        <f t="shared" si="134"/>
        <v/>
      </c>
      <c r="R921" s="447"/>
      <c r="S921" s="446" t="str">
        <f t="shared" si="135"/>
        <v/>
      </c>
      <c r="T921" s="447"/>
      <c r="U921" s="293"/>
      <c r="V921" s="293"/>
      <c r="W921" s="293"/>
      <c r="X921" s="293"/>
      <c r="Y921" s="293"/>
      <c r="Z921" s="293"/>
      <c r="AA921" s="293"/>
      <c r="AB921" s="293"/>
      <c r="AC921" s="293"/>
      <c r="AD921" s="293"/>
      <c r="AG921" s="111" t="str">
        <f t="shared" si="136"/>
        <v/>
      </c>
      <c r="AH921" s="95">
        <f t="shared" si="137"/>
        <v>0</v>
      </c>
      <c r="AI921" s="95">
        <f t="shared" si="138"/>
        <v>0</v>
      </c>
      <c r="AJ921" s="95">
        <f t="shared" si="139"/>
        <v>0</v>
      </c>
      <c r="AK921" s="100">
        <f t="shared" si="140"/>
        <v>0</v>
      </c>
      <c r="AL921" s="101">
        <f t="shared" si="141"/>
        <v>0</v>
      </c>
      <c r="AM921" s="101">
        <f t="shared" si="142"/>
        <v>0</v>
      </c>
      <c r="AN921" s="102">
        <f t="shared" si="143"/>
        <v>0</v>
      </c>
      <c r="AO921" s="100">
        <f t="shared" si="144"/>
        <v>0</v>
      </c>
      <c r="AP921" s="101">
        <f t="shared" si="145"/>
        <v>0</v>
      </c>
      <c r="AQ921" s="101">
        <f t="shared" si="146"/>
        <v>0</v>
      </c>
      <c r="AR921" s="102">
        <f t="shared" si="147"/>
        <v>0</v>
      </c>
      <c r="AS921" s="111">
        <f t="shared" si="148"/>
        <v>0</v>
      </c>
    </row>
    <row r="922" spans="1:45" ht="15.05" customHeight="1">
      <c r="A922" s="159"/>
      <c r="B922" s="123"/>
      <c r="C922" s="192" t="s">
        <v>169</v>
      </c>
      <c r="D922" s="473" t="str">
        <f t="shared" si="132"/>
        <v/>
      </c>
      <c r="E922" s="449"/>
      <c r="F922" s="449"/>
      <c r="G922" s="449"/>
      <c r="H922" s="449"/>
      <c r="I922" s="449"/>
      <c r="J922" s="449"/>
      <c r="K922" s="449"/>
      <c r="L922" s="449"/>
      <c r="M922" s="449"/>
      <c r="N922" s="450"/>
      <c r="O922" s="446" t="str">
        <f t="shared" si="133"/>
        <v/>
      </c>
      <c r="P922" s="447"/>
      <c r="Q922" s="446" t="str">
        <f t="shared" si="134"/>
        <v/>
      </c>
      <c r="R922" s="447"/>
      <c r="S922" s="446" t="str">
        <f t="shared" si="135"/>
        <v/>
      </c>
      <c r="T922" s="447"/>
      <c r="U922" s="293"/>
      <c r="V922" s="293"/>
      <c r="W922" s="293"/>
      <c r="X922" s="293"/>
      <c r="Y922" s="293"/>
      <c r="Z922" s="293"/>
      <c r="AA922" s="293"/>
      <c r="AB922" s="293"/>
      <c r="AC922" s="293"/>
      <c r="AD922" s="293"/>
      <c r="AG922" s="111" t="str">
        <f t="shared" si="136"/>
        <v/>
      </c>
      <c r="AH922" s="95">
        <f t="shared" si="137"/>
        <v>0</v>
      </c>
      <c r="AI922" s="95">
        <f t="shared" si="138"/>
        <v>0</v>
      </c>
      <c r="AJ922" s="95">
        <f t="shared" si="139"/>
        <v>0</v>
      </c>
      <c r="AK922" s="100">
        <f t="shared" si="140"/>
        <v>0</v>
      </c>
      <c r="AL922" s="101">
        <f t="shared" si="141"/>
        <v>0</v>
      </c>
      <c r="AM922" s="101">
        <f t="shared" si="142"/>
        <v>0</v>
      </c>
      <c r="AN922" s="102">
        <f t="shared" si="143"/>
        <v>0</v>
      </c>
      <c r="AO922" s="100">
        <f t="shared" si="144"/>
        <v>0</v>
      </c>
      <c r="AP922" s="101">
        <f t="shared" si="145"/>
        <v>0</v>
      </c>
      <c r="AQ922" s="101">
        <f t="shared" si="146"/>
        <v>0</v>
      </c>
      <c r="AR922" s="102">
        <f t="shared" si="147"/>
        <v>0</v>
      </c>
      <c r="AS922" s="111">
        <f t="shared" si="148"/>
        <v>0</v>
      </c>
    </row>
    <row r="923" spans="1:45" ht="15.05" customHeight="1">
      <c r="A923" s="159"/>
      <c r="B923" s="123"/>
      <c r="C923" s="192" t="s">
        <v>170</v>
      </c>
      <c r="D923" s="473" t="str">
        <f t="shared" si="132"/>
        <v/>
      </c>
      <c r="E923" s="449"/>
      <c r="F923" s="449"/>
      <c r="G923" s="449"/>
      <c r="H923" s="449"/>
      <c r="I923" s="449"/>
      <c r="J923" s="449"/>
      <c r="K923" s="449"/>
      <c r="L923" s="449"/>
      <c r="M923" s="449"/>
      <c r="N923" s="450"/>
      <c r="O923" s="446" t="str">
        <f t="shared" si="133"/>
        <v/>
      </c>
      <c r="P923" s="447"/>
      <c r="Q923" s="446" t="str">
        <f t="shared" si="134"/>
        <v/>
      </c>
      <c r="R923" s="447"/>
      <c r="S923" s="446" t="str">
        <f t="shared" si="135"/>
        <v/>
      </c>
      <c r="T923" s="447"/>
      <c r="U923" s="293"/>
      <c r="V923" s="293"/>
      <c r="W923" s="293"/>
      <c r="X923" s="293"/>
      <c r="Y923" s="293"/>
      <c r="Z923" s="293"/>
      <c r="AA923" s="293"/>
      <c r="AB923" s="293"/>
      <c r="AC923" s="293"/>
      <c r="AD923" s="293"/>
      <c r="AG923" s="111" t="str">
        <f t="shared" si="136"/>
        <v/>
      </c>
      <c r="AH923" s="95">
        <f t="shared" si="137"/>
        <v>0</v>
      </c>
      <c r="AI923" s="95">
        <f t="shared" si="138"/>
        <v>0</v>
      </c>
      <c r="AJ923" s="95">
        <f t="shared" si="139"/>
        <v>0</v>
      </c>
      <c r="AK923" s="100">
        <f t="shared" si="140"/>
        <v>0</v>
      </c>
      <c r="AL923" s="101">
        <f t="shared" si="141"/>
        <v>0</v>
      </c>
      <c r="AM923" s="101">
        <f t="shared" si="142"/>
        <v>0</v>
      </c>
      <c r="AN923" s="102">
        <f t="shared" si="143"/>
        <v>0</v>
      </c>
      <c r="AO923" s="100">
        <f t="shared" si="144"/>
        <v>0</v>
      </c>
      <c r="AP923" s="101">
        <f t="shared" si="145"/>
        <v>0</v>
      </c>
      <c r="AQ923" s="101">
        <f t="shared" si="146"/>
        <v>0</v>
      </c>
      <c r="AR923" s="102">
        <f t="shared" si="147"/>
        <v>0</v>
      </c>
      <c r="AS923" s="111">
        <f t="shared" si="148"/>
        <v>0</v>
      </c>
    </row>
    <row r="924" spans="1:45" ht="15.05" customHeight="1">
      <c r="A924" s="159"/>
      <c r="B924" s="123"/>
      <c r="C924" s="192" t="s">
        <v>171</v>
      </c>
      <c r="D924" s="473" t="str">
        <f t="shared" si="132"/>
        <v/>
      </c>
      <c r="E924" s="449"/>
      <c r="F924" s="449"/>
      <c r="G924" s="449"/>
      <c r="H924" s="449"/>
      <c r="I924" s="449"/>
      <c r="J924" s="449"/>
      <c r="K924" s="449"/>
      <c r="L924" s="449"/>
      <c r="M924" s="449"/>
      <c r="N924" s="450"/>
      <c r="O924" s="446" t="str">
        <f t="shared" si="133"/>
        <v/>
      </c>
      <c r="P924" s="447"/>
      <c r="Q924" s="446" t="str">
        <f t="shared" si="134"/>
        <v/>
      </c>
      <c r="R924" s="447"/>
      <c r="S924" s="446" t="str">
        <f t="shared" si="135"/>
        <v/>
      </c>
      <c r="T924" s="447"/>
      <c r="U924" s="293"/>
      <c r="V924" s="293"/>
      <c r="W924" s="293"/>
      <c r="X924" s="293"/>
      <c r="Y924" s="293"/>
      <c r="Z924" s="293"/>
      <c r="AA924" s="293"/>
      <c r="AB924" s="293"/>
      <c r="AC924" s="293"/>
      <c r="AD924" s="293"/>
      <c r="AG924" s="111" t="str">
        <f t="shared" si="136"/>
        <v/>
      </c>
      <c r="AH924" s="95">
        <f t="shared" si="137"/>
        <v>0</v>
      </c>
      <c r="AI924" s="95">
        <f t="shared" si="138"/>
        <v>0</v>
      </c>
      <c r="AJ924" s="95">
        <f t="shared" si="139"/>
        <v>0</v>
      </c>
      <c r="AK924" s="100">
        <f t="shared" si="140"/>
        <v>0</v>
      </c>
      <c r="AL924" s="101">
        <f t="shared" si="141"/>
        <v>0</v>
      </c>
      <c r="AM924" s="101">
        <f t="shared" si="142"/>
        <v>0</v>
      </c>
      <c r="AN924" s="102">
        <f t="shared" si="143"/>
        <v>0</v>
      </c>
      <c r="AO924" s="100">
        <f t="shared" si="144"/>
        <v>0</v>
      </c>
      <c r="AP924" s="101">
        <f t="shared" si="145"/>
        <v>0</v>
      </c>
      <c r="AQ924" s="101">
        <f t="shared" si="146"/>
        <v>0</v>
      </c>
      <c r="AR924" s="102">
        <f t="shared" si="147"/>
        <v>0</v>
      </c>
      <c r="AS924" s="111">
        <f t="shared" si="148"/>
        <v>0</v>
      </c>
    </row>
    <row r="925" spans="1:45" ht="15.05" customHeight="1">
      <c r="A925" s="159"/>
      <c r="B925" s="123"/>
      <c r="C925" s="192" t="s">
        <v>172</v>
      </c>
      <c r="D925" s="473" t="str">
        <f t="shared" si="132"/>
        <v/>
      </c>
      <c r="E925" s="449"/>
      <c r="F925" s="449"/>
      <c r="G925" s="449"/>
      <c r="H925" s="449"/>
      <c r="I925" s="449"/>
      <c r="J925" s="449"/>
      <c r="K925" s="449"/>
      <c r="L925" s="449"/>
      <c r="M925" s="449"/>
      <c r="N925" s="450"/>
      <c r="O925" s="446" t="str">
        <f t="shared" si="133"/>
        <v/>
      </c>
      <c r="P925" s="447"/>
      <c r="Q925" s="446" t="str">
        <f t="shared" si="134"/>
        <v/>
      </c>
      <c r="R925" s="447"/>
      <c r="S925" s="446" t="str">
        <f t="shared" si="135"/>
        <v/>
      </c>
      <c r="T925" s="447"/>
      <c r="U925" s="293"/>
      <c r="V925" s="293"/>
      <c r="W925" s="293"/>
      <c r="X925" s="293"/>
      <c r="Y925" s="293"/>
      <c r="Z925" s="293"/>
      <c r="AA925" s="293"/>
      <c r="AB925" s="293"/>
      <c r="AC925" s="293"/>
      <c r="AD925" s="293"/>
      <c r="AG925" s="111" t="str">
        <f t="shared" si="136"/>
        <v/>
      </c>
      <c r="AH925" s="95">
        <f t="shared" si="137"/>
        <v>0</v>
      </c>
      <c r="AI925" s="95">
        <f t="shared" si="138"/>
        <v>0</v>
      </c>
      <c r="AJ925" s="95">
        <f t="shared" si="139"/>
        <v>0</v>
      </c>
      <c r="AK925" s="100">
        <f t="shared" si="140"/>
        <v>0</v>
      </c>
      <c r="AL925" s="101">
        <f t="shared" si="141"/>
        <v>0</v>
      </c>
      <c r="AM925" s="101">
        <f t="shared" si="142"/>
        <v>0</v>
      </c>
      <c r="AN925" s="102">
        <f t="shared" si="143"/>
        <v>0</v>
      </c>
      <c r="AO925" s="100">
        <f t="shared" si="144"/>
        <v>0</v>
      </c>
      <c r="AP925" s="101">
        <f t="shared" si="145"/>
        <v>0</v>
      </c>
      <c r="AQ925" s="101">
        <f t="shared" si="146"/>
        <v>0</v>
      </c>
      <c r="AR925" s="102">
        <f t="shared" si="147"/>
        <v>0</v>
      </c>
      <c r="AS925" s="111">
        <f t="shared" si="148"/>
        <v>0</v>
      </c>
    </row>
    <row r="926" spans="1:45" ht="15.05" customHeight="1">
      <c r="A926" s="159"/>
      <c r="B926" s="123"/>
      <c r="C926" s="192" t="s">
        <v>173</v>
      </c>
      <c r="D926" s="473" t="str">
        <f t="shared" si="132"/>
        <v/>
      </c>
      <c r="E926" s="449"/>
      <c r="F926" s="449"/>
      <c r="G926" s="449"/>
      <c r="H926" s="449"/>
      <c r="I926" s="449"/>
      <c r="J926" s="449"/>
      <c r="K926" s="449"/>
      <c r="L926" s="449"/>
      <c r="M926" s="449"/>
      <c r="N926" s="450"/>
      <c r="O926" s="446" t="str">
        <f t="shared" si="133"/>
        <v/>
      </c>
      <c r="P926" s="447"/>
      <c r="Q926" s="446" t="str">
        <f t="shared" si="134"/>
        <v/>
      </c>
      <c r="R926" s="447"/>
      <c r="S926" s="446" t="str">
        <f t="shared" si="135"/>
        <v/>
      </c>
      <c r="T926" s="447"/>
      <c r="U926" s="293"/>
      <c r="V926" s="293"/>
      <c r="W926" s="293"/>
      <c r="X926" s="293"/>
      <c r="Y926" s="293"/>
      <c r="Z926" s="293"/>
      <c r="AA926" s="293"/>
      <c r="AB926" s="293"/>
      <c r="AC926" s="293"/>
      <c r="AD926" s="293"/>
      <c r="AG926" s="111" t="str">
        <f t="shared" si="136"/>
        <v/>
      </c>
      <c r="AH926" s="95">
        <f t="shared" si="137"/>
        <v>0</v>
      </c>
      <c r="AI926" s="95">
        <f t="shared" si="138"/>
        <v>0</v>
      </c>
      <c r="AJ926" s="95">
        <f t="shared" si="139"/>
        <v>0</v>
      </c>
      <c r="AK926" s="100">
        <f t="shared" si="140"/>
        <v>0</v>
      </c>
      <c r="AL926" s="101">
        <f t="shared" si="141"/>
        <v>0</v>
      </c>
      <c r="AM926" s="101">
        <f t="shared" si="142"/>
        <v>0</v>
      </c>
      <c r="AN926" s="102">
        <f t="shared" si="143"/>
        <v>0</v>
      </c>
      <c r="AO926" s="100">
        <f t="shared" si="144"/>
        <v>0</v>
      </c>
      <c r="AP926" s="101">
        <f t="shared" si="145"/>
        <v>0</v>
      </c>
      <c r="AQ926" s="101">
        <f t="shared" si="146"/>
        <v>0</v>
      </c>
      <c r="AR926" s="102">
        <f t="shared" si="147"/>
        <v>0</v>
      </c>
      <c r="AS926" s="111">
        <f t="shared" si="148"/>
        <v>0</v>
      </c>
    </row>
    <row r="927" spans="1:45" ht="15.05" customHeight="1">
      <c r="A927" s="159"/>
      <c r="B927" s="123"/>
      <c r="C927" s="192" t="s">
        <v>174</v>
      </c>
      <c r="D927" s="473" t="str">
        <f t="shared" si="132"/>
        <v/>
      </c>
      <c r="E927" s="449"/>
      <c r="F927" s="449"/>
      <c r="G927" s="449"/>
      <c r="H927" s="449"/>
      <c r="I927" s="449"/>
      <c r="J927" s="449"/>
      <c r="K927" s="449"/>
      <c r="L927" s="449"/>
      <c r="M927" s="449"/>
      <c r="N927" s="450"/>
      <c r="O927" s="446" t="str">
        <f t="shared" si="133"/>
        <v/>
      </c>
      <c r="P927" s="447"/>
      <c r="Q927" s="446" t="str">
        <f t="shared" si="134"/>
        <v/>
      </c>
      <c r="R927" s="447"/>
      <c r="S927" s="446" t="str">
        <f t="shared" si="135"/>
        <v/>
      </c>
      <c r="T927" s="447"/>
      <c r="U927" s="293"/>
      <c r="V927" s="293"/>
      <c r="W927" s="293"/>
      <c r="X927" s="293"/>
      <c r="Y927" s="293"/>
      <c r="Z927" s="293"/>
      <c r="AA927" s="293"/>
      <c r="AB927" s="293"/>
      <c r="AC927" s="293"/>
      <c r="AD927" s="293"/>
      <c r="AG927" s="111" t="str">
        <f t="shared" si="136"/>
        <v/>
      </c>
      <c r="AH927" s="95">
        <f t="shared" si="137"/>
        <v>0</v>
      </c>
      <c r="AI927" s="95">
        <f t="shared" si="138"/>
        <v>0</v>
      </c>
      <c r="AJ927" s="95">
        <f t="shared" si="139"/>
        <v>0</v>
      </c>
      <c r="AK927" s="100">
        <f t="shared" si="140"/>
        <v>0</v>
      </c>
      <c r="AL927" s="101">
        <f t="shared" si="141"/>
        <v>0</v>
      </c>
      <c r="AM927" s="101">
        <f t="shared" si="142"/>
        <v>0</v>
      </c>
      <c r="AN927" s="102">
        <f t="shared" si="143"/>
        <v>0</v>
      </c>
      <c r="AO927" s="100">
        <f t="shared" si="144"/>
        <v>0</v>
      </c>
      <c r="AP927" s="101">
        <f t="shared" si="145"/>
        <v>0</v>
      </c>
      <c r="AQ927" s="101">
        <f t="shared" si="146"/>
        <v>0</v>
      </c>
      <c r="AR927" s="102">
        <f t="shared" si="147"/>
        <v>0</v>
      </c>
      <c r="AS927" s="111">
        <f t="shared" si="148"/>
        <v>0</v>
      </c>
    </row>
    <row r="928" spans="1:45" ht="15.05" customHeight="1">
      <c r="A928" s="159"/>
      <c r="B928" s="123"/>
      <c r="C928" s="192" t="s">
        <v>175</v>
      </c>
      <c r="D928" s="473" t="str">
        <f t="shared" si="132"/>
        <v/>
      </c>
      <c r="E928" s="449"/>
      <c r="F928" s="449"/>
      <c r="G928" s="449"/>
      <c r="H928" s="449"/>
      <c r="I928" s="449"/>
      <c r="J928" s="449"/>
      <c r="K928" s="449"/>
      <c r="L928" s="449"/>
      <c r="M928" s="449"/>
      <c r="N928" s="450"/>
      <c r="O928" s="446" t="str">
        <f t="shared" si="133"/>
        <v/>
      </c>
      <c r="P928" s="447"/>
      <c r="Q928" s="446" t="str">
        <f t="shared" si="134"/>
        <v/>
      </c>
      <c r="R928" s="447"/>
      <c r="S928" s="446" t="str">
        <f t="shared" si="135"/>
        <v/>
      </c>
      <c r="T928" s="447"/>
      <c r="U928" s="293"/>
      <c r="V928" s="293"/>
      <c r="W928" s="293"/>
      <c r="X928" s="293"/>
      <c r="Y928" s="293"/>
      <c r="Z928" s="293"/>
      <c r="AA928" s="293"/>
      <c r="AB928" s="293"/>
      <c r="AC928" s="293"/>
      <c r="AD928" s="293"/>
      <c r="AG928" s="111" t="str">
        <f t="shared" si="136"/>
        <v/>
      </c>
      <c r="AH928" s="95">
        <f t="shared" si="137"/>
        <v>0</v>
      </c>
      <c r="AI928" s="95">
        <f t="shared" si="138"/>
        <v>0</v>
      </c>
      <c r="AJ928" s="95">
        <f t="shared" si="139"/>
        <v>0</v>
      </c>
      <c r="AK928" s="100">
        <f t="shared" si="140"/>
        <v>0</v>
      </c>
      <c r="AL928" s="101">
        <f t="shared" si="141"/>
        <v>0</v>
      </c>
      <c r="AM928" s="101">
        <f t="shared" si="142"/>
        <v>0</v>
      </c>
      <c r="AN928" s="102">
        <f t="shared" si="143"/>
        <v>0</v>
      </c>
      <c r="AO928" s="100">
        <f t="shared" si="144"/>
        <v>0</v>
      </c>
      <c r="AP928" s="101">
        <f t="shared" si="145"/>
        <v>0</v>
      </c>
      <c r="AQ928" s="101">
        <f t="shared" si="146"/>
        <v>0</v>
      </c>
      <c r="AR928" s="102">
        <f t="shared" si="147"/>
        <v>0</v>
      </c>
      <c r="AS928" s="111">
        <f t="shared" si="148"/>
        <v>0</v>
      </c>
    </row>
    <row r="929" spans="1:45" ht="15.05" customHeight="1">
      <c r="A929" s="159"/>
      <c r="B929" s="123"/>
      <c r="C929" s="192" t="s">
        <v>176</v>
      </c>
      <c r="D929" s="473" t="str">
        <f t="shared" si="132"/>
        <v/>
      </c>
      <c r="E929" s="449"/>
      <c r="F929" s="449"/>
      <c r="G929" s="449"/>
      <c r="H929" s="449"/>
      <c r="I929" s="449"/>
      <c r="J929" s="449"/>
      <c r="K929" s="449"/>
      <c r="L929" s="449"/>
      <c r="M929" s="449"/>
      <c r="N929" s="450"/>
      <c r="O929" s="446" t="str">
        <f t="shared" si="133"/>
        <v/>
      </c>
      <c r="P929" s="447"/>
      <c r="Q929" s="446" t="str">
        <f t="shared" si="134"/>
        <v/>
      </c>
      <c r="R929" s="447"/>
      <c r="S929" s="446" t="str">
        <f t="shared" si="135"/>
        <v/>
      </c>
      <c r="T929" s="447"/>
      <c r="U929" s="293"/>
      <c r="V929" s="293"/>
      <c r="W929" s="293"/>
      <c r="X929" s="293"/>
      <c r="Y929" s="293"/>
      <c r="Z929" s="293"/>
      <c r="AA929" s="293"/>
      <c r="AB929" s="293"/>
      <c r="AC929" s="293"/>
      <c r="AD929" s="293"/>
      <c r="AG929" s="111" t="str">
        <f t="shared" si="136"/>
        <v/>
      </c>
      <c r="AH929" s="95">
        <f t="shared" si="137"/>
        <v>0</v>
      </c>
      <c r="AI929" s="95">
        <f t="shared" si="138"/>
        <v>0</v>
      </c>
      <c r="AJ929" s="95">
        <f t="shared" si="139"/>
        <v>0</v>
      </c>
      <c r="AK929" s="100">
        <f t="shared" si="140"/>
        <v>0</v>
      </c>
      <c r="AL929" s="101">
        <f t="shared" si="141"/>
        <v>0</v>
      </c>
      <c r="AM929" s="101">
        <f t="shared" si="142"/>
        <v>0</v>
      </c>
      <c r="AN929" s="102">
        <f t="shared" si="143"/>
        <v>0</v>
      </c>
      <c r="AO929" s="100">
        <f t="shared" si="144"/>
        <v>0</v>
      </c>
      <c r="AP929" s="101">
        <f t="shared" si="145"/>
        <v>0</v>
      </c>
      <c r="AQ929" s="101">
        <f t="shared" si="146"/>
        <v>0</v>
      </c>
      <c r="AR929" s="102">
        <f t="shared" si="147"/>
        <v>0</v>
      </c>
      <c r="AS929" s="111">
        <f t="shared" si="148"/>
        <v>0</v>
      </c>
    </row>
    <row r="930" spans="1:45" ht="15.05" customHeight="1">
      <c r="A930" s="132"/>
      <c r="B930" s="197"/>
      <c r="C930" s="192" t="s">
        <v>177</v>
      </c>
      <c r="D930" s="473" t="str">
        <f t="shared" si="132"/>
        <v/>
      </c>
      <c r="E930" s="449"/>
      <c r="F930" s="449"/>
      <c r="G930" s="449"/>
      <c r="H930" s="449"/>
      <c r="I930" s="449"/>
      <c r="J930" s="449"/>
      <c r="K930" s="449"/>
      <c r="L930" s="449"/>
      <c r="M930" s="449"/>
      <c r="N930" s="450"/>
      <c r="O930" s="446" t="str">
        <f t="shared" si="133"/>
        <v/>
      </c>
      <c r="P930" s="447"/>
      <c r="Q930" s="446" t="str">
        <f t="shared" si="134"/>
        <v/>
      </c>
      <c r="R930" s="447"/>
      <c r="S930" s="446" t="str">
        <f t="shared" si="135"/>
        <v/>
      </c>
      <c r="T930" s="447"/>
      <c r="U930" s="293"/>
      <c r="V930" s="293"/>
      <c r="W930" s="293"/>
      <c r="X930" s="293"/>
      <c r="Y930" s="293"/>
      <c r="Z930" s="293"/>
      <c r="AA930" s="293"/>
      <c r="AB930" s="293"/>
      <c r="AC930" s="293"/>
      <c r="AD930" s="293"/>
      <c r="AG930" s="111" t="str">
        <f t="shared" si="136"/>
        <v/>
      </c>
      <c r="AH930" s="95">
        <f t="shared" si="137"/>
        <v>0</v>
      </c>
      <c r="AI930" s="95">
        <f t="shared" si="138"/>
        <v>0</v>
      </c>
      <c r="AJ930" s="95">
        <f t="shared" si="139"/>
        <v>0</v>
      </c>
      <c r="AK930" s="100">
        <f t="shared" si="140"/>
        <v>0</v>
      </c>
      <c r="AL930" s="101">
        <f t="shared" si="141"/>
        <v>0</v>
      </c>
      <c r="AM930" s="101">
        <f t="shared" si="142"/>
        <v>0</v>
      </c>
      <c r="AN930" s="102">
        <f t="shared" si="143"/>
        <v>0</v>
      </c>
      <c r="AO930" s="100">
        <f t="shared" si="144"/>
        <v>0</v>
      </c>
      <c r="AP930" s="101">
        <f t="shared" si="145"/>
        <v>0</v>
      </c>
      <c r="AQ930" s="101">
        <f t="shared" si="146"/>
        <v>0</v>
      </c>
      <c r="AR930" s="102">
        <f t="shared" si="147"/>
        <v>0</v>
      </c>
      <c r="AS930" s="111">
        <f t="shared" si="148"/>
        <v>0</v>
      </c>
    </row>
    <row r="931" spans="1:45" ht="15.05" customHeight="1">
      <c r="A931" s="132"/>
      <c r="B931" s="197"/>
      <c r="C931" s="193" t="s">
        <v>178</v>
      </c>
      <c r="D931" s="473" t="str">
        <f t="shared" si="132"/>
        <v/>
      </c>
      <c r="E931" s="449"/>
      <c r="F931" s="449"/>
      <c r="G931" s="449"/>
      <c r="H931" s="449"/>
      <c r="I931" s="449"/>
      <c r="J931" s="449"/>
      <c r="K931" s="449"/>
      <c r="L931" s="449"/>
      <c r="M931" s="449"/>
      <c r="N931" s="450"/>
      <c r="O931" s="446" t="str">
        <f t="shared" si="133"/>
        <v/>
      </c>
      <c r="P931" s="447"/>
      <c r="Q931" s="446" t="str">
        <f t="shared" si="134"/>
        <v/>
      </c>
      <c r="R931" s="447"/>
      <c r="S931" s="446" t="str">
        <f t="shared" si="135"/>
        <v/>
      </c>
      <c r="T931" s="447"/>
      <c r="U931" s="293"/>
      <c r="V931" s="293"/>
      <c r="W931" s="293"/>
      <c r="X931" s="293"/>
      <c r="Y931" s="293"/>
      <c r="Z931" s="293"/>
      <c r="AA931" s="293"/>
      <c r="AB931" s="293"/>
      <c r="AC931" s="293"/>
      <c r="AD931" s="293"/>
      <c r="AG931" s="111" t="str">
        <f t="shared" si="136"/>
        <v/>
      </c>
      <c r="AH931" s="95">
        <f t="shared" si="137"/>
        <v>0</v>
      </c>
      <c r="AI931" s="95">
        <f t="shared" si="138"/>
        <v>0</v>
      </c>
      <c r="AJ931" s="95">
        <f t="shared" si="139"/>
        <v>0</v>
      </c>
      <c r="AK931" s="100">
        <f t="shared" si="140"/>
        <v>0</v>
      </c>
      <c r="AL931" s="101">
        <f t="shared" si="141"/>
        <v>0</v>
      </c>
      <c r="AM931" s="101">
        <f t="shared" si="142"/>
        <v>0</v>
      </c>
      <c r="AN931" s="102">
        <f t="shared" si="143"/>
        <v>0</v>
      </c>
      <c r="AO931" s="100">
        <f t="shared" si="144"/>
        <v>0</v>
      </c>
      <c r="AP931" s="101">
        <f t="shared" si="145"/>
        <v>0</v>
      </c>
      <c r="AQ931" s="101">
        <f t="shared" si="146"/>
        <v>0</v>
      </c>
      <c r="AR931" s="102">
        <f t="shared" si="147"/>
        <v>0</v>
      </c>
      <c r="AS931" s="111">
        <f t="shared" si="148"/>
        <v>0</v>
      </c>
    </row>
    <row r="932" spans="1:45" ht="15.05" customHeight="1">
      <c r="A932" s="132"/>
      <c r="B932" s="197"/>
      <c r="C932" s="193" t="s">
        <v>179</v>
      </c>
      <c r="D932" s="473" t="str">
        <f t="shared" si="132"/>
        <v/>
      </c>
      <c r="E932" s="449"/>
      <c r="F932" s="449"/>
      <c r="G932" s="449"/>
      <c r="H932" s="449"/>
      <c r="I932" s="449"/>
      <c r="J932" s="449"/>
      <c r="K932" s="449"/>
      <c r="L932" s="449"/>
      <c r="M932" s="449"/>
      <c r="N932" s="450"/>
      <c r="O932" s="446" t="str">
        <f t="shared" si="133"/>
        <v/>
      </c>
      <c r="P932" s="447"/>
      <c r="Q932" s="446" t="str">
        <f t="shared" si="134"/>
        <v/>
      </c>
      <c r="R932" s="447"/>
      <c r="S932" s="446" t="str">
        <f t="shared" si="135"/>
        <v/>
      </c>
      <c r="T932" s="447"/>
      <c r="U932" s="293"/>
      <c r="V932" s="293"/>
      <c r="W932" s="293"/>
      <c r="X932" s="293"/>
      <c r="Y932" s="293"/>
      <c r="Z932" s="293"/>
      <c r="AA932" s="293"/>
      <c r="AB932" s="293"/>
      <c r="AC932" s="293"/>
      <c r="AD932" s="293"/>
      <c r="AG932" s="111" t="str">
        <f t="shared" si="136"/>
        <v/>
      </c>
      <c r="AH932" s="95">
        <f t="shared" si="137"/>
        <v>0</v>
      </c>
      <c r="AI932" s="95">
        <f t="shared" si="138"/>
        <v>0</v>
      </c>
      <c r="AJ932" s="95">
        <f t="shared" si="139"/>
        <v>0</v>
      </c>
      <c r="AK932" s="100">
        <f t="shared" si="140"/>
        <v>0</v>
      </c>
      <c r="AL932" s="101">
        <f t="shared" si="141"/>
        <v>0</v>
      </c>
      <c r="AM932" s="101">
        <f t="shared" si="142"/>
        <v>0</v>
      </c>
      <c r="AN932" s="102">
        <f t="shared" si="143"/>
        <v>0</v>
      </c>
      <c r="AO932" s="100">
        <f t="shared" si="144"/>
        <v>0</v>
      </c>
      <c r="AP932" s="101">
        <f t="shared" si="145"/>
        <v>0</v>
      </c>
      <c r="AQ932" s="101">
        <f t="shared" si="146"/>
        <v>0</v>
      </c>
      <c r="AR932" s="102">
        <f t="shared" si="147"/>
        <v>0</v>
      </c>
      <c r="AS932" s="111">
        <f t="shared" si="148"/>
        <v>0</v>
      </c>
    </row>
    <row r="933" spans="1:45" ht="15.05" customHeight="1">
      <c r="A933" s="132"/>
      <c r="B933" s="197"/>
      <c r="C933" s="193" t="s">
        <v>180</v>
      </c>
      <c r="D933" s="473" t="str">
        <f t="shared" si="132"/>
        <v/>
      </c>
      <c r="E933" s="449"/>
      <c r="F933" s="449"/>
      <c r="G933" s="449"/>
      <c r="H933" s="449"/>
      <c r="I933" s="449"/>
      <c r="J933" s="449"/>
      <c r="K933" s="449"/>
      <c r="L933" s="449"/>
      <c r="M933" s="449"/>
      <c r="N933" s="450"/>
      <c r="O933" s="446" t="str">
        <f t="shared" si="133"/>
        <v/>
      </c>
      <c r="P933" s="447"/>
      <c r="Q933" s="446" t="str">
        <f t="shared" si="134"/>
        <v/>
      </c>
      <c r="R933" s="447"/>
      <c r="S933" s="446" t="str">
        <f t="shared" si="135"/>
        <v/>
      </c>
      <c r="T933" s="447"/>
      <c r="U933" s="293"/>
      <c r="V933" s="293"/>
      <c r="W933" s="293"/>
      <c r="X933" s="293"/>
      <c r="Y933" s="293"/>
      <c r="Z933" s="293"/>
      <c r="AA933" s="293"/>
      <c r="AB933" s="293"/>
      <c r="AC933" s="293"/>
      <c r="AD933" s="293"/>
      <c r="AG933" s="111" t="str">
        <f t="shared" si="136"/>
        <v/>
      </c>
      <c r="AH933" s="95">
        <f t="shared" si="137"/>
        <v>0</v>
      </c>
      <c r="AI933" s="95">
        <f t="shared" si="138"/>
        <v>0</v>
      </c>
      <c r="AJ933" s="95">
        <f t="shared" si="139"/>
        <v>0</v>
      </c>
      <c r="AK933" s="100">
        <f t="shared" si="140"/>
        <v>0</v>
      </c>
      <c r="AL933" s="101">
        <f t="shared" si="141"/>
        <v>0</v>
      </c>
      <c r="AM933" s="101">
        <f t="shared" si="142"/>
        <v>0</v>
      </c>
      <c r="AN933" s="102">
        <f t="shared" si="143"/>
        <v>0</v>
      </c>
      <c r="AO933" s="100">
        <f t="shared" si="144"/>
        <v>0</v>
      </c>
      <c r="AP933" s="101">
        <f t="shared" si="145"/>
        <v>0</v>
      </c>
      <c r="AQ933" s="101">
        <f t="shared" si="146"/>
        <v>0</v>
      </c>
      <c r="AR933" s="102">
        <f t="shared" si="147"/>
        <v>0</v>
      </c>
      <c r="AS933" s="111">
        <f t="shared" si="148"/>
        <v>0</v>
      </c>
    </row>
    <row r="934" spans="1:45" ht="15.05" customHeight="1">
      <c r="A934" s="132"/>
      <c r="B934" s="197"/>
      <c r="C934" s="193" t="s">
        <v>181</v>
      </c>
      <c r="D934" s="473" t="str">
        <f t="shared" si="132"/>
        <v/>
      </c>
      <c r="E934" s="449"/>
      <c r="F934" s="449"/>
      <c r="G934" s="449"/>
      <c r="H934" s="449"/>
      <c r="I934" s="449"/>
      <c r="J934" s="449"/>
      <c r="K934" s="449"/>
      <c r="L934" s="449"/>
      <c r="M934" s="449"/>
      <c r="N934" s="450"/>
      <c r="O934" s="446" t="str">
        <f t="shared" si="133"/>
        <v/>
      </c>
      <c r="P934" s="447"/>
      <c r="Q934" s="446" t="str">
        <f t="shared" si="134"/>
        <v/>
      </c>
      <c r="R934" s="447"/>
      <c r="S934" s="446" t="str">
        <f t="shared" si="135"/>
        <v/>
      </c>
      <c r="T934" s="447"/>
      <c r="U934" s="293"/>
      <c r="V934" s="293"/>
      <c r="W934" s="293"/>
      <c r="X934" s="293"/>
      <c r="Y934" s="293"/>
      <c r="Z934" s="293"/>
      <c r="AA934" s="293"/>
      <c r="AB934" s="293"/>
      <c r="AC934" s="293"/>
      <c r="AD934" s="293"/>
      <c r="AG934" s="111" t="str">
        <f t="shared" si="136"/>
        <v/>
      </c>
      <c r="AH934" s="95">
        <f t="shared" si="137"/>
        <v>0</v>
      </c>
      <c r="AI934" s="95">
        <f t="shared" si="138"/>
        <v>0</v>
      </c>
      <c r="AJ934" s="95">
        <f t="shared" si="139"/>
        <v>0</v>
      </c>
      <c r="AK934" s="100">
        <f t="shared" si="140"/>
        <v>0</v>
      </c>
      <c r="AL934" s="101">
        <f t="shared" si="141"/>
        <v>0</v>
      </c>
      <c r="AM934" s="101">
        <f t="shared" si="142"/>
        <v>0</v>
      </c>
      <c r="AN934" s="102">
        <f t="shared" si="143"/>
        <v>0</v>
      </c>
      <c r="AO934" s="100">
        <f t="shared" si="144"/>
        <v>0</v>
      </c>
      <c r="AP934" s="101">
        <f t="shared" si="145"/>
        <v>0</v>
      </c>
      <c r="AQ934" s="101">
        <f t="shared" si="146"/>
        <v>0</v>
      </c>
      <c r="AR934" s="102">
        <f t="shared" si="147"/>
        <v>0</v>
      </c>
      <c r="AS934" s="111">
        <f t="shared" si="148"/>
        <v>0</v>
      </c>
    </row>
    <row r="935" spans="1:45" ht="15.05" customHeight="1">
      <c r="A935" s="132"/>
      <c r="B935" s="197"/>
      <c r="C935" s="193" t="s">
        <v>182</v>
      </c>
      <c r="D935" s="473" t="str">
        <f t="shared" si="132"/>
        <v/>
      </c>
      <c r="E935" s="449"/>
      <c r="F935" s="449"/>
      <c r="G935" s="449"/>
      <c r="H935" s="449"/>
      <c r="I935" s="449"/>
      <c r="J935" s="449"/>
      <c r="K935" s="449"/>
      <c r="L935" s="449"/>
      <c r="M935" s="449"/>
      <c r="N935" s="450"/>
      <c r="O935" s="446" t="str">
        <f t="shared" si="133"/>
        <v/>
      </c>
      <c r="P935" s="447"/>
      <c r="Q935" s="446" t="str">
        <f t="shared" si="134"/>
        <v/>
      </c>
      <c r="R935" s="447"/>
      <c r="S935" s="446" t="str">
        <f t="shared" si="135"/>
        <v/>
      </c>
      <c r="T935" s="447"/>
      <c r="U935" s="293"/>
      <c r="V935" s="293"/>
      <c r="W935" s="293"/>
      <c r="X935" s="293"/>
      <c r="Y935" s="293"/>
      <c r="Z935" s="293"/>
      <c r="AA935" s="293"/>
      <c r="AB935" s="293"/>
      <c r="AC935" s="293"/>
      <c r="AD935" s="293"/>
      <c r="AG935" s="111" t="str">
        <f t="shared" si="136"/>
        <v/>
      </c>
      <c r="AH935" s="95">
        <f t="shared" si="137"/>
        <v>0</v>
      </c>
      <c r="AI935" s="95">
        <f t="shared" si="138"/>
        <v>0</v>
      </c>
      <c r="AJ935" s="95">
        <f t="shared" si="139"/>
        <v>0</v>
      </c>
      <c r="AK935" s="100">
        <f t="shared" si="140"/>
        <v>0</v>
      </c>
      <c r="AL935" s="101">
        <f t="shared" si="141"/>
        <v>0</v>
      </c>
      <c r="AM935" s="101">
        <f t="shared" si="142"/>
        <v>0</v>
      </c>
      <c r="AN935" s="102">
        <f t="shared" si="143"/>
        <v>0</v>
      </c>
      <c r="AO935" s="100">
        <f t="shared" si="144"/>
        <v>0</v>
      </c>
      <c r="AP935" s="101">
        <f t="shared" si="145"/>
        <v>0</v>
      </c>
      <c r="AQ935" s="101">
        <f t="shared" si="146"/>
        <v>0</v>
      </c>
      <c r="AR935" s="102">
        <f t="shared" si="147"/>
        <v>0</v>
      </c>
      <c r="AS935" s="111">
        <f t="shared" si="148"/>
        <v>0</v>
      </c>
    </row>
    <row r="936" spans="1:45" ht="15.05" customHeight="1">
      <c r="A936" s="132"/>
      <c r="B936" s="197"/>
      <c r="C936" s="193" t="s">
        <v>183</v>
      </c>
      <c r="D936" s="473" t="str">
        <f t="shared" si="132"/>
        <v/>
      </c>
      <c r="E936" s="449"/>
      <c r="F936" s="449"/>
      <c r="G936" s="449"/>
      <c r="H936" s="449"/>
      <c r="I936" s="449"/>
      <c r="J936" s="449"/>
      <c r="K936" s="449"/>
      <c r="L936" s="449"/>
      <c r="M936" s="449"/>
      <c r="N936" s="450"/>
      <c r="O936" s="446" t="str">
        <f t="shared" si="133"/>
        <v/>
      </c>
      <c r="P936" s="447"/>
      <c r="Q936" s="446" t="str">
        <f t="shared" si="134"/>
        <v/>
      </c>
      <c r="R936" s="447"/>
      <c r="S936" s="446" t="str">
        <f t="shared" si="135"/>
        <v/>
      </c>
      <c r="T936" s="447"/>
      <c r="U936" s="293"/>
      <c r="V936" s="293"/>
      <c r="W936" s="293"/>
      <c r="X936" s="293"/>
      <c r="Y936" s="293"/>
      <c r="Z936" s="293"/>
      <c r="AA936" s="293"/>
      <c r="AB936" s="293"/>
      <c r="AC936" s="293"/>
      <c r="AD936" s="293"/>
      <c r="AG936" s="111" t="str">
        <f t="shared" si="136"/>
        <v/>
      </c>
      <c r="AH936" s="95">
        <f t="shared" si="137"/>
        <v>0</v>
      </c>
      <c r="AI936" s="95">
        <f t="shared" si="138"/>
        <v>0</v>
      </c>
      <c r="AJ936" s="95">
        <f t="shared" si="139"/>
        <v>0</v>
      </c>
      <c r="AK936" s="100">
        <f t="shared" si="140"/>
        <v>0</v>
      </c>
      <c r="AL936" s="101">
        <f t="shared" si="141"/>
        <v>0</v>
      </c>
      <c r="AM936" s="101">
        <f t="shared" si="142"/>
        <v>0</v>
      </c>
      <c r="AN936" s="102">
        <f t="shared" si="143"/>
        <v>0</v>
      </c>
      <c r="AO936" s="100">
        <f t="shared" si="144"/>
        <v>0</v>
      </c>
      <c r="AP936" s="101">
        <f t="shared" si="145"/>
        <v>0</v>
      </c>
      <c r="AQ936" s="101">
        <f t="shared" si="146"/>
        <v>0</v>
      </c>
      <c r="AR936" s="102">
        <f t="shared" si="147"/>
        <v>0</v>
      </c>
      <c r="AS936" s="111">
        <f t="shared" si="148"/>
        <v>0</v>
      </c>
    </row>
    <row r="937" spans="1:45" ht="15.05" customHeight="1">
      <c r="A937" s="132"/>
      <c r="B937" s="197"/>
      <c r="C937" s="193" t="s">
        <v>184</v>
      </c>
      <c r="D937" s="473" t="str">
        <f t="shared" si="132"/>
        <v/>
      </c>
      <c r="E937" s="449"/>
      <c r="F937" s="449"/>
      <c r="G937" s="449"/>
      <c r="H937" s="449"/>
      <c r="I937" s="449"/>
      <c r="J937" s="449"/>
      <c r="K937" s="449"/>
      <c r="L937" s="449"/>
      <c r="M937" s="449"/>
      <c r="N937" s="450"/>
      <c r="O937" s="446" t="str">
        <f t="shared" si="133"/>
        <v/>
      </c>
      <c r="P937" s="447"/>
      <c r="Q937" s="446" t="str">
        <f t="shared" si="134"/>
        <v/>
      </c>
      <c r="R937" s="447"/>
      <c r="S937" s="446" t="str">
        <f t="shared" si="135"/>
        <v/>
      </c>
      <c r="T937" s="447"/>
      <c r="U937" s="293"/>
      <c r="V937" s="293"/>
      <c r="W937" s="293"/>
      <c r="X937" s="293"/>
      <c r="Y937" s="293"/>
      <c r="Z937" s="293"/>
      <c r="AA937" s="293"/>
      <c r="AB937" s="293"/>
      <c r="AC937" s="293"/>
      <c r="AD937" s="293"/>
      <c r="AG937" s="111" t="str">
        <f t="shared" si="136"/>
        <v/>
      </c>
      <c r="AH937" s="95">
        <f t="shared" si="137"/>
        <v>0</v>
      </c>
      <c r="AI937" s="95">
        <f t="shared" si="138"/>
        <v>0</v>
      </c>
      <c r="AJ937" s="95">
        <f t="shared" si="139"/>
        <v>0</v>
      </c>
      <c r="AK937" s="100">
        <f t="shared" si="140"/>
        <v>0</v>
      </c>
      <c r="AL937" s="101">
        <f t="shared" si="141"/>
        <v>0</v>
      </c>
      <c r="AM937" s="101">
        <f t="shared" si="142"/>
        <v>0</v>
      </c>
      <c r="AN937" s="102">
        <f t="shared" si="143"/>
        <v>0</v>
      </c>
      <c r="AO937" s="100">
        <f t="shared" si="144"/>
        <v>0</v>
      </c>
      <c r="AP937" s="101">
        <f t="shared" si="145"/>
        <v>0</v>
      </c>
      <c r="AQ937" s="101">
        <f t="shared" si="146"/>
        <v>0</v>
      </c>
      <c r="AR937" s="102">
        <f t="shared" si="147"/>
        <v>0</v>
      </c>
      <c r="AS937" s="111">
        <f t="shared" si="148"/>
        <v>0</v>
      </c>
    </row>
    <row r="938" spans="1:45" ht="15.05" customHeight="1">
      <c r="A938" s="159"/>
      <c r="B938" s="183"/>
      <c r="C938" s="193" t="s">
        <v>185</v>
      </c>
      <c r="D938" s="473" t="str">
        <f t="shared" si="132"/>
        <v/>
      </c>
      <c r="E938" s="449"/>
      <c r="F938" s="449"/>
      <c r="G938" s="449"/>
      <c r="H938" s="449"/>
      <c r="I938" s="449"/>
      <c r="J938" s="449"/>
      <c r="K938" s="449"/>
      <c r="L938" s="449"/>
      <c r="M938" s="449"/>
      <c r="N938" s="450"/>
      <c r="O938" s="446" t="str">
        <f t="shared" si="133"/>
        <v/>
      </c>
      <c r="P938" s="447"/>
      <c r="Q938" s="446" t="str">
        <f t="shared" si="134"/>
        <v/>
      </c>
      <c r="R938" s="447"/>
      <c r="S938" s="446" t="str">
        <f t="shared" si="135"/>
        <v/>
      </c>
      <c r="T938" s="447"/>
      <c r="U938" s="293"/>
      <c r="V938" s="293"/>
      <c r="W938" s="293"/>
      <c r="X938" s="293"/>
      <c r="Y938" s="293"/>
      <c r="Z938" s="293"/>
      <c r="AA938" s="293"/>
      <c r="AB938" s="293"/>
      <c r="AC938" s="293"/>
      <c r="AD938" s="293"/>
      <c r="AG938" s="111" t="str">
        <f t="shared" si="136"/>
        <v/>
      </c>
      <c r="AH938" s="95">
        <f t="shared" si="137"/>
        <v>0</v>
      </c>
      <c r="AI938" s="95">
        <f t="shared" si="138"/>
        <v>0</v>
      </c>
      <c r="AJ938" s="95">
        <f t="shared" si="139"/>
        <v>0</v>
      </c>
      <c r="AK938" s="100">
        <f t="shared" si="140"/>
        <v>0</v>
      </c>
      <c r="AL938" s="101">
        <f t="shared" si="141"/>
        <v>0</v>
      </c>
      <c r="AM938" s="101">
        <f t="shared" si="142"/>
        <v>0</v>
      </c>
      <c r="AN938" s="102">
        <f t="shared" si="143"/>
        <v>0</v>
      </c>
      <c r="AO938" s="100">
        <f t="shared" si="144"/>
        <v>0</v>
      </c>
      <c r="AP938" s="101">
        <f t="shared" si="145"/>
        <v>0</v>
      </c>
      <c r="AQ938" s="101">
        <f t="shared" si="146"/>
        <v>0</v>
      </c>
      <c r="AR938" s="102">
        <f t="shared" si="147"/>
        <v>0</v>
      </c>
      <c r="AS938" s="111">
        <f t="shared" si="148"/>
        <v>0</v>
      </c>
    </row>
    <row r="939" spans="1:45" ht="15.05" customHeight="1">
      <c r="A939" s="132"/>
      <c r="B939" s="198"/>
      <c r="C939" s="193" t="s">
        <v>186</v>
      </c>
      <c r="D939" s="473" t="str">
        <f t="shared" si="132"/>
        <v/>
      </c>
      <c r="E939" s="449"/>
      <c r="F939" s="449"/>
      <c r="G939" s="449"/>
      <c r="H939" s="449"/>
      <c r="I939" s="449"/>
      <c r="J939" s="449"/>
      <c r="K939" s="449"/>
      <c r="L939" s="449"/>
      <c r="M939" s="449"/>
      <c r="N939" s="450"/>
      <c r="O939" s="446" t="str">
        <f t="shared" si="133"/>
        <v/>
      </c>
      <c r="P939" s="447"/>
      <c r="Q939" s="446" t="str">
        <f t="shared" si="134"/>
        <v/>
      </c>
      <c r="R939" s="447"/>
      <c r="S939" s="446" t="str">
        <f t="shared" si="135"/>
        <v/>
      </c>
      <c r="T939" s="447"/>
      <c r="U939" s="293"/>
      <c r="V939" s="293"/>
      <c r="W939" s="293"/>
      <c r="X939" s="293"/>
      <c r="Y939" s="293"/>
      <c r="Z939" s="293"/>
      <c r="AA939" s="293"/>
      <c r="AB939" s="293"/>
      <c r="AC939" s="293"/>
      <c r="AD939" s="293"/>
      <c r="AG939" s="111" t="str">
        <f t="shared" si="136"/>
        <v/>
      </c>
      <c r="AH939" s="95">
        <f t="shared" si="137"/>
        <v>0</v>
      </c>
      <c r="AI939" s="95">
        <f t="shared" si="138"/>
        <v>0</v>
      </c>
      <c r="AJ939" s="95">
        <f t="shared" si="139"/>
        <v>0</v>
      </c>
      <c r="AK939" s="100">
        <f t="shared" si="140"/>
        <v>0</v>
      </c>
      <c r="AL939" s="101">
        <f t="shared" si="141"/>
        <v>0</v>
      </c>
      <c r="AM939" s="101">
        <f t="shared" si="142"/>
        <v>0</v>
      </c>
      <c r="AN939" s="102">
        <f t="shared" si="143"/>
        <v>0</v>
      </c>
      <c r="AO939" s="100">
        <f t="shared" si="144"/>
        <v>0</v>
      </c>
      <c r="AP939" s="101">
        <f t="shared" si="145"/>
        <v>0</v>
      </c>
      <c r="AQ939" s="101">
        <f t="shared" si="146"/>
        <v>0</v>
      </c>
      <c r="AR939" s="102">
        <f t="shared" si="147"/>
        <v>0</v>
      </c>
      <c r="AS939" s="111">
        <f t="shared" si="148"/>
        <v>0</v>
      </c>
    </row>
    <row r="940" spans="1:45" ht="15.05" customHeight="1">
      <c r="A940" s="132"/>
      <c r="B940" s="198"/>
      <c r="C940" s="193" t="s">
        <v>187</v>
      </c>
      <c r="D940" s="473" t="str">
        <f t="shared" si="132"/>
        <v/>
      </c>
      <c r="E940" s="449"/>
      <c r="F940" s="449"/>
      <c r="G940" s="449"/>
      <c r="H940" s="449"/>
      <c r="I940" s="449"/>
      <c r="J940" s="449"/>
      <c r="K940" s="449"/>
      <c r="L940" s="449"/>
      <c r="M940" s="449"/>
      <c r="N940" s="450"/>
      <c r="O940" s="446" t="str">
        <f t="shared" si="133"/>
        <v/>
      </c>
      <c r="P940" s="447"/>
      <c r="Q940" s="446" t="str">
        <f t="shared" si="134"/>
        <v/>
      </c>
      <c r="R940" s="447"/>
      <c r="S940" s="446" t="str">
        <f t="shared" si="135"/>
        <v/>
      </c>
      <c r="T940" s="447"/>
      <c r="U940" s="293"/>
      <c r="V940" s="293"/>
      <c r="W940" s="293"/>
      <c r="X940" s="293"/>
      <c r="Y940" s="293"/>
      <c r="Z940" s="293"/>
      <c r="AA940" s="293"/>
      <c r="AB940" s="293"/>
      <c r="AC940" s="293"/>
      <c r="AD940" s="293"/>
      <c r="AG940" s="111" t="str">
        <f t="shared" si="136"/>
        <v/>
      </c>
      <c r="AH940" s="95">
        <f t="shared" si="137"/>
        <v>0</v>
      </c>
      <c r="AI940" s="95">
        <f t="shared" si="138"/>
        <v>0</v>
      </c>
      <c r="AJ940" s="95">
        <f t="shared" si="139"/>
        <v>0</v>
      </c>
      <c r="AK940" s="100">
        <f t="shared" si="140"/>
        <v>0</v>
      </c>
      <c r="AL940" s="101">
        <f t="shared" si="141"/>
        <v>0</v>
      </c>
      <c r="AM940" s="101">
        <f t="shared" si="142"/>
        <v>0</v>
      </c>
      <c r="AN940" s="102">
        <f t="shared" si="143"/>
        <v>0</v>
      </c>
      <c r="AO940" s="100">
        <f t="shared" si="144"/>
        <v>0</v>
      </c>
      <c r="AP940" s="101">
        <f t="shared" si="145"/>
        <v>0</v>
      </c>
      <c r="AQ940" s="101">
        <f t="shared" si="146"/>
        <v>0</v>
      </c>
      <c r="AR940" s="102">
        <f t="shared" si="147"/>
        <v>0</v>
      </c>
      <c r="AS940" s="111">
        <f t="shared" si="148"/>
        <v>0</v>
      </c>
    </row>
    <row r="941" spans="1:45" ht="15.05" customHeight="1">
      <c r="A941" s="132"/>
      <c r="B941" s="198"/>
      <c r="C941" s="174"/>
      <c r="D941" s="174"/>
      <c r="E941" s="174"/>
      <c r="F941" s="174"/>
      <c r="G941" s="174"/>
      <c r="H941" s="174"/>
      <c r="N941" s="29" t="s">
        <v>259</v>
      </c>
      <c r="O941" s="444">
        <f t="shared" ref="O941:AD941" si="149">IF(AND(SUM(O821:O940)=0,COUNTIF(O821:O940,"NS")&gt;0),"NS",
IF(AND(SUM(O821:O940)=0,COUNTIF(O821:O940,0)&gt;0),0,
IF(AND(SUM(O821:O940)=0,COUNTIF(O821:O940,"NA")&gt;0),"NA",
SUM(O821:O940))))</f>
        <v>0</v>
      </c>
      <c r="P941" s="445"/>
      <c r="Q941" s="444">
        <f t="shared" si="149"/>
        <v>0</v>
      </c>
      <c r="R941" s="445"/>
      <c r="S941" s="444">
        <f t="shared" si="149"/>
        <v>0</v>
      </c>
      <c r="T941" s="445"/>
      <c r="U941" s="108">
        <f t="shared" si="149"/>
        <v>0</v>
      </c>
      <c r="V941" s="108">
        <f t="shared" si="149"/>
        <v>0</v>
      </c>
      <c r="W941" s="108">
        <f t="shared" si="149"/>
        <v>0</v>
      </c>
      <c r="X941" s="108">
        <f t="shared" si="149"/>
        <v>0</v>
      </c>
      <c r="Y941" s="108">
        <f t="shared" si="149"/>
        <v>0</v>
      </c>
      <c r="Z941" s="108">
        <f t="shared" si="149"/>
        <v>0</v>
      </c>
      <c r="AA941" s="108">
        <f t="shared" si="149"/>
        <v>0</v>
      </c>
      <c r="AB941" s="108">
        <f t="shared" si="149"/>
        <v>0</v>
      </c>
      <c r="AC941" s="108">
        <f t="shared" si="149"/>
        <v>0</v>
      </c>
      <c r="AD941" s="108">
        <f t="shared" si="149"/>
        <v>0</v>
      </c>
      <c r="AJ941" s="171">
        <v>0</v>
      </c>
      <c r="AN941" s="171">
        <f>SUM(AN821:AN940)</f>
        <v>0</v>
      </c>
      <c r="AR941" s="171">
        <f>SUM(AR821:AR940)</f>
        <v>0</v>
      </c>
      <c r="AS941" s="130">
        <f>SUM(AS821:AS940)</f>
        <v>0</v>
      </c>
    </row>
    <row r="942" spans="1:45" ht="15.05" customHeight="1">
      <c r="A942" s="132"/>
    </row>
    <row r="943" spans="1:45" ht="24.05" customHeight="1">
      <c r="A943" s="132"/>
      <c r="C943" s="452" t="s">
        <v>250</v>
      </c>
      <c r="D943" s="452"/>
      <c r="E943" s="452"/>
      <c r="F943" s="452"/>
      <c r="G943" s="452"/>
      <c r="H943" s="452"/>
      <c r="I943" s="452"/>
      <c r="J943" s="452"/>
      <c r="K943" s="452"/>
      <c r="L943" s="452"/>
      <c r="M943" s="452"/>
      <c r="N943" s="452"/>
      <c r="O943" s="452"/>
      <c r="P943" s="452"/>
      <c r="Q943" s="452"/>
      <c r="R943" s="452"/>
      <c r="S943" s="452"/>
      <c r="T943" s="452"/>
      <c r="U943" s="452"/>
      <c r="V943" s="452"/>
      <c r="W943" s="452"/>
      <c r="X943" s="452"/>
      <c r="Y943" s="452"/>
      <c r="Z943" s="452"/>
      <c r="AA943" s="452"/>
      <c r="AB943" s="452"/>
      <c r="AC943" s="452"/>
      <c r="AD943" s="452"/>
    </row>
    <row r="944" spans="1:45" ht="60.05" customHeight="1">
      <c r="A944" s="132"/>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row>
    <row r="945" spans="1:54" ht="15.05" customHeight="1">
      <c r="A945" s="132"/>
    </row>
    <row r="946" spans="1:54" ht="15.05" customHeight="1">
      <c r="A946" s="132"/>
      <c r="B946" s="403" t="str">
        <f>IF(SUM(AJ941,AN941,AR941)=0,"","Error: verificar sumas por fila.")</f>
        <v/>
      </c>
      <c r="C946" s="403"/>
      <c r="D946" s="403"/>
      <c r="E946" s="403"/>
      <c r="F946" s="403"/>
      <c r="G946" s="403"/>
      <c r="H946" s="403"/>
      <c r="I946" s="403"/>
      <c r="J946" s="403"/>
      <c r="K946" s="403"/>
      <c r="L946" s="403"/>
      <c r="M946" s="403"/>
      <c r="N946" s="403"/>
      <c r="O946" s="403"/>
      <c r="P946" s="403"/>
      <c r="Q946" s="403"/>
      <c r="R946" s="403"/>
      <c r="S946" s="403"/>
      <c r="T946" s="403"/>
      <c r="U946" s="403"/>
      <c r="V946" s="403"/>
      <c r="W946" s="403"/>
      <c r="X946" s="403"/>
      <c r="Y946" s="403"/>
      <c r="Z946" s="403"/>
      <c r="AA946" s="403"/>
      <c r="AB946" s="403"/>
      <c r="AC946" s="403"/>
      <c r="AD946" s="403"/>
    </row>
    <row r="947" spans="1:54" ht="15.05" customHeight="1">
      <c r="A947" s="132"/>
      <c r="B947" s="403" t="str">
        <f>IF(SUM(AX821,BB821)=0,"","Error: verificar la consistencia con la pregunta 4.")</f>
        <v/>
      </c>
      <c r="C947" s="403"/>
      <c r="D947" s="403"/>
      <c r="E947" s="403"/>
      <c r="F947" s="403"/>
      <c r="G947" s="403"/>
      <c r="H947" s="403"/>
      <c r="I947" s="403"/>
      <c r="J947" s="403"/>
      <c r="K947" s="403"/>
      <c r="L947" s="403"/>
      <c r="M947" s="403"/>
      <c r="N947" s="403"/>
      <c r="O947" s="403"/>
      <c r="P947" s="403"/>
      <c r="Q947" s="403"/>
      <c r="R947" s="403"/>
      <c r="S947" s="403"/>
      <c r="T947" s="403"/>
      <c r="U947" s="403"/>
      <c r="V947" s="403"/>
      <c r="W947" s="403"/>
      <c r="X947" s="403"/>
      <c r="Y947" s="403"/>
      <c r="Z947" s="403"/>
      <c r="AA947" s="403"/>
      <c r="AB947" s="403"/>
      <c r="AC947" s="403"/>
      <c r="AD947" s="403"/>
    </row>
    <row r="948" spans="1:54" ht="15.05" customHeight="1">
      <c r="A948" s="132"/>
      <c r="B948" s="404" t="str">
        <f>IF(AS941=0,"","Error: debe completar toda la información requerida.")</f>
        <v/>
      </c>
      <c r="C948" s="404"/>
      <c r="D948" s="404"/>
      <c r="E948" s="404"/>
      <c r="F948" s="404"/>
      <c r="G948" s="404"/>
      <c r="H948" s="404"/>
      <c r="I948" s="404"/>
      <c r="J948" s="404"/>
      <c r="K948" s="404"/>
      <c r="L948" s="404"/>
      <c r="M948" s="404"/>
      <c r="N948" s="404"/>
      <c r="O948" s="404"/>
      <c r="P948" s="404"/>
      <c r="Q948" s="404"/>
      <c r="R948" s="404"/>
      <c r="S948" s="404"/>
      <c r="T948" s="404"/>
      <c r="U948" s="404"/>
      <c r="V948" s="404"/>
      <c r="W948" s="404"/>
      <c r="X948" s="404"/>
      <c r="Y948" s="404"/>
      <c r="Z948" s="404"/>
      <c r="AA948" s="404"/>
      <c r="AB948" s="404"/>
      <c r="AC948" s="404"/>
      <c r="AD948" s="404"/>
    </row>
    <row r="949" spans="1:54" ht="15.05" customHeight="1">
      <c r="A949" s="132"/>
    </row>
    <row r="950" spans="1:54" ht="15.05" customHeight="1">
      <c r="A950" s="132"/>
    </row>
    <row r="951" spans="1:54" ht="24.05" customHeight="1">
      <c r="A951" s="159" t="s">
        <v>264</v>
      </c>
      <c r="B951" s="594" t="s">
        <v>824</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row>
    <row r="952" spans="1:54" ht="15.05" customHeight="1">
      <c r="A952" s="159"/>
      <c r="B952" s="199"/>
      <c r="C952" s="422" t="s">
        <v>509</v>
      </c>
      <c r="D952" s="422"/>
      <c r="E952" s="422"/>
      <c r="F952" s="422"/>
      <c r="G952" s="422"/>
      <c r="H952" s="422"/>
      <c r="I952" s="422"/>
      <c r="J952" s="422"/>
      <c r="K952" s="422"/>
      <c r="L952" s="422"/>
      <c r="M952" s="422"/>
      <c r="N952" s="422"/>
      <c r="O952" s="422"/>
      <c r="P952" s="422"/>
      <c r="Q952" s="422"/>
      <c r="R952" s="422"/>
      <c r="S952" s="422"/>
      <c r="T952" s="422"/>
      <c r="U952" s="422"/>
      <c r="V952" s="422"/>
      <c r="W952" s="422"/>
      <c r="X952" s="422"/>
      <c r="Y952" s="422"/>
      <c r="Z952" s="422"/>
      <c r="AA952" s="422"/>
      <c r="AB952" s="422"/>
      <c r="AC952" s="422"/>
      <c r="AD952" s="422"/>
    </row>
    <row r="953" spans="1:54" ht="24.05" customHeight="1">
      <c r="A953" s="159"/>
      <c r="B953" s="194"/>
      <c r="C953" s="451" t="s">
        <v>825</v>
      </c>
      <c r="D953" s="451"/>
      <c r="E953" s="451"/>
      <c r="F953" s="451"/>
      <c r="G953" s="451"/>
      <c r="H953" s="451"/>
      <c r="I953" s="451"/>
      <c r="J953" s="451"/>
      <c r="K953" s="451"/>
      <c r="L953" s="451"/>
      <c r="M953" s="451"/>
      <c r="N953" s="451"/>
      <c r="O953" s="451"/>
      <c r="P953" s="451"/>
      <c r="Q953" s="451"/>
      <c r="R953" s="451"/>
      <c r="S953" s="451"/>
      <c r="T953" s="451"/>
      <c r="U953" s="451"/>
      <c r="V953" s="451"/>
      <c r="W953" s="451"/>
      <c r="X953" s="451"/>
      <c r="Y953" s="451"/>
      <c r="Z953" s="451"/>
      <c r="AA953" s="451"/>
      <c r="AB953" s="451"/>
      <c r="AC953" s="451"/>
      <c r="AD953" s="451"/>
    </row>
    <row r="954" spans="1:54">
      <c r="A954" s="132"/>
      <c r="C954" s="201"/>
      <c r="D954" s="201"/>
      <c r="E954" s="201"/>
      <c r="F954" s="201"/>
      <c r="G954" s="201"/>
      <c r="H954" s="201"/>
      <c r="I954" s="201"/>
      <c r="J954" s="201"/>
      <c r="K954" s="201"/>
      <c r="L954" s="201"/>
      <c r="M954" s="201"/>
      <c r="N954" s="201"/>
      <c r="O954" s="201"/>
      <c r="P954" s="201"/>
      <c r="Q954" s="201"/>
      <c r="R954" s="201"/>
      <c r="S954" s="201"/>
      <c r="T954" s="201"/>
      <c r="U954" s="201"/>
      <c r="V954" s="201"/>
      <c r="W954" s="201"/>
      <c r="X954" s="201"/>
      <c r="Y954" s="201"/>
      <c r="Z954" s="201"/>
      <c r="AA954" s="201"/>
      <c r="AB954" s="201"/>
      <c r="AC954" s="201"/>
      <c r="AD954" s="201"/>
    </row>
    <row r="955" spans="1:54" ht="24.05" customHeight="1">
      <c r="A955" s="132"/>
      <c r="C955" s="415" t="s">
        <v>64</v>
      </c>
      <c r="D955" s="415"/>
      <c r="E955" s="415"/>
      <c r="F955" s="415"/>
      <c r="G955" s="498" t="s">
        <v>779</v>
      </c>
      <c r="H955" s="498"/>
      <c r="I955" s="498"/>
      <c r="J955" s="498"/>
      <c r="K955" s="498"/>
      <c r="L955" s="498"/>
      <c r="M955" s="498"/>
      <c r="N955" s="498"/>
      <c r="O955" s="498"/>
      <c r="P955" s="498"/>
      <c r="Q955" s="498"/>
      <c r="R955" s="498"/>
      <c r="S955" s="498"/>
      <c r="T955" s="498"/>
      <c r="U955" s="498"/>
      <c r="V955" s="498"/>
      <c r="W955" s="498"/>
      <c r="X955" s="498"/>
      <c r="Y955" s="498"/>
      <c r="Z955" s="498"/>
      <c r="AA955" s="498"/>
      <c r="AB955" s="498"/>
      <c r="AC955" s="498"/>
      <c r="AD955" s="445"/>
      <c r="AG955" s="94" t="s">
        <v>917</v>
      </c>
      <c r="AH955" s="95" t="s">
        <v>926</v>
      </c>
      <c r="AI955" s="95" t="s">
        <v>927</v>
      </c>
      <c r="AU955" s="111" t="s">
        <v>934</v>
      </c>
    </row>
    <row r="956" spans="1:54" ht="74.95" customHeight="1">
      <c r="A956" s="132"/>
      <c r="C956" s="415"/>
      <c r="D956" s="415"/>
      <c r="E956" s="415"/>
      <c r="F956" s="415"/>
      <c r="G956" s="415" t="s">
        <v>252</v>
      </c>
      <c r="H956" s="415"/>
      <c r="I956" s="744" t="s">
        <v>253</v>
      </c>
      <c r="J956" s="744"/>
      <c r="K956" s="744" t="s">
        <v>254</v>
      </c>
      <c r="L956" s="744"/>
      <c r="M956" s="736" t="s">
        <v>780</v>
      </c>
      <c r="N956" s="737"/>
      <c r="O956" s="465" t="s">
        <v>781</v>
      </c>
      <c r="P956" s="466"/>
      <c r="Q956" s="465" t="s">
        <v>782</v>
      </c>
      <c r="R956" s="466"/>
      <c r="S956" s="465" t="s">
        <v>783</v>
      </c>
      <c r="T956" s="466"/>
      <c r="U956" s="465" t="s">
        <v>784</v>
      </c>
      <c r="V956" s="466"/>
      <c r="W956" s="465" t="s">
        <v>785</v>
      </c>
      <c r="X956" s="466"/>
      <c r="Y956" s="465" t="s">
        <v>786</v>
      </c>
      <c r="Z956" s="466"/>
      <c r="AA956" s="465" t="s">
        <v>787</v>
      </c>
      <c r="AB956" s="466"/>
      <c r="AC956" s="465" t="s">
        <v>788</v>
      </c>
      <c r="AD956" s="466"/>
      <c r="AG956" s="94">
        <f>COUNTBLANK(M958:AD1077)</f>
        <v>2160</v>
      </c>
      <c r="AH956" s="95">
        <v>2160</v>
      </c>
      <c r="AI956" s="95">
        <v>0</v>
      </c>
      <c r="AK956" s="111" t="s">
        <v>932</v>
      </c>
      <c r="AP956" s="111" t="s">
        <v>933</v>
      </c>
      <c r="AU956" s="111" t="s">
        <v>932</v>
      </c>
      <c r="AZ956" s="111" t="s">
        <v>933</v>
      </c>
    </row>
    <row r="957" spans="1:54" ht="47.95" customHeight="1">
      <c r="A957" s="132"/>
      <c r="C957" s="415"/>
      <c r="D957" s="415"/>
      <c r="E957" s="415"/>
      <c r="F957" s="415"/>
      <c r="G957" s="415"/>
      <c r="H957" s="415"/>
      <c r="I957" s="744"/>
      <c r="J957" s="744"/>
      <c r="K957" s="744"/>
      <c r="L957" s="744"/>
      <c r="M957" s="202" t="s">
        <v>253</v>
      </c>
      <c r="N957" s="202" t="s">
        <v>254</v>
      </c>
      <c r="O957" s="202" t="s">
        <v>253</v>
      </c>
      <c r="P957" s="202" t="s">
        <v>254</v>
      </c>
      <c r="Q957" s="202" t="s">
        <v>253</v>
      </c>
      <c r="R957" s="202" t="s">
        <v>254</v>
      </c>
      <c r="S957" s="202" t="s">
        <v>253</v>
      </c>
      <c r="T957" s="202" t="s">
        <v>254</v>
      </c>
      <c r="U957" s="202" t="s">
        <v>253</v>
      </c>
      <c r="V957" s="202" t="s">
        <v>254</v>
      </c>
      <c r="W957" s="202" t="s">
        <v>253</v>
      </c>
      <c r="X957" s="202" t="s">
        <v>254</v>
      </c>
      <c r="Y957" s="202" t="s">
        <v>253</v>
      </c>
      <c r="Z957" s="202" t="s">
        <v>254</v>
      </c>
      <c r="AA957" s="202" t="s">
        <v>253</v>
      </c>
      <c r="AB957" s="202" t="s">
        <v>254</v>
      </c>
      <c r="AC957" s="202" t="s">
        <v>253</v>
      </c>
      <c r="AD957" s="202" t="s">
        <v>254</v>
      </c>
      <c r="AG957" s="190" t="s">
        <v>918</v>
      </c>
      <c r="AH957" s="97" t="s">
        <v>928</v>
      </c>
      <c r="AI957" s="97" t="s">
        <v>919</v>
      </c>
      <c r="AJ957" s="97" t="s">
        <v>920</v>
      </c>
      <c r="AK957" s="98" t="s">
        <v>918</v>
      </c>
      <c r="AL957" s="99" t="s">
        <v>929</v>
      </c>
      <c r="AM957" s="99" t="s">
        <v>930</v>
      </c>
      <c r="AN957" s="99" t="s">
        <v>931</v>
      </c>
      <c r="AO957" s="98" t="s">
        <v>918</v>
      </c>
      <c r="AP957" s="99" t="s">
        <v>929</v>
      </c>
      <c r="AQ957" s="99" t="s">
        <v>930</v>
      </c>
      <c r="AR957" s="99" t="s">
        <v>931</v>
      </c>
      <c r="AS957" s="105" t="s">
        <v>935</v>
      </c>
      <c r="AU957" s="98" t="s">
        <v>918</v>
      </c>
      <c r="AV957" s="99" t="s">
        <v>929</v>
      </c>
      <c r="AW957" s="99" t="s">
        <v>930</v>
      </c>
      <c r="AX957" s="99" t="s">
        <v>931</v>
      </c>
      <c r="AY957" s="98" t="s">
        <v>918</v>
      </c>
      <c r="AZ957" s="99" t="s">
        <v>929</v>
      </c>
      <c r="BA957" s="99" t="s">
        <v>930</v>
      </c>
      <c r="BB957" s="99" t="s">
        <v>931</v>
      </c>
    </row>
    <row r="958" spans="1:54" ht="15.05" customHeight="1">
      <c r="A958" s="132"/>
      <c r="C958" s="191" t="s">
        <v>68</v>
      </c>
      <c r="D958" s="448" t="str">
        <f>IF(D38="","",D38)</f>
        <v/>
      </c>
      <c r="E958" s="449"/>
      <c r="F958" s="450"/>
      <c r="G958" s="446" t="str">
        <f>IF(M549="","",M549)</f>
        <v/>
      </c>
      <c r="H958" s="447"/>
      <c r="I958" s="446" t="str">
        <f>IF(S549="","",S549)</f>
        <v/>
      </c>
      <c r="J958" s="447"/>
      <c r="K958" s="446" t="str">
        <f>IF(Y549="","",Y549)</f>
        <v/>
      </c>
      <c r="L958" s="447"/>
      <c r="M958" s="293"/>
      <c r="N958" s="293"/>
      <c r="O958" s="293"/>
      <c r="P958" s="293"/>
      <c r="Q958" s="293"/>
      <c r="R958" s="293"/>
      <c r="S958" s="293"/>
      <c r="T958" s="293"/>
      <c r="U958" s="293"/>
      <c r="V958" s="293"/>
      <c r="W958" s="293"/>
      <c r="X958" s="293"/>
      <c r="Y958" s="293"/>
      <c r="Z958" s="293"/>
      <c r="AA958" s="293"/>
      <c r="AB958" s="293"/>
      <c r="AC958" s="293"/>
      <c r="AD958" s="293"/>
      <c r="AG958" s="111" t="str">
        <f>G958</f>
        <v/>
      </c>
      <c r="AH958" s="95">
        <f>IF(COUNTIF(I958:L958,"NA")=2,"NA",SUM(I958:L958))</f>
        <v>0</v>
      </c>
      <c r="AI958" s="95">
        <f>COUNTIF(I958:L958, "NS")</f>
        <v>0</v>
      </c>
      <c r="AJ958" s="95">
        <f>IF($AG$956 = $AH$956, 0, IF(OR(AND(AG958 = 0, AI958 &gt; 0), AND(AG958 = "NS", AH958 &gt; 0), AND(AG958 = "NS", AI958 = 0, AH958 =0), AND(AG958="NA", AH958&lt;&gt;"NA")), 1, IF(OR(AND(AG958 &gt; 0, AI958 = 2), AND(AG958 = "NS", AI958 = 2), AND(AG958 = "NS", AH958 = 0, AI958 &gt; 0), AG958 = AH958), 0, 1)))</f>
        <v>0</v>
      </c>
      <c r="AK958" s="100">
        <f>IF(I958="",0,I958)</f>
        <v>0</v>
      </c>
      <c r="AL958" s="101">
        <f>IF(AND(COUNTA(M958,O958,Q958,S958,U958,W958,Y958,AA958,AC958)&lt;&gt;0,COUNTIF(M958,"NA")+COUNTIF(O958,"NA")+COUNTIF(Q958,"NA")+COUNTIF(S958,"NA")+COUNTIF(U958,"NA")+COUNTIF(W958,"NA")+COUNTIF(Y958,"NA")+COUNTIF(AA958,"NA")+COUNTIF(AC958,"NA")=COUNTA($M$957,$O$957,$Q$957,$S$957,$U$957,$W$957,$Y$957,$AA$957,$AC$957)),"NA",SUM(M958,O958,Q958,S958,U958,W958,Y958,AA958,AC958))</f>
        <v>0</v>
      </c>
      <c r="AM958" s="101">
        <f>COUNTIF(M958, "NS")+COUNTIF(O958, "NS")+COUNTIF(Q958, "NS")+COUNTIF(S958, "NS")+COUNTIF(U958, "NS")+COUNTIF(W958, "NS")+COUNTIF(Y958, "NS")+COUNTIF(AA958, "NS")+COUNTIF(AC958, "NS")</f>
        <v>0</v>
      </c>
      <c r="AN958" s="102">
        <f>IF($AG$956=$AH$956, 0, IF(OR(AND(AK958 =0, AM958 &gt;0), AND(AK958 ="NS", AL958&gt;0), AND(AK958 ="NS", AL958 =0, AM958=0), AND(AK958="NA", AL958&lt;&gt;"NA") ), 1, IF(OR(AND(AM958&gt;=2, AL958&lt;AK958), AND(AK958="NS", AL958=0, AM958&gt;0), AL958=AK958 ), 0, 1)))</f>
        <v>0</v>
      </c>
      <c r="AO958" s="100">
        <f>IF(K958="",0,K958)</f>
        <v>0</v>
      </c>
      <c r="AP958" s="101">
        <f>IF(AND(COUNTA(N958,P958,R958,T958,V958,X958,Z958,AB958,AD958)&lt;&gt;0,COUNTIF(N958,"NA")+COUNTIF(P958,"NA")+COUNTIF(R958,"NA")+COUNTIF(T958,"NA")+COUNTIF(V958,"NA")+COUNTIF(X958,"NA")+COUNTIF(Z958,"NA")+COUNTIF(AB958,"NA")+COUNTIF(AD958,"NA")=COUNTA($N$957,$P$957,$R$957,$T$957,$V$957,$X$957,$Z$957,$AB$957,$AD$957)),"NA",SUM(N958,P958,R958,T958,V958,X958,Z958,AB958,AD958))</f>
        <v>0</v>
      </c>
      <c r="AQ958" s="101">
        <f>COUNTIF(N958, "NS")+COUNTIF(P958, "NS")+COUNTIF(R958, "NS")+COUNTIF(T958, "NS")+COUNTIF(V958, "NS")+COUNTIF(X958, "NS")+COUNTIF(Z958, "NS")+COUNTIF(AB958, "NS")+COUNTIF(AD958, "NS")</f>
        <v>0</v>
      </c>
      <c r="AR958" s="102">
        <f>IF($AG$956=$AH$956, 0, IF(OR(AND(AO958 =0, AQ958 &gt;0), AND(AO958 ="NS", AP958&gt;0), AND(AO958 ="NS", AP958 =0, AQ958=0), AND(AO958="NA", AP958&lt;&gt;"NA") ), 1, IF(OR(AND(AQ958&gt;=2, AP958&lt;AO958), AND(AO958="NS", AP958=0, AQ958&gt;0), AP958=AO958 ), 0, 1)))</f>
        <v>0</v>
      </c>
      <c r="AS958" s="111">
        <f>IF($AG$956=$AH$956,0,IF(OR(AND(D958&lt;&gt;"",COUNTA(M958:AD958)&lt;&gt;COUNTA($M$957:$AD$957)),AND(D958="",COUNTA(M958:AD958)&gt;0)),1,0))</f>
        <v>0</v>
      </c>
      <c r="AU958" s="100">
        <f>$S$669</f>
        <v>0</v>
      </c>
      <c r="AV958" s="101">
        <f>IF(AND(COUNTA(I958:I1077)&lt;&gt;0,COUNTIF(I958:I1077,"NA")=COUNTA(I958:I1077)),"NA",SUM(I958:I1077))</f>
        <v>0</v>
      </c>
      <c r="AW958" s="101">
        <f>COUNTIF(I958:I1077, "NS")</f>
        <v>0</v>
      </c>
      <c r="AX958" s="104">
        <f>IF(AG956=AH956, 0, IF(OR(AND(AU958 =0, AW958 &gt;0), AND(AU958 ="NS", AV958&gt;0), AND(AU958 ="NS", AV958 =0, AW958=0), AND(AU958="NA", AV958&lt;&gt;"NA") ), 1, IF(OR(AND(AW958&gt;=2, AV958&lt;AU958), AND(AU958="NS", AV958=0, AW958&gt;0), AV958=AU958 ), 0, 1)))</f>
        <v>0</v>
      </c>
      <c r="AY958" s="100">
        <f>$Y$669</f>
        <v>0</v>
      </c>
      <c r="AZ958" s="101">
        <f>IF(AND(COUNTA(K958:K1077)&lt;&gt;0,COUNTIF(K958:K1077,"NA")=COUNTA(K958:K1077)),"NA",SUM(K958:K1077))</f>
        <v>0</v>
      </c>
      <c r="BA958" s="101">
        <f>COUNTIF(K958:K1077, "NS")</f>
        <v>0</v>
      </c>
      <c r="BB958" s="104">
        <f>IF(AG956=AH956, 0, IF(OR(AND(AY958 =0, BA958 &gt;0), AND(AY958 ="NS", AZ958&gt;0), AND(AY958 ="NS", AZ958 =0, BA958=0), AND(AY958="NA", AZ958&lt;&gt;"NA") ), 1, IF(OR(AND(BA958&gt;=2, AZ958&lt;AY958), AND(AY958="NS", AZ958=0, BA958&gt;0), AZ958=AY958 ), 0, 1)))</f>
        <v>0</v>
      </c>
    </row>
    <row r="959" spans="1:54" ht="15.05" customHeight="1">
      <c r="A959" s="132"/>
      <c r="C959" s="169" t="s">
        <v>69</v>
      </c>
      <c r="D959" s="448" t="str">
        <f t="shared" ref="D959:D1022" si="150">IF(D39="","",D39)</f>
        <v/>
      </c>
      <c r="E959" s="449"/>
      <c r="F959" s="450"/>
      <c r="G959" s="446" t="str">
        <f t="shared" ref="G959:G1022" si="151">IF(M550="","",M550)</f>
        <v/>
      </c>
      <c r="H959" s="447"/>
      <c r="I959" s="446" t="str">
        <f t="shared" ref="I959:I1022" si="152">IF(S550="","",S550)</f>
        <v/>
      </c>
      <c r="J959" s="447"/>
      <c r="K959" s="446" t="str">
        <f t="shared" ref="K959:K1022" si="153">IF(Y550="","",Y550)</f>
        <v/>
      </c>
      <c r="L959" s="447"/>
      <c r="M959" s="293"/>
      <c r="N959" s="293"/>
      <c r="O959" s="293"/>
      <c r="P959" s="293"/>
      <c r="Q959" s="293"/>
      <c r="R959" s="293"/>
      <c r="S959" s="293"/>
      <c r="T959" s="293"/>
      <c r="U959" s="293"/>
      <c r="V959" s="293"/>
      <c r="W959" s="293"/>
      <c r="X959" s="293"/>
      <c r="Y959" s="293"/>
      <c r="Z959" s="293"/>
      <c r="AA959" s="293"/>
      <c r="AB959" s="293"/>
      <c r="AC959" s="293"/>
      <c r="AD959" s="293"/>
      <c r="AG959" s="111" t="str">
        <f t="shared" ref="AG959:AG1022" si="154">G959</f>
        <v/>
      </c>
      <c r="AH959" s="95">
        <f t="shared" ref="AH959:AH1022" si="155">IF(COUNTIF(I959:L959,"NA")=2,"NA",SUM(I959:L959))</f>
        <v>0</v>
      </c>
      <c r="AI959" s="95">
        <f t="shared" ref="AI959:AI1022" si="156">COUNTIF(I959:L959, "NS")</f>
        <v>0</v>
      </c>
      <c r="AJ959" s="95">
        <f t="shared" ref="AJ959:AJ1022" si="157">IF($AG$956 = $AH$956, 0, IF(OR(AND(AG959 = 0, AI959 &gt; 0), AND(AG959 = "NS", AH959 &gt; 0), AND(AG959 = "NS", AI959 = 0, AH959 =0), AND(AG959="NA", AH959&lt;&gt;"NA")), 1, IF(OR(AND(AG959 &gt; 0, AI959 = 2), AND(AG959 = "NS", AI959 = 2), AND(AG959 = "NS", AH959 = 0, AI959 &gt; 0), AG959 = AH959), 0, 1)))</f>
        <v>0</v>
      </c>
      <c r="AK959" s="100">
        <f t="shared" ref="AK959:AK1022" si="158">IF(I959="",0,I959)</f>
        <v>0</v>
      </c>
      <c r="AL959" s="101">
        <f t="shared" ref="AL959:AL1022" si="159">IF(AND(COUNTA(M959,O959,Q959,S959,U959,W959,Y959,AA959,AC959)&lt;&gt;0,COUNTIF(M959,"NA")+COUNTIF(O959,"NA")+COUNTIF(Q959,"NA")+COUNTIF(S959,"NA")+COUNTIF(U959,"NA")+COUNTIF(W959,"NA")+COUNTIF(Y959,"NA")+COUNTIF(AA959,"NA")+COUNTIF(AC959,"NA")=COUNTA($M$957,$O$957,$Q$957,$S$957,$U$957,$W$957,$Y$957,$AA$957,$AC$957)),"NA",SUM(M959,O959,Q959,S959,U959,W959,Y959,AA959,AC959))</f>
        <v>0</v>
      </c>
      <c r="AM959" s="101">
        <f t="shared" ref="AM959:AM1022" si="160">COUNTIF(M959, "NS")+COUNTIF(O959, "NS")+COUNTIF(Q959, "NS")+COUNTIF(S959, "NS")+COUNTIF(U959, "NS")+COUNTIF(W959, "NS")+COUNTIF(Y959, "NS")+COUNTIF(AA959, "NS")+COUNTIF(AC959, "NS")</f>
        <v>0</v>
      </c>
      <c r="AN959" s="102">
        <f t="shared" ref="AN959:AN1022" si="161">IF($AG$956=$AH$956, 0, IF(OR(AND(AK959 =0, AM959 &gt;0), AND(AK959 ="NS", AL959&gt;0), AND(AK959 ="NS", AL959 =0, AM959=0), AND(AK959="NA", AL959&lt;&gt;"NA") ), 1, IF(OR(AND(AM959&gt;=2, AL959&lt;AK959), AND(AK959="NS", AL959=0, AM959&gt;0), AL959=AK959 ), 0, 1)))</f>
        <v>0</v>
      </c>
      <c r="AO959" s="100">
        <f t="shared" ref="AO959:AO1022" si="162">IF(K959="",0,K959)</f>
        <v>0</v>
      </c>
      <c r="AP959" s="101">
        <f t="shared" ref="AP959:AP1022" si="163">IF(AND(COUNTA(N959,P959,R959,T959,V959,X959,Z959,AB959,AD959)&lt;&gt;0,COUNTIF(N959,"NA")+COUNTIF(P959,"NA")+COUNTIF(R959,"NA")+COUNTIF(T959,"NA")+COUNTIF(V959,"NA")+COUNTIF(X959,"NA")+COUNTIF(Z959,"NA")+COUNTIF(AB959,"NA")+COUNTIF(AD959,"NA")=COUNTA($N$957,$P$957,$R$957,$T$957,$V$957,$X$957,$Z$957,$AB$957,$AD$957)),"NA",SUM(N959,P959,R959,T959,V959,X959,Z959,AB959,AD959))</f>
        <v>0</v>
      </c>
      <c r="AQ959" s="101">
        <f t="shared" ref="AQ959:AQ1022" si="164">COUNTIF(N959, "NS")+COUNTIF(P959, "NS")+COUNTIF(R959, "NS")+COUNTIF(T959, "NS")+COUNTIF(V959, "NS")+COUNTIF(X959, "NS")+COUNTIF(Z959, "NS")+COUNTIF(AB959, "NS")+COUNTIF(AD959, "NS")</f>
        <v>0</v>
      </c>
      <c r="AR959" s="102">
        <f t="shared" ref="AR959:AR1022" si="165">IF($AG$956=$AH$956, 0, IF(OR(AND(AO959 =0, AQ959 &gt;0), AND(AO959 ="NS", AP959&gt;0), AND(AO959 ="NS", AP959 =0, AQ959=0), AND(AO959="NA", AP959&lt;&gt;"NA") ), 1, IF(OR(AND(AQ959&gt;=2, AP959&lt;AO959), AND(AO959="NS", AP959=0, AQ959&gt;0), AP959=AO959 ), 0, 1)))</f>
        <v>0</v>
      </c>
      <c r="AS959" s="111">
        <f t="shared" ref="AS959:AS1022" si="166">IF($AG$956=$AH$956,0,IF(OR(AND(D959&lt;&gt;"",COUNTA(M959:AD959)&lt;&gt;COUNTA($M$957:$AD$957)),AND(D959="",COUNTA(M959:AD959)&gt;0)),1,0))</f>
        <v>0</v>
      </c>
    </row>
    <row r="960" spans="1:54" ht="15.05" customHeight="1">
      <c r="A960" s="132"/>
      <c r="C960" s="169" t="s">
        <v>70</v>
      </c>
      <c r="D960" s="448" t="str">
        <f t="shared" si="150"/>
        <v/>
      </c>
      <c r="E960" s="449"/>
      <c r="F960" s="450"/>
      <c r="G960" s="446" t="str">
        <f t="shared" si="151"/>
        <v/>
      </c>
      <c r="H960" s="447"/>
      <c r="I960" s="446" t="str">
        <f t="shared" si="152"/>
        <v/>
      </c>
      <c r="J960" s="447"/>
      <c r="K960" s="446" t="str">
        <f t="shared" si="153"/>
        <v/>
      </c>
      <c r="L960" s="447"/>
      <c r="M960" s="293"/>
      <c r="N960" s="293"/>
      <c r="O960" s="293"/>
      <c r="P960" s="293"/>
      <c r="Q960" s="293"/>
      <c r="R960" s="293"/>
      <c r="S960" s="293"/>
      <c r="T960" s="293"/>
      <c r="U960" s="293"/>
      <c r="V960" s="293"/>
      <c r="W960" s="293"/>
      <c r="X960" s="293"/>
      <c r="Y960" s="293"/>
      <c r="Z960" s="293"/>
      <c r="AA960" s="293"/>
      <c r="AB960" s="293"/>
      <c r="AC960" s="293"/>
      <c r="AD960" s="293"/>
      <c r="AG960" s="111" t="str">
        <f t="shared" si="154"/>
        <v/>
      </c>
      <c r="AH960" s="95">
        <f t="shared" si="155"/>
        <v>0</v>
      </c>
      <c r="AI960" s="95">
        <f t="shared" si="156"/>
        <v>0</v>
      </c>
      <c r="AJ960" s="95">
        <f t="shared" si="157"/>
        <v>0</v>
      </c>
      <c r="AK960" s="100">
        <f t="shared" si="158"/>
        <v>0</v>
      </c>
      <c r="AL960" s="101">
        <f t="shared" si="159"/>
        <v>0</v>
      </c>
      <c r="AM960" s="101">
        <f t="shared" si="160"/>
        <v>0</v>
      </c>
      <c r="AN960" s="102">
        <f t="shared" si="161"/>
        <v>0</v>
      </c>
      <c r="AO960" s="100">
        <f t="shared" si="162"/>
        <v>0</v>
      </c>
      <c r="AP960" s="101">
        <f t="shared" si="163"/>
        <v>0</v>
      </c>
      <c r="AQ960" s="101">
        <f t="shared" si="164"/>
        <v>0</v>
      </c>
      <c r="AR960" s="102">
        <f t="shared" si="165"/>
        <v>0</v>
      </c>
      <c r="AS960" s="111">
        <f t="shared" si="166"/>
        <v>0</v>
      </c>
    </row>
    <row r="961" spans="1:45" ht="15.05" customHeight="1">
      <c r="A961" s="132"/>
      <c r="C961" s="169" t="s">
        <v>71</v>
      </c>
      <c r="D961" s="448" t="str">
        <f t="shared" si="150"/>
        <v/>
      </c>
      <c r="E961" s="449"/>
      <c r="F961" s="450"/>
      <c r="G961" s="446" t="str">
        <f t="shared" si="151"/>
        <v/>
      </c>
      <c r="H961" s="447"/>
      <c r="I961" s="446" t="str">
        <f t="shared" si="152"/>
        <v/>
      </c>
      <c r="J961" s="447"/>
      <c r="K961" s="446" t="str">
        <f t="shared" si="153"/>
        <v/>
      </c>
      <c r="L961" s="447"/>
      <c r="M961" s="293"/>
      <c r="N961" s="293"/>
      <c r="O961" s="293"/>
      <c r="P961" s="293"/>
      <c r="Q961" s="293"/>
      <c r="R961" s="293"/>
      <c r="S961" s="293"/>
      <c r="T961" s="293"/>
      <c r="U961" s="293"/>
      <c r="V961" s="293"/>
      <c r="W961" s="293"/>
      <c r="X961" s="293"/>
      <c r="Y961" s="293"/>
      <c r="Z961" s="293"/>
      <c r="AA961" s="293"/>
      <c r="AB961" s="293"/>
      <c r="AC961" s="293"/>
      <c r="AD961" s="293"/>
      <c r="AG961" s="111" t="str">
        <f t="shared" si="154"/>
        <v/>
      </c>
      <c r="AH961" s="95">
        <f t="shared" si="155"/>
        <v>0</v>
      </c>
      <c r="AI961" s="95">
        <f t="shared" si="156"/>
        <v>0</v>
      </c>
      <c r="AJ961" s="95">
        <f t="shared" si="157"/>
        <v>0</v>
      </c>
      <c r="AK961" s="100">
        <f t="shared" si="158"/>
        <v>0</v>
      </c>
      <c r="AL961" s="101">
        <f t="shared" si="159"/>
        <v>0</v>
      </c>
      <c r="AM961" s="101">
        <f t="shared" si="160"/>
        <v>0</v>
      </c>
      <c r="AN961" s="102">
        <f t="shared" si="161"/>
        <v>0</v>
      </c>
      <c r="AO961" s="100">
        <f t="shared" si="162"/>
        <v>0</v>
      </c>
      <c r="AP961" s="101">
        <f t="shared" si="163"/>
        <v>0</v>
      </c>
      <c r="AQ961" s="101">
        <f t="shared" si="164"/>
        <v>0</v>
      </c>
      <c r="AR961" s="102">
        <f t="shared" si="165"/>
        <v>0</v>
      </c>
      <c r="AS961" s="111">
        <f t="shared" si="166"/>
        <v>0</v>
      </c>
    </row>
    <row r="962" spans="1:45" ht="15.05" customHeight="1">
      <c r="A962" s="132"/>
      <c r="C962" s="169" t="s">
        <v>72</v>
      </c>
      <c r="D962" s="448" t="str">
        <f t="shared" si="150"/>
        <v/>
      </c>
      <c r="E962" s="449"/>
      <c r="F962" s="450"/>
      <c r="G962" s="446" t="str">
        <f t="shared" si="151"/>
        <v/>
      </c>
      <c r="H962" s="447"/>
      <c r="I962" s="446" t="str">
        <f t="shared" si="152"/>
        <v/>
      </c>
      <c r="J962" s="447"/>
      <c r="K962" s="446" t="str">
        <f t="shared" si="153"/>
        <v/>
      </c>
      <c r="L962" s="447"/>
      <c r="M962" s="293"/>
      <c r="N962" s="293"/>
      <c r="O962" s="293"/>
      <c r="P962" s="293"/>
      <c r="Q962" s="293"/>
      <c r="R962" s="293"/>
      <c r="S962" s="293"/>
      <c r="T962" s="293"/>
      <c r="U962" s="293"/>
      <c r="V962" s="293"/>
      <c r="W962" s="293"/>
      <c r="X962" s="293"/>
      <c r="Y962" s="293"/>
      <c r="Z962" s="293"/>
      <c r="AA962" s="293"/>
      <c r="AB962" s="293"/>
      <c r="AC962" s="293"/>
      <c r="AD962" s="293"/>
      <c r="AG962" s="111" t="str">
        <f t="shared" si="154"/>
        <v/>
      </c>
      <c r="AH962" s="95">
        <f t="shared" si="155"/>
        <v>0</v>
      </c>
      <c r="AI962" s="95">
        <f t="shared" si="156"/>
        <v>0</v>
      </c>
      <c r="AJ962" s="95">
        <f t="shared" si="157"/>
        <v>0</v>
      </c>
      <c r="AK962" s="100">
        <f t="shared" si="158"/>
        <v>0</v>
      </c>
      <c r="AL962" s="101">
        <f t="shared" si="159"/>
        <v>0</v>
      </c>
      <c r="AM962" s="101">
        <f t="shared" si="160"/>
        <v>0</v>
      </c>
      <c r="AN962" s="102">
        <f t="shared" si="161"/>
        <v>0</v>
      </c>
      <c r="AO962" s="100">
        <f t="shared" si="162"/>
        <v>0</v>
      </c>
      <c r="AP962" s="101">
        <f t="shared" si="163"/>
        <v>0</v>
      </c>
      <c r="AQ962" s="101">
        <f t="shared" si="164"/>
        <v>0</v>
      </c>
      <c r="AR962" s="102">
        <f t="shared" si="165"/>
        <v>0</v>
      </c>
      <c r="AS962" s="111">
        <f t="shared" si="166"/>
        <v>0</v>
      </c>
    </row>
    <row r="963" spans="1:45" ht="15.05" customHeight="1">
      <c r="A963" s="132"/>
      <c r="C963" s="169" t="s">
        <v>73</v>
      </c>
      <c r="D963" s="448" t="str">
        <f t="shared" si="150"/>
        <v/>
      </c>
      <c r="E963" s="449"/>
      <c r="F963" s="450"/>
      <c r="G963" s="446" t="str">
        <f t="shared" si="151"/>
        <v/>
      </c>
      <c r="H963" s="447"/>
      <c r="I963" s="446" t="str">
        <f t="shared" si="152"/>
        <v/>
      </c>
      <c r="J963" s="447"/>
      <c r="K963" s="446" t="str">
        <f t="shared" si="153"/>
        <v/>
      </c>
      <c r="L963" s="447"/>
      <c r="M963" s="293"/>
      <c r="N963" s="293"/>
      <c r="O963" s="293"/>
      <c r="P963" s="293"/>
      <c r="Q963" s="293"/>
      <c r="R963" s="293"/>
      <c r="S963" s="293"/>
      <c r="T963" s="293"/>
      <c r="U963" s="293"/>
      <c r="V963" s="293"/>
      <c r="W963" s="293"/>
      <c r="X963" s="293"/>
      <c r="Y963" s="293"/>
      <c r="Z963" s="293"/>
      <c r="AA963" s="293"/>
      <c r="AB963" s="293"/>
      <c r="AC963" s="293"/>
      <c r="AD963" s="293"/>
      <c r="AG963" s="111" t="str">
        <f t="shared" si="154"/>
        <v/>
      </c>
      <c r="AH963" s="95">
        <f t="shared" si="155"/>
        <v>0</v>
      </c>
      <c r="AI963" s="95">
        <f t="shared" si="156"/>
        <v>0</v>
      </c>
      <c r="AJ963" s="95">
        <f t="shared" si="157"/>
        <v>0</v>
      </c>
      <c r="AK963" s="100">
        <f t="shared" si="158"/>
        <v>0</v>
      </c>
      <c r="AL963" s="101">
        <f t="shared" si="159"/>
        <v>0</v>
      </c>
      <c r="AM963" s="101">
        <f t="shared" si="160"/>
        <v>0</v>
      </c>
      <c r="AN963" s="102">
        <f t="shared" si="161"/>
        <v>0</v>
      </c>
      <c r="AO963" s="100">
        <f t="shared" si="162"/>
        <v>0</v>
      </c>
      <c r="AP963" s="101">
        <f t="shared" si="163"/>
        <v>0</v>
      </c>
      <c r="AQ963" s="101">
        <f t="shared" si="164"/>
        <v>0</v>
      </c>
      <c r="AR963" s="102">
        <f t="shared" si="165"/>
        <v>0</v>
      </c>
      <c r="AS963" s="111">
        <f t="shared" si="166"/>
        <v>0</v>
      </c>
    </row>
    <row r="964" spans="1:45" ht="15.05" customHeight="1">
      <c r="A964" s="132"/>
      <c r="C964" s="169" t="s">
        <v>74</v>
      </c>
      <c r="D964" s="448" t="str">
        <f t="shared" si="150"/>
        <v/>
      </c>
      <c r="E964" s="449"/>
      <c r="F964" s="450"/>
      <c r="G964" s="446" t="str">
        <f t="shared" si="151"/>
        <v/>
      </c>
      <c r="H964" s="447"/>
      <c r="I964" s="446" t="str">
        <f t="shared" si="152"/>
        <v/>
      </c>
      <c r="J964" s="447"/>
      <c r="K964" s="446" t="str">
        <f t="shared" si="153"/>
        <v/>
      </c>
      <c r="L964" s="447"/>
      <c r="M964" s="293"/>
      <c r="N964" s="293"/>
      <c r="O964" s="293"/>
      <c r="P964" s="293"/>
      <c r="Q964" s="293"/>
      <c r="R964" s="293"/>
      <c r="S964" s="293"/>
      <c r="T964" s="293"/>
      <c r="U964" s="293"/>
      <c r="V964" s="293"/>
      <c r="W964" s="293"/>
      <c r="X964" s="293"/>
      <c r="Y964" s="293"/>
      <c r="Z964" s="293"/>
      <c r="AA964" s="293"/>
      <c r="AB964" s="293"/>
      <c r="AC964" s="293"/>
      <c r="AD964" s="293"/>
      <c r="AG964" s="111" t="str">
        <f t="shared" si="154"/>
        <v/>
      </c>
      <c r="AH964" s="95">
        <f t="shared" si="155"/>
        <v>0</v>
      </c>
      <c r="AI964" s="95">
        <f t="shared" si="156"/>
        <v>0</v>
      </c>
      <c r="AJ964" s="95">
        <f t="shared" si="157"/>
        <v>0</v>
      </c>
      <c r="AK964" s="100">
        <f t="shared" si="158"/>
        <v>0</v>
      </c>
      <c r="AL964" s="101">
        <f t="shared" si="159"/>
        <v>0</v>
      </c>
      <c r="AM964" s="101">
        <f t="shared" si="160"/>
        <v>0</v>
      </c>
      <c r="AN964" s="102">
        <f t="shared" si="161"/>
        <v>0</v>
      </c>
      <c r="AO964" s="100">
        <f t="shared" si="162"/>
        <v>0</v>
      </c>
      <c r="AP964" s="101">
        <f t="shared" si="163"/>
        <v>0</v>
      </c>
      <c r="AQ964" s="101">
        <f t="shared" si="164"/>
        <v>0</v>
      </c>
      <c r="AR964" s="102">
        <f t="shared" si="165"/>
        <v>0</v>
      </c>
      <c r="AS964" s="111">
        <f t="shared" si="166"/>
        <v>0</v>
      </c>
    </row>
    <row r="965" spans="1:45" ht="15.05" customHeight="1">
      <c r="A965" s="132"/>
      <c r="C965" s="169" t="s">
        <v>75</v>
      </c>
      <c r="D965" s="448" t="str">
        <f t="shared" si="150"/>
        <v/>
      </c>
      <c r="E965" s="449"/>
      <c r="F965" s="450"/>
      <c r="G965" s="446" t="str">
        <f t="shared" si="151"/>
        <v/>
      </c>
      <c r="H965" s="447"/>
      <c r="I965" s="446" t="str">
        <f t="shared" si="152"/>
        <v/>
      </c>
      <c r="J965" s="447"/>
      <c r="K965" s="446" t="str">
        <f t="shared" si="153"/>
        <v/>
      </c>
      <c r="L965" s="447"/>
      <c r="M965" s="293"/>
      <c r="N965" s="293"/>
      <c r="O965" s="293"/>
      <c r="P965" s="293"/>
      <c r="Q965" s="293"/>
      <c r="R965" s="293"/>
      <c r="S965" s="293"/>
      <c r="T965" s="293"/>
      <c r="U965" s="293"/>
      <c r="V965" s="293"/>
      <c r="W965" s="293"/>
      <c r="X965" s="293"/>
      <c r="Y965" s="293"/>
      <c r="Z965" s="293"/>
      <c r="AA965" s="293"/>
      <c r="AB965" s="293"/>
      <c r="AC965" s="293"/>
      <c r="AD965" s="293"/>
      <c r="AG965" s="111" t="str">
        <f t="shared" si="154"/>
        <v/>
      </c>
      <c r="AH965" s="95">
        <f t="shared" si="155"/>
        <v>0</v>
      </c>
      <c r="AI965" s="95">
        <f t="shared" si="156"/>
        <v>0</v>
      </c>
      <c r="AJ965" s="95">
        <f t="shared" si="157"/>
        <v>0</v>
      </c>
      <c r="AK965" s="100">
        <f t="shared" si="158"/>
        <v>0</v>
      </c>
      <c r="AL965" s="101">
        <f t="shared" si="159"/>
        <v>0</v>
      </c>
      <c r="AM965" s="101">
        <f t="shared" si="160"/>
        <v>0</v>
      </c>
      <c r="AN965" s="102">
        <f t="shared" si="161"/>
        <v>0</v>
      </c>
      <c r="AO965" s="100">
        <f t="shared" si="162"/>
        <v>0</v>
      </c>
      <c r="AP965" s="101">
        <f t="shared" si="163"/>
        <v>0</v>
      </c>
      <c r="AQ965" s="101">
        <f t="shared" si="164"/>
        <v>0</v>
      </c>
      <c r="AR965" s="102">
        <f t="shared" si="165"/>
        <v>0</v>
      </c>
      <c r="AS965" s="111">
        <f t="shared" si="166"/>
        <v>0</v>
      </c>
    </row>
    <row r="966" spans="1:45" ht="15.05" customHeight="1">
      <c r="A966" s="132"/>
      <c r="C966" s="169" t="s">
        <v>76</v>
      </c>
      <c r="D966" s="448" t="str">
        <f t="shared" si="150"/>
        <v/>
      </c>
      <c r="E966" s="449"/>
      <c r="F966" s="450"/>
      <c r="G966" s="446" t="str">
        <f t="shared" si="151"/>
        <v/>
      </c>
      <c r="H966" s="447"/>
      <c r="I966" s="446" t="str">
        <f t="shared" si="152"/>
        <v/>
      </c>
      <c r="J966" s="447"/>
      <c r="K966" s="446" t="str">
        <f t="shared" si="153"/>
        <v/>
      </c>
      <c r="L966" s="447"/>
      <c r="M966" s="293"/>
      <c r="N966" s="293"/>
      <c r="O966" s="293"/>
      <c r="P966" s="293"/>
      <c r="Q966" s="293"/>
      <c r="R966" s="293"/>
      <c r="S966" s="293"/>
      <c r="T966" s="293"/>
      <c r="U966" s="293"/>
      <c r="V966" s="293"/>
      <c r="W966" s="293"/>
      <c r="X966" s="293"/>
      <c r="Y966" s="293"/>
      <c r="Z966" s="293"/>
      <c r="AA966" s="293"/>
      <c r="AB966" s="293"/>
      <c r="AC966" s="293"/>
      <c r="AD966" s="293"/>
      <c r="AG966" s="111" t="str">
        <f t="shared" si="154"/>
        <v/>
      </c>
      <c r="AH966" s="95">
        <f t="shared" si="155"/>
        <v>0</v>
      </c>
      <c r="AI966" s="95">
        <f t="shared" si="156"/>
        <v>0</v>
      </c>
      <c r="AJ966" s="95">
        <f t="shared" si="157"/>
        <v>0</v>
      </c>
      <c r="AK966" s="100">
        <f t="shared" si="158"/>
        <v>0</v>
      </c>
      <c r="AL966" s="101">
        <f t="shared" si="159"/>
        <v>0</v>
      </c>
      <c r="AM966" s="101">
        <f t="shared" si="160"/>
        <v>0</v>
      </c>
      <c r="AN966" s="102">
        <f t="shared" si="161"/>
        <v>0</v>
      </c>
      <c r="AO966" s="100">
        <f t="shared" si="162"/>
        <v>0</v>
      </c>
      <c r="AP966" s="101">
        <f t="shared" si="163"/>
        <v>0</v>
      </c>
      <c r="AQ966" s="101">
        <f t="shared" si="164"/>
        <v>0</v>
      </c>
      <c r="AR966" s="102">
        <f t="shared" si="165"/>
        <v>0</v>
      </c>
      <c r="AS966" s="111">
        <f t="shared" si="166"/>
        <v>0</v>
      </c>
    </row>
    <row r="967" spans="1:45" ht="15.05" customHeight="1">
      <c r="A967" s="132"/>
      <c r="C967" s="169" t="s">
        <v>77</v>
      </c>
      <c r="D967" s="448" t="str">
        <f t="shared" si="150"/>
        <v/>
      </c>
      <c r="E967" s="449"/>
      <c r="F967" s="450"/>
      <c r="G967" s="446" t="str">
        <f t="shared" si="151"/>
        <v/>
      </c>
      <c r="H967" s="447"/>
      <c r="I967" s="446" t="str">
        <f t="shared" si="152"/>
        <v/>
      </c>
      <c r="J967" s="447"/>
      <c r="K967" s="446" t="str">
        <f t="shared" si="153"/>
        <v/>
      </c>
      <c r="L967" s="447"/>
      <c r="M967" s="293"/>
      <c r="N967" s="293"/>
      <c r="O967" s="293"/>
      <c r="P967" s="293"/>
      <c r="Q967" s="293"/>
      <c r="R967" s="293"/>
      <c r="S967" s="293"/>
      <c r="T967" s="293"/>
      <c r="U967" s="293"/>
      <c r="V967" s="293"/>
      <c r="W967" s="293"/>
      <c r="X967" s="293"/>
      <c r="Y967" s="293"/>
      <c r="Z967" s="293"/>
      <c r="AA967" s="293"/>
      <c r="AB967" s="293"/>
      <c r="AC967" s="293"/>
      <c r="AD967" s="293"/>
      <c r="AG967" s="111" t="str">
        <f t="shared" si="154"/>
        <v/>
      </c>
      <c r="AH967" s="95">
        <f t="shared" si="155"/>
        <v>0</v>
      </c>
      <c r="AI967" s="95">
        <f t="shared" si="156"/>
        <v>0</v>
      </c>
      <c r="AJ967" s="95">
        <f t="shared" si="157"/>
        <v>0</v>
      </c>
      <c r="AK967" s="100">
        <f t="shared" si="158"/>
        <v>0</v>
      </c>
      <c r="AL967" s="101">
        <f t="shared" si="159"/>
        <v>0</v>
      </c>
      <c r="AM967" s="101">
        <f t="shared" si="160"/>
        <v>0</v>
      </c>
      <c r="AN967" s="102">
        <f t="shared" si="161"/>
        <v>0</v>
      </c>
      <c r="AO967" s="100">
        <f t="shared" si="162"/>
        <v>0</v>
      </c>
      <c r="AP967" s="101">
        <f t="shared" si="163"/>
        <v>0</v>
      </c>
      <c r="AQ967" s="101">
        <f t="shared" si="164"/>
        <v>0</v>
      </c>
      <c r="AR967" s="102">
        <f t="shared" si="165"/>
        <v>0</v>
      </c>
      <c r="AS967" s="111">
        <f t="shared" si="166"/>
        <v>0</v>
      </c>
    </row>
    <row r="968" spans="1:45" ht="15.05" customHeight="1">
      <c r="A968" s="132"/>
      <c r="C968" s="169" t="s">
        <v>78</v>
      </c>
      <c r="D968" s="448" t="str">
        <f t="shared" si="150"/>
        <v/>
      </c>
      <c r="E968" s="449"/>
      <c r="F968" s="450"/>
      <c r="G968" s="446" t="str">
        <f t="shared" si="151"/>
        <v/>
      </c>
      <c r="H968" s="447"/>
      <c r="I968" s="446" t="str">
        <f t="shared" si="152"/>
        <v/>
      </c>
      <c r="J968" s="447"/>
      <c r="K968" s="446" t="str">
        <f t="shared" si="153"/>
        <v/>
      </c>
      <c r="L968" s="447"/>
      <c r="M968" s="293"/>
      <c r="N968" s="293"/>
      <c r="O968" s="293"/>
      <c r="P968" s="293"/>
      <c r="Q968" s="293"/>
      <c r="R968" s="293"/>
      <c r="S968" s="293"/>
      <c r="T968" s="293"/>
      <c r="U968" s="293"/>
      <c r="V968" s="293"/>
      <c r="W968" s="293"/>
      <c r="X968" s="293"/>
      <c r="Y968" s="293"/>
      <c r="Z968" s="293"/>
      <c r="AA968" s="293"/>
      <c r="AB968" s="293"/>
      <c r="AC968" s="293"/>
      <c r="AD968" s="293"/>
      <c r="AG968" s="111" t="str">
        <f t="shared" si="154"/>
        <v/>
      </c>
      <c r="AH968" s="95">
        <f t="shared" si="155"/>
        <v>0</v>
      </c>
      <c r="AI968" s="95">
        <f t="shared" si="156"/>
        <v>0</v>
      </c>
      <c r="AJ968" s="95">
        <f t="shared" si="157"/>
        <v>0</v>
      </c>
      <c r="AK968" s="100">
        <f t="shared" si="158"/>
        <v>0</v>
      </c>
      <c r="AL968" s="101">
        <f t="shared" si="159"/>
        <v>0</v>
      </c>
      <c r="AM968" s="101">
        <f t="shared" si="160"/>
        <v>0</v>
      </c>
      <c r="AN968" s="102">
        <f t="shared" si="161"/>
        <v>0</v>
      </c>
      <c r="AO968" s="100">
        <f t="shared" si="162"/>
        <v>0</v>
      </c>
      <c r="AP968" s="101">
        <f t="shared" si="163"/>
        <v>0</v>
      </c>
      <c r="AQ968" s="101">
        <f t="shared" si="164"/>
        <v>0</v>
      </c>
      <c r="AR968" s="102">
        <f t="shared" si="165"/>
        <v>0</v>
      </c>
      <c r="AS968" s="111">
        <f t="shared" si="166"/>
        <v>0</v>
      </c>
    </row>
    <row r="969" spans="1:45" ht="15.05" customHeight="1">
      <c r="A969" s="132"/>
      <c r="C969" s="169" t="s">
        <v>79</v>
      </c>
      <c r="D969" s="448" t="str">
        <f t="shared" si="150"/>
        <v/>
      </c>
      <c r="E969" s="449"/>
      <c r="F969" s="450"/>
      <c r="G969" s="446" t="str">
        <f t="shared" si="151"/>
        <v/>
      </c>
      <c r="H969" s="447"/>
      <c r="I969" s="446" t="str">
        <f t="shared" si="152"/>
        <v/>
      </c>
      <c r="J969" s="447"/>
      <c r="K969" s="446" t="str">
        <f t="shared" si="153"/>
        <v/>
      </c>
      <c r="L969" s="447"/>
      <c r="M969" s="293"/>
      <c r="N969" s="293"/>
      <c r="O969" s="293"/>
      <c r="P969" s="293"/>
      <c r="Q969" s="293"/>
      <c r="R969" s="293"/>
      <c r="S969" s="293"/>
      <c r="T969" s="293"/>
      <c r="U969" s="293"/>
      <c r="V969" s="293"/>
      <c r="W969" s="293"/>
      <c r="X969" s="293"/>
      <c r="Y969" s="293"/>
      <c r="Z969" s="293"/>
      <c r="AA969" s="293"/>
      <c r="AB969" s="293"/>
      <c r="AC969" s="293"/>
      <c r="AD969" s="293"/>
      <c r="AG969" s="111" t="str">
        <f t="shared" si="154"/>
        <v/>
      </c>
      <c r="AH969" s="95">
        <f t="shared" si="155"/>
        <v>0</v>
      </c>
      <c r="AI969" s="95">
        <f t="shared" si="156"/>
        <v>0</v>
      </c>
      <c r="AJ969" s="95">
        <f t="shared" si="157"/>
        <v>0</v>
      </c>
      <c r="AK969" s="100">
        <f t="shared" si="158"/>
        <v>0</v>
      </c>
      <c r="AL969" s="101">
        <f t="shared" si="159"/>
        <v>0</v>
      </c>
      <c r="AM969" s="101">
        <f t="shared" si="160"/>
        <v>0</v>
      </c>
      <c r="AN969" s="102">
        <f t="shared" si="161"/>
        <v>0</v>
      </c>
      <c r="AO969" s="100">
        <f t="shared" si="162"/>
        <v>0</v>
      </c>
      <c r="AP969" s="101">
        <f t="shared" si="163"/>
        <v>0</v>
      </c>
      <c r="AQ969" s="101">
        <f t="shared" si="164"/>
        <v>0</v>
      </c>
      <c r="AR969" s="102">
        <f t="shared" si="165"/>
        <v>0</v>
      </c>
      <c r="AS969" s="111">
        <f t="shared" si="166"/>
        <v>0</v>
      </c>
    </row>
    <row r="970" spans="1:45" ht="15.05" customHeight="1">
      <c r="A970" s="132"/>
      <c r="C970" s="169" t="s">
        <v>80</v>
      </c>
      <c r="D970" s="448" t="str">
        <f t="shared" si="150"/>
        <v/>
      </c>
      <c r="E970" s="449"/>
      <c r="F970" s="450"/>
      <c r="G970" s="446" t="str">
        <f t="shared" si="151"/>
        <v/>
      </c>
      <c r="H970" s="447"/>
      <c r="I970" s="446" t="str">
        <f t="shared" si="152"/>
        <v/>
      </c>
      <c r="J970" s="447"/>
      <c r="K970" s="446" t="str">
        <f t="shared" si="153"/>
        <v/>
      </c>
      <c r="L970" s="447"/>
      <c r="M970" s="293"/>
      <c r="N970" s="293"/>
      <c r="O970" s="293"/>
      <c r="P970" s="293"/>
      <c r="Q970" s="293"/>
      <c r="R970" s="293"/>
      <c r="S970" s="293"/>
      <c r="T970" s="293"/>
      <c r="U970" s="293"/>
      <c r="V970" s="293"/>
      <c r="W970" s="293"/>
      <c r="X970" s="293"/>
      <c r="Y970" s="293"/>
      <c r="Z970" s="293"/>
      <c r="AA970" s="293"/>
      <c r="AB970" s="293"/>
      <c r="AC970" s="293"/>
      <c r="AD970" s="293"/>
      <c r="AG970" s="111" t="str">
        <f t="shared" si="154"/>
        <v/>
      </c>
      <c r="AH970" s="95">
        <f t="shared" si="155"/>
        <v>0</v>
      </c>
      <c r="AI970" s="95">
        <f t="shared" si="156"/>
        <v>0</v>
      </c>
      <c r="AJ970" s="95">
        <f t="shared" si="157"/>
        <v>0</v>
      </c>
      <c r="AK970" s="100">
        <f t="shared" si="158"/>
        <v>0</v>
      </c>
      <c r="AL970" s="101">
        <f t="shared" si="159"/>
        <v>0</v>
      </c>
      <c r="AM970" s="101">
        <f t="shared" si="160"/>
        <v>0</v>
      </c>
      <c r="AN970" s="102">
        <f t="shared" si="161"/>
        <v>0</v>
      </c>
      <c r="AO970" s="100">
        <f t="shared" si="162"/>
        <v>0</v>
      </c>
      <c r="AP970" s="101">
        <f t="shared" si="163"/>
        <v>0</v>
      </c>
      <c r="AQ970" s="101">
        <f t="shared" si="164"/>
        <v>0</v>
      </c>
      <c r="AR970" s="102">
        <f t="shared" si="165"/>
        <v>0</v>
      </c>
      <c r="AS970" s="111">
        <f t="shared" si="166"/>
        <v>0</v>
      </c>
    </row>
    <row r="971" spans="1:45" ht="15.05" customHeight="1">
      <c r="A971" s="132"/>
      <c r="C971" s="169" t="s">
        <v>81</v>
      </c>
      <c r="D971" s="448" t="str">
        <f t="shared" si="150"/>
        <v/>
      </c>
      <c r="E971" s="449"/>
      <c r="F971" s="450"/>
      <c r="G971" s="446" t="str">
        <f t="shared" si="151"/>
        <v/>
      </c>
      <c r="H971" s="447"/>
      <c r="I971" s="446" t="str">
        <f t="shared" si="152"/>
        <v/>
      </c>
      <c r="J971" s="447"/>
      <c r="K971" s="446" t="str">
        <f t="shared" si="153"/>
        <v/>
      </c>
      <c r="L971" s="447"/>
      <c r="M971" s="293"/>
      <c r="N971" s="293"/>
      <c r="O971" s="293"/>
      <c r="P971" s="293"/>
      <c r="Q971" s="293"/>
      <c r="R971" s="293"/>
      <c r="S971" s="293"/>
      <c r="T971" s="293"/>
      <c r="U971" s="293"/>
      <c r="V971" s="293"/>
      <c r="W971" s="293"/>
      <c r="X971" s="293"/>
      <c r="Y971" s="293"/>
      <c r="Z971" s="293"/>
      <c r="AA971" s="293"/>
      <c r="AB971" s="293"/>
      <c r="AC971" s="293"/>
      <c r="AD971" s="293"/>
      <c r="AG971" s="111" t="str">
        <f t="shared" si="154"/>
        <v/>
      </c>
      <c r="AH971" s="95">
        <f t="shared" si="155"/>
        <v>0</v>
      </c>
      <c r="AI971" s="95">
        <f t="shared" si="156"/>
        <v>0</v>
      </c>
      <c r="AJ971" s="95">
        <f t="shared" si="157"/>
        <v>0</v>
      </c>
      <c r="AK971" s="100">
        <f t="shared" si="158"/>
        <v>0</v>
      </c>
      <c r="AL971" s="101">
        <f t="shared" si="159"/>
        <v>0</v>
      </c>
      <c r="AM971" s="101">
        <f t="shared" si="160"/>
        <v>0</v>
      </c>
      <c r="AN971" s="102">
        <f t="shared" si="161"/>
        <v>0</v>
      </c>
      <c r="AO971" s="100">
        <f t="shared" si="162"/>
        <v>0</v>
      </c>
      <c r="AP971" s="101">
        <f t="shared" si="163"/>
        <v>0</v>
      </c>
      <c r="AQ971" s="101">
        <f t="shared" si="164"/>
        <v>0</v>
      </c>
      <c r="AR971" s="102">
        <f t="shared" si="165"/>
        <v>0</v>
      </c>
      <c r="AS971" s="111">
        <f t="shared" si="166"/>
        <v>0</v>
      </c>
    </row>
    <row r="972" spans="1:45" ht="15.05" customHeight="1">
      <c r="A972" s="132"/>
      <c r="C972" s="169" t="s">
        <v>82</v>
      </c>
      <c r="D972" s="448" t="str">
        <f t="shared" si="150"/>
        <v/>
      </c>
      <c r="E972" s="449"/>
      <c r="F972" s="450"/>
      <c r="G972" s="446" t="str">
        <f t="shared" si="151"/>
        <v/>
      </c>
      <c r="H972" s="447"/>
      <c r="I972" s="446" t="str">
        <f t="shared" si="152"/>
        <v/>
      </c>
      <c r="J972" s="447"/>
      <c r="K972" s="446" t="str">
        <f t="shared" si="153"/>
        <v/>
      </c>
      <c r="L972" s="447"/>
      <c r="M972" s="293"/>
      <c r="N972" s="293"/>
      <c r="O972" s="293"/>
      <c r="P972" s="293"/>
      <c r="Q972" s="293"/>
      <c r="R972" s="293"/>
      <c r="S972" s="293"/>
      <c r="T972" s="293"/>
      <c r="U972" s="293"/>
      <c r="V972" s="293"/>
      <c r="W972" s="293"/>
      <c r="X972" s="293"/>
      <c r="Y972" s="293"/>
      <c r="Z972" s="293"/>
      <c r="AA972" s="293"/>
      <c r="AB972" s="293"/>
      <c r="AC972" s="293"/>
      <c r="AD972" s="293"/>
      <c r="AG972" s="111" t="str">
        <f t="shared" si="154"/>
        <v/>
      </c>
      <c r="AH972" s="95">
        <f t="shared" si="155"/>
        <v>0</v>
      </c>
      <c r="AI972" s="95">
        <f t="shared" si="156"/>
        <v>0</v>
      </c>
      <c r="AJ972" s="95">
        <f t="shared" si="157"/>
        <v>0</v>
      </c>
      <c r="AK972" s="100">
        <f t="shared" si="158"/>
        <v>0</v>
      </c>
      <c r="AL972" s="101">
        <f t="shared" si="159"/>
        <v>0</v>
      </c>
      <c r="AM972" s="101">
        <f t="shared" si="160"/>
        <v>0</v>
      </c>
      <c r="AN972" s="102">
        <f t="shared" si="161"/>
        <v>0</v>
      </c>
      <c r="AO972" s="100">
        <f t="shared" si="162"/>
        <v>0</v>
      </c>
      <c r="AP972" s="101">
        <f t="shared" si="163"/>
        <v>0</v>
      </c>
      <c r="AQ972" s="101">
        <f t="shared" si="164"/>
        <v>0</v>
      </c>
      <c r="AR972" s="102">
        <f t="shared" si="165"/>
        <v>0</v>
      </c>
      <c r="AS972" s="111">
        <f t="shared" si="166"/>
        <v>0</v>
      </c>
    </row>
    <row r="973" spans="1:45" ht="15.05" customHeight="1">
      <c r="A973" s="132"/>
      <c r="C973" s="169" t="s">
        <v>83</v>
      </c>
      <c r="D973" s="448" t="str">
        <f t="shared" si="150"/>
        <v/>
      </c>
      <c r="E973" s="449"/>
      <c r="F973" s="450"/>
      <c r="G973" s="446" t="str">
        <f t="shared" si="151"/>
        <v/>
      </c>
      <c r="H973" s="447"/>
      <c r="I973" s="446" t="str">
        <f t="shared" si="152"/>
        <v/>
      </c>
      <c r="J973" s="447"/>
      <c r="K973" s="446" t="str">
        <f t="shared" si="153"/>
        <v/>
      </c>
      <c r="L973" s="447"/>
      <c r="M973" s="293"/>
      <c r="N973" s="293"/>
      <c r="O973" s="293"/>
      <c r="P973" s="293"/>
      <c r="Q973" s="293"/>
      <c r="R973" s="293"/>
      <c r="S973" s="293"/>
      <c r="T973" s="293"/>
      <c r="U973" s="293"/>
      <c r="V973" s="293"/>
      <c r="W973" s="293"/>
      <c r="X973" s="293"/>
      <c r="Y973" s="293"/>
      <c r="Z973" s="293"/>
      <c r="AA973" s="293"/>
      <c r="AB973" s="293"/>
      <c r="AC973" s="293"/>
      <c r="AD973" s="293"/>
      <c r="AG973" s="111" t="str">
        <f t="shared" si="154"/>
        <v/>
      </c>
      <c r="AH973" s="95">
        <f t="shared" si="155"/>
        <v>0</v>
      </c>
      <c r="AI973" s="95">
        <f t="shared" si="156"/>
        <v>0</v>
      </c>
      <c r="AJ973" s="95">
        <f t="shared" si="157"/>
        <v>0</v>
      </c>
      <c r="AK973" s="100">
        <f t="shared" si="158"/>
        <v>0</v>
      </c>
      <c r="AL973" s="101">
        <f t="shared" si="159"/>
        <v>0</v>
      </c>
      <c r="AM973" s="101">
        <f t="shared" si="160"/>
        <v>0</v>
      </c>
      <c r="AN973" s="102">
        <f t="shared" si="161"/>
        <v>0</v>
      </c>
      <c r="AO973" s="100">
        <f t="shared" si="162"/>
        <v>0</v>
      </c>
      <c r="AP973" s="101">
        <f t="shared" si="163"/>
        <v>0</v>
      </c>
      <c r="AQ973" s="101">
        <f t="shared" si="164"/>
        <v>0</v>
      </c>
      <c r="AR973" s="102">
        <f t="shared" si="165"/>
        <v>0</v>
      </c>
      <c r="AS973" s="111">
        <f t="shared" si="166"/>
        <v>0</v>
      </c>
    </row>
    <row r="974" spans="1:45" ht="15.05" customHeight="1">
      <c r="A974" s="132"/>
      <c r="C974" s="169" t="s">
        <v>84</v>
      </c>
      <c r="D974" s="448" t="str">
        <f t="shared" si="150"/>
        <v/>
      </c>
      <c r="E974" s="449"/>
      <c r="F974" s="450"/>
      <c r="G974" s="446" t="str">
        <f t="shared" si="151"/>
        <v/>
      </c>
      <c r="H974" s="447"/>
      <c r="I974" s="446" t="str">
        <f t="shared" si="152"/>
        <v/>
      </c>
      <c r="J974" s="447"/>
      <c r="K974" s="446" t="str">
        <f t="shared" si="153"/>
        <v/>
      </c>
      <c r="L974" s="447"/>
      <c r="M974" s="293"/>
      <c r="N974" s="293"/>
      <c r="O974" s="293"/>
      <c r="P974" s="293"/>
      <c r="Q974" s="293"/>
      <c r="R974" s="293"/>
      <c r="S974" s="293"/>
      <c r="T974" s="293"/>
      <c r="U974" s="293"/>
      <c r="V974" s="293"/>
      <c r="W974" s="293"/>
      <c r="X974" s="293"/>
      <c r="Y974" s="293"/>
      <c r="Z974" s="293"/>
      <c r="AA974" s="293"/>
      <c r="AB974" s="293"/>
      <c r="AC974" s="293"/>
      <c r="AD974" s="293"/>
      <c r="AG974" s="111" t="str">
        <f t="shared" si="154"/>
        <v/>
      </c>
      <c r="AH974" s="95">
        <f t="shared" si="155"/>
        <v>0</v>
      </c>
      <c r="AI974" s="95">
        <f t="shared" si="156"/>
        <v>0</v>
      </c>
      <c r="AJ974" s="95">
        <f t="shared" si="157"/>
        <v>0</v>
      </c>
      <c r="AK974" s="100">
        <f t="shared" si="158"/>
        <v>0</v>
      </c>
      <c r="AL974" s="101">
        <f t="shared" si="159"/>
        <v>0</v>
      </c>
      <c r="AM974" s="101">
        <f t="shared" si="160"/>
        <v>0</v>
      </c>
      <c r="AN974" s="102">
        <f t="shared" si="161"/>
        <v>0</v>
      </c>
      <c r="AO974" s="100">
        <f t="shared" si="162"/>
        <v>0</v>
      </c>
      <c r="AP974" s="101">
        <f t="shared" si="163"/>
        <v>0</v>
      </c>
      <c r="AQ974" s="101">
        <f t="shared" si="164"/>
        <v>0</v>
      </c>
      <c r="AR974" s="102">
        <f t="shared" si="165"/>
        <v>0</v>
      </c>
      <c r="AS974" s="111">
        <f t="shared" si="166"/>
        <v>0</v>
      </c>
    </row>
    <row r="975" spans="1:45" ht="15.05" customHeight="1">
      <c r="A975" s="132"/>
      <c r="C975" s="169" t="s">
        <v>85</v>
      </c>
      <c r="D975" s="448" t="str">
        <f t="shared" si="150"/>
        <v/>
      </c>
      <c r="E975" s="449"/>
      <c r="F975" s="450"/>
      <c r="G975" s="446" t="str">
        <f t="shared" si="151"/>
        <v/>
      </c>
      <c r="H975" s="447"/>
      <c r="I975" s="446" t="str">
        <f t="shared" si="152"/>
        <v/>
      </c>
      <c r="J975" s="447"/>
      <c r="K975" s="446" t="str">
        <f t="shared" si="153"/>
        <v/>
      </c>
      <c r="L975" s="447"/>
      <c r="M975" s="293"/>
      <c r="N975" s="293"/>
      <c r="O975" s="293"/>
      <c r="P975" s="293"/>
      <c r="Q975" s="293"/>
      <c r="R975" s="293"/>
      <c r="S975" s="293"/>
      <c r="T975" s="293"/>
      <c r="U975" s="293"/>
      <c r="V975" s="293"/>
      <c r="W975" s="293"/>
      <c r="X975" s="293"/>
      <c r="Y975" s="293"/>
      <c r="Z975" s="293"/>
      <c r="AA975" s="293"/>
      <c r="AB975" s="293"/>
      <c r="AC975" s="293"/>
      <c r="AD975" s="293"/>
      <c r="AG975" s="111" t="str">
        <f t="shared" si="154"/>
        <v/>
      </c>
      <c r="AH975" s="95">
        <f t="shared" si="155"/>
        <v>0</v>
      </c>
      <c r="AI975" s="95">
        <f t="shared" si="156"/>
        <v>0</v>
      </c>
      <c r="AJ975" s="95">
        <f t="shared" si="157"/>
        <v>0</v>
      </c>
      <c r="AK975" s="100">
        <f t="shared" si="158"/>
        <v>0</v>
      </c>
      <c r="AL975" s="101">
        <f t="shared" si="159"/>
        <v>0</v>
      </c>
      <c r="AM975" s="101">
        <f t="shared" si="160"/>
        <v>0</v>
      </c>
      <c r="AN975" s="102">
        <f t="shared" si="161"/>
        <v>0</v>
      </c>
      <c r="AO975" s="100">
        <f t="shared" si="162"/>
        <v>0</v>
      </c>
      <c r="AP975" s="101">
        <f t="shared" si="163"/>
        <v>0</v>
      </c>
      <c r="AQ975" s="101">
        <f t="shared" si="164"/>
        <v>0</v>
      </c>
      <c r="AR975" s="102">
        <f t="shared" si="165"/>
        <v>0</v>
      </c>
      <c r="AS975" s="111">
        <f t="shared" si="166"/>
        <v>0</v>
      </c>
    </row>
    <row r="976" spans="1:45" ht="15.05" customHeight="1">
      <c r="A976" s="132"/>
      <c r="C976" s="169" t="s">
        <v>86</v>
      </c>
      <c r="D976" s="448" t="str">
        <f t="shared" si="150"/>
        <v/>
      </c>
      <c r="E976" s="449"/>
      <c r="F976" s="450"/>
      <c r="G976" s="446" t="str">
        <f t="shared" si="151"/>
        <v/>
      </c>
      <c r="H976" s="447"/>
      <c r="I976" s="446" t="str">
        <f t="shared" si="152"/>
        <v/>
      </c>
      <c r="J976" s="447"/>
      <c r="K976" s="446" t="str">
        <f t="shared" si="153"/>
        <v/>
      </c>
      <c r="L976" s="447"/>
      <c r="M976" s="293"/>
      <c r="N976" s="293"/>
      <c r="O976" s="293"/>
      <c r="P976" s="293"/>
      <c r="Q976" s="293"/>
      <c r="R976" s="293"/>
      <c r="S976" s="293"/>
      <c r="T976" s="293"/>
      <c r="U976" s="293"/>
      <c r="V976" s="293"/>
      <c r="W976" s="293"/>
      <c r="X976" s="293"/>
      <c r="Y976" s="293"/>
      <c r="Z976" s="293"/>
      <c r="AA976" s="293"/>
      <c r="AB976" s="293"/>
      <c r="AC976" s="293"/>
      <c r="AD976" s="293"/>
      <c r="AG976" s="111" t="str">
        <f t="shared" si="154"/>
        <v/>
      </c>
      <c r="AH976" s="95">
        <f t="shared" si="155"/>
        <v>0</v>
      </c>
      <c r="AI976" s="95">
        <f t="shared" si="156"/>
        <v>0</v>
      </c>
      <c r="AJ976" s="95">
        <f t="shared" si="157"/>
        <v>0</v>
      </c>
      <c r="AK976" s="100">
        <f t="shared" si="158"/>
        <v>0</v>
      </c>
      <c r="AL976" s="101">
        <f t="shared" si="159"/>
        <v>0</v>
      </c>
      <c r="AM976" s="101">
        <f t="shared" si="160"/>
        <v>0</v>
      </c>
      <c r="AN976" s="102">
        <f t="shared" si="161"/>
        <v>0</v>
      </c>
      <c r="AO976" s="100">
        <f t="shared" si="162"/>
        <v>0</v>
      </c>
      <c r="AP976" s="101">
        <f t="shared" si="163"/>
        <v>0</v>
      </c>
      <c r="AQ976" s="101">
        <f t="shared" si="164"/>
        <v>0</v>
      </c>
      <c r="AR976" s="102">
        <f t="shared" si="165"/>
        <v>0</v>
      </c>
      <c r="AS976" s="111">
        <f t="shared" si="166"/>
        <v>0</v>
      </c>
    </row>
    <row r="977" spans="1:45" ht="15.05" customHeight="1">
      <c r="A977" s="132"/>
      <c r="C977" s="169" t="s">
        <v>87</v>
      </c>
      <c r="D977" s="448" t="str">
        <f t="shared" si="150"/>
        <v/>
      </c>
      <c r="E977" s="449"/>
      <c r="F977" s="450"/>
      <c r="G977" s="446" t="str">
        <f t="shared" si="151"/>
        <v/>
      </c>
      <c r="H977" s="447"/>
      <c r="I977" s="446" t="str">
        <f t="shared" si="152"/>
        <v/>
      </c>
      <c r="J977" s="447"/>
      <c r="K977" s="446" t="str">
        <f t="shared" si="153"/>
        <v/>
      </c>
      <c r="L977" s="447"/>
      <c r="M977" s="293"/>
      <c r="N977" s="293"/>
      <c r="O977" s="293"/>
      <c r="P977" s="293"/>
      <c r="Q977" s="293"/>
      <c r="R977" s="293"/>
      <c r="S977" s="293"/>
      <c r="T977" s="293"/>
      <c r="U977" s="293"/>
      <c r="V977" s="293"/>
      <c r="W977" s="293"/>
      <c r="X977" s="293"/>
      <c r="Y977" s="293"/>
      <c r="Z977" s="293"/>
      <c r="AA977" s="293"/>
      <c r="AB977" s="293"/>
      <c r="AC977" s="293"/>
      <c r="AD977" s="293"/>
      <c r="AG977" s="111" t="str">
        <f t="shared" si="154"/>
        <v/>
      </c>
      <c r="AH977" s="95">
        <f t="shared" si="155"/>
        <v>0</v>
      </c>
      <c r="AI977" s="95">
        <f t="shared" si="156"/>
        <v>0</v>
      </c>
      <c r="AJ977" s="95">
        <f t="shared" si="157"/>
        <v>0</v>
      </c>
      <c r="AK977" s="100">
        <f t="shared" si="158"/>
        <v>0</v>
      </c>
      <c r="AL977" s="101">
        <f t="shared" si="159"/>
        <v>0</v>
      </c>
      <c r="AM977" s="101">
        <f t="shared" si="160"/>
        <v>0</v>
      </c>
      <c r="AN977" s="102">
        <f t="shared" si="161"/>
        <v>0</v>
      </c>
      <c r="AO977" s="100">
        <f t="shared" si="162"/>
        <v>0</v>
      </c>
      <c r="AP977" s="101">
        <f t="shared" si="163"/>
        <v>0</v>
      </c>
      <c r="AQ977" s="101">
        <f t="shared" si="164"/>
        <v>0</v>
      </c>
      <c r="AR977" s="102">
        <f t="shared" si="165"/>
        <v>0</v>
      </c>
      <c r="AS977" s="111">
        <f t="shared" si="166"/>
        <v>0</v>
      </c>
    </row>
    <row r="978" spans="1:45" ht="15.05" customHeight="1">
      <c r="A978" s="132"/>
      <c r="C978" s="169" t="s">
        <v>88</v>
      </c>
      <c r="D978" s="448" t="str">
        <f t="shared" si="150"/>
        <v/>
      </c>
      <c r="E978" s="449"/>
      <c r="F978" s="450"/>
      <c r="G978" s="446" t="str">
        <f t="shared" si="151"/>
        <v/>
      </c>
      <c r="H978" s="447"/>
      <c r="I978" s="446" t="str">
        <f t="shared" si="152"/>
        <v/>
      </c>
      <c r="J978" s="447"/>
      <c r="K978" s="446" t="str">
        <f t="shared" si="153"/>
        <v/>
      </c>
      <c r="L978" s="447"/>
      <c r="M978" s="293"/>
      <c r="N978" s="293"/>
      <c r="O978" s="293"/>
      <c r="P978" s="293"/>
      <c r="Q978" s="293"/>
      <c r="R978" s="293"/>
      <c r="S978" s="293"/>
      <c r="T978" s="293"/>
      <c r="U978" s="293"/>
      <c r="V978" s="293"/>
      <c r="W978" s="293"/>
      <c r="X978" s="293"/>
      <c r="Y978" s="293"/>
      <c r="Z978" s="293"/>
      <c r="AA978" s="293"/>
      <c r="AB978" s="293"/>
      <c r="AC978" s="293"/>
      <c r="AD978" s="293"/>
      <c r="AG978" s="111" t="str">
        <f t="shared" si="154"/>
        <v/>
      </c>
      <c r="AH978" s="95">
        <f t="shared" si="155"/>
        <v>0</v>
      </c>
      <c r="AI978" s="95">
        <f t="shared" si="156"/>
        <v>0</v>
      </c>
      <c r="AJ978" s="95">
        <f t="shared" si="157"/>
        <v>0</v>
      </c>
      <c r="AK978" s="100">
        <f t="shared" si="158"/>
        <v>0</v>
      </c>
      <c r="AL978" s="101">
        <f t="shared" si="159"/>
        <v>0</v>
      </c>
      <c r="AM978" s="101">
        <f t="shared" si="160"/>
        <v>0</v>
      </c>
      <c r="AN978" s="102">
        <f t="shared" si="161"/>
        <v>0</v>
      </c>
      <c r="AO978" s="100">
        <f t="shared" si="162"/>
        <v>0</v>
      </c>
      <c r="AP978" s="101">
        <f t="shared" si="163"/>
        <v>0</v>
      </c>
      <c r="AQ978" s="101">
        <f t="shared" si="164"/>
        <v>0</v>
      </c>
      <c r="AR978" s="102">
        <f t="shared" si="165"/>
        <v>0</v>
      </c>
      <c r="AS978" s="111">
        <f t="shared" si="166"/>
        <v>0</v>
      </c>
    </row>
    <row r="979" spans="1:45" ht="15.05" customHeight="1">
      <c r="A979" s="132"/>
      <c r="C979" s="169" t="s">
        <v>89</v>
      </c>
      <c r="D979" s="448" t="str">
        <f t="shared" si="150"/>
        <v/>
      </c>
      <c r="E979" s="449"/>
      <c r="F979" s="450"/>
      <c r="G979" s="446" t="str">
        <f t="shared" si="151"/>
        <v/>
      </c>
      <c r="H979" s="447"/>
      <c r="I979" s="446" t="str">
        <f t="shared" si="152"/>
        <v/>
      </c>
      <c r="J979" s="447"/>
      <c r="K979" s="446" t="str">
        <f t="shared" si="153"/>
        <v/>
      </c>
      <c r="L979" s="447"/>
      <c r="M979" s="293"/>
      <c r="N979" s="293"/>
      <c r="O979" s="293"/>
      <c r="P979" s="293"/>
      <c r="Q979" s="293"/>
      <c r="R979" s="293"/>
      <c r="S979" s="293"/>
      <c r="T979" s="293"/>
      <c r="U979" s="293"/>
      <c r="V979" s="293"/>
      <c r="W979" s="293"/>
      <c r="X979" s="293"/>
      <c r="Y979" s="293"/>
      <c r="Z979" s="293"/>
      <c r="AA979" s="293"/>
      <c r="AB979" s="293"/>
      <c r="AC979" s="293"/>
      <c r="AD979" s="293"/>
      <c r="AG979" s="111" t="str">
        <f t="shared" si="154"/>
        <v/>
      </c>
      <c r="AH979" s="95">
        <f t="shared" si="155"/>
        <v>0</v>
      </c>
      <c r="AI979" s="95">
        <f t="shared" si="156"/>
        <v>0</v>
      </c>
      <c r="AJ979" s="95">
        <f t="shared" si="157"/>
        <v>0</v>
      </c>
      <c r="AK979" s="100">
        <f t="shared" si="158"/>
        <v>0</v>
      </c>
      <c r="AL979" s="101">
        <f t="shared" si="159"/>
        <v>0</v>
      </c>
      <c r="AM979" s="101">
        <f t="shared" si="160"/>
        <v>0</v>
      </c>
      <c r="AN979" s="102">
        <f t="shared" si="161"/>
        <v>0</v>
      </c>
      <c r="AO979" s="100">
        <f t="shared" si="162"/>
        <v>0</v>
      </c>
      <c r="AP979" s="101">
        <f t="shared" si="163"/>
        <v>0</v>
      </c>
      <c r="AQ979" s="101">
        <f t="shared" si="164"/>
        <v>0</v>
      </c>
      <c r="AR979" s="102">
        <f t="shared" si="165"/>
        <v>0</v>
      </c>
      <c r="AS979" s="111">
        <f t="shared" si="166"/>
        <v>0</v>
      </c>
    </row>
    <row r="980" spans="1:45" ht="15.05" customHeight="1">
      <c r="A980" s="132"/>
      <c r="C980" s="169" t="s">
        <v>90</v>
      </c>
      <c r="D980" s="448" t="str">
        <f t="shared" si="150"/>
        <v/>
      </c>
      <c r="E980" s="449"/>
      <c r="F980" s="450"/>
      <c r="G980" s="446" t="str">
        <f t="shared" si="151"/>
        <v/>
      </c>
      <c r="H980" s="447"/>
      <c r="I980" s="446" t="str">
        <f t="shared" si="152"/>
        <v/>
      </c>
      <c r="J980" s="447"/>
      <c r="K980" s="446" t="str">
        <f t="shared" si="153"/>
        <v/>
      </c>
      <c r="L980" s="447"/>
      <c r="M980" s="293"/>
      <c r="N980" s="293"/>
      <c r="O980" s="293"/>
      <c r="P980" s="293"/>
      <c r="Q980" s="293"/>
      <c r="R980" s="293"/>
      <c r="S980" s="293"/>
      <c r="T980" s="293"/>
      <c r="U980" s="293"/>
      <c r="V980" s="293"/>
      <c r="W980" s="293"/>
      <c r="X980" s="293"/>
      <c r="Y980" s="293"/>
      <c r="Z980" s="293"/>
      <c r="AA980" s="293"/>
      <c r="AB980" s="293"/>
      <c r="AC980" s="293"/>
      <c r="AD980" s="293"/>
      <c r="AG980" s="111" t="str">
        <f t="shared" si="154"/>
        <v/>
      </c>
      <c r="AH980" s="95">
        <f t="shared" si="155"/>
        <v>0</v>
      </c>
      <c r="AI980" s="95">
        <f t="shared" si="156"/>
        <v>0</v>
      </c>
      <c r="AJ980" s="95">
        <f t="shared" si="157"/>
        <v>0</v>
      </c>
      <c r="AK980" s="100">
        <f t="shared" si="158"/>
        <v>0</v>
      </c>
      <c r="AL980" s="101">
        <f t="shared" si="159"/>
        <v>0</v>
      </c>
      <c r="AM980" s="101">
        <f t="shared" si="160"/>
        <v>0</v>
      </c>
      <c r="AN980" s="102">
        <f t="shared" si="161"/>
        <v>0</v>
      </c>
      <c r="AO980" s="100">
        <f t="shared" si="162"/>
        <v>0</v>
      </c>
      <c r="AP980" s="101">
        <f t="shared" si="163"/>
        <v>0</v>
      </c>
      <c r="AQ980" s="101">
        <f t="shared" si="164"/>
        <v>0</v>
      </c>
      <c r="AR980" s="102">
        <f t="shared" si="165"/>
        <v>0</v>
      </c>
      <c r="AS980" s="111">
        <f t="shared" si="166"/>
        <v>0</v>
      </c>
    </row>
    <row r="981" spans="1:45" ht="15.05" customHeight="1">
      <c r="A981" s="132"/>
      <c r="C981" s="169" t="s">
        <v>91</v>
      </c>
      <c r="D981" s="448" t="str">
        <f t="shared" si="150"/>
        <v/>
      </c>
      <c r="E981" s="449"/>
      <c r="F981" s="450"/>
      <c r="G981" s="446" t="str">
        <f t="shared" si="151"/>
        <v/>
      </c>
      <c r="H981" s="447"/>
      <c r="I981" s="446" t="str">
        <f t="shared" si="152"/>
        <v/>
      </c>
      <c r="J981" s="447"/>
      <c r="K981" s="446" t="str">
        <f t="shared" si="153"/>
        <v/>
      </c>
      <c r="L981" s="447"/>
      <c r="M981" s="293"/>
      <c r="N981" s="293"/>
      <c r="O981" s="293"/>
      <c r="P981" s="293"/>
      <c r="Q981" s="293"/>
      <c r="R981" s="293"/>
      <c r="S981" s="293"/>
      <c r="T981" s="293"/>
      <c r="U981" s="293"/>
      <c r="V981" s="293"/>
      <c r="W981" s="293"/>
      <c r="X981" s="293"/>
      <c r="Y981" s="293"/>
      <c r="Z981" s="293"/>
      <c r="AA981" s="293"/>
      <c r="AB981" s="293"/>
      <c r="AC981" s="293"/>
      <c r="AD981" s="293"/>
      <c r="AG981" s="111" t="str">
        <f t="shared" si="154"/>
        <v/>
      </c>
      <c r="AH981" s="95">
        <f t="shared" si="155"/>
        <v>0</v>
      </c>
      <c r="AI981" s="95">
        <f t="shared" si="156"/>
        <v>0</v>
      </c>
      <c r="AJ981" s="95">
        <f t="shared" si="157"/>
        <v>0</v>
      </c>
      <c r="AK981" s="100">
        <f t="shared" si="158"/>
        <v>0</v>
      </c>
      <c r="AL981" s="101">
        <f t="shared" si="159"/>
        <v>0</v>
      </c>
      <c r="AM981" s="101">
        <f t="shared" si="160"/>
        <v>0</v>
      </c>
      <c r="AN981" s="102">
        <f t="shared" si="161"/>
        <v>0</v>
      </c>
      <c r="AO981" s="100">
        <f t="shared" si="162"/>
        <v>0</v>
      </c>
      <c r="AP981" s="101">
        <f t="shared" si="163"/>
        <v>0</v>
      </c>
      <c r="AQ981" s="101">
        <f t="shared" si="164"/>
        <v>0</v>
      </c>
      <c r="AR981" s="102">
        <f t="shared" si="165"/>
        <v>0</v>
      </c>
      <c r="AS981" s="111">
        <f t="shared" si="166"/>
        <v>0</v>
      </c>
    </row>
    <row r="982" spans="1:45" ht="15.05" customHeight="1">
      <c r="A982" s="132"/>
      <c r="C982" s="169" t="s">
        <v>92</v>
      </c>
      <c r="D982" s="448" t="str">
        <f t="shared" si="150"/>
        <v/>
      </c>
      <c r="E982" s="449"/>
      <c r="F982" s="450"/>
      <c r="G982" s="446" t="str">
        <f t="shared" si="151"/>
        <v/>
      </c>
      <c r="H982" s="447"/>
      <c r="I982" s="446" t="str">
        <f t="shared" si="152"/>
        <v/>
      </c>
      <c r="J982" s="447"/>
      <c r="K982" s="446" t="str">
        <f t="shared" si="153"/>
        <v/>
      </c>
      <c r="L982" s="447"/>
      <c r="M982" s="293"/>
      <c r="N982" s="293"/>
      <c r="O982" s="293"/>
      <c r="P982" s="293"/>
      <c r="Q982" s="293"/>
      <c r="R982" s="293"/>
      <c r="S982" s="293"/>
      <c r="T982" s="293"/>
      <c r="U982" s="293"/>
      <c r="V982" s="293"/>
      <c r="W982" s="293"/>
      <c r="X982" s="293"/>
      <c r="Y982" s="293"/>
      <c r="Z982" s="293"/>
      <c r="AA982" s="293"/>
      <c r="AB982" s="293"/>
      <c r="AC982" s="293"/>
      <c r="AD982" s="293"/>
      <c r="AG982" s="111" t="str">
        <f t="shared" si="154"/>
        <v/>
      </c>
      <c r="AH982" s="95">
        <f t="shared" si="155"/>
        <v>0</v>
      </c>
      <c r="AI982" s="95">
        <f t="shared" si="156"/>
        <v>0</v>
      </c>
      <c r="AJ982" s="95">
        <f t="shared" si="157"/>
        <v>0</v>
      </c>
      <c r="AK982" s="100">
        <f t="shared" si="158"/>
        <v>0</v>
      </c>
      <c r="AL982" s="101">
        <f t="shared" si="159"/>
        <v>0</v>
      </c>
      <c r="AM982" s="101">
        <f t="shared" si="160"/>
        <v>0</v>
      </c>
      <c r="AN982" s="102">
        <f t="shared" si="161"/>
        <v>0</v>
      </c>
      <c r="AO982" s="100">
        <f t="shared" si="162"/>
        <v>0</v>
      </c>
      <c r="AP982" s="101">
        <f t="shared" si="163"/>
        <v>0</v>
      </c>
      <c r="AQ982" s="101">
        <f t="shared" si="164"/>
        <v>0</v>
      </c>
      <c r="AR982" s="102">
        <f t="shared" si="165"/>
        <v>0</v>
      </c>
      <c r="AS982" s="111">
        <f t="shared" si="166"/>
        <v>0</v>
      </c>
    </row>
    <row r="983" spans="1:45" ht="15.05" customHeight="1">
      <c r="A983" s="132"/>
      <c r="C983" s="169" t="s">
        <v>93</v>
      </c>
      <c r="D983" s="448" t="str">
        <f t="shared" si="150"/>
        <v/>
      </c>
      <c r="E983" s="449"/>
      <c r="F983" s="450"/>
      <c r="G983" s="446" t="str">
        <f t="shared" si="151"/>
        <v/>
      </c>
      <c r="H983" s="447"/>
      <c r="I983" s="446" t="str">
        <f t="shared" si="152"/>
        <v/>
      </c>
      <c r="J983" s="447"/>
      <c r="K983" s="446" t="str">
        <f t="shared" si="153"/>
        <v/>
      </c>
      <c r="L983" s="447"/>
      <c r="M983" s="293"/>
      <c r="N983" s="293"/>
      <c r="O983" s="293"/>
      <c r="P983" s="293"/>
      <c r="Q983" s="293"/>
      <c r="R983" s="293"/>
      <c r="S983" s="293"/>
      <c r="T983" s="293"/>
      <c r="U983" s="293"/>
      <c r="V983" s="293"/>
      <c r="W983" s="293"/>
      <c r="X983" s="293"/>
      <c r="Y983" s="293"/>
      <c r="Z983" s="293"/>
      <c r="AA983" s="293"/>
      <c r="AB983" s="293"/>
      <c r="AC983" s="293"/>
      <c r="AD983" s="293"/>
      <c r="AG983" s="111" t="str">
        <f t="shared" si="154"/>
        <v/>
      </c>
      <c r="AH983" s="95">
        <f t="shared" si="155"/>
        <v>0</v>
      </c>
      <c r="AI983" s="95">
        <f t="shared" si="156"/>
        <v>0</v>
      </c>
      <c r="AJ983" s="95">
        <f t="shared" si="157"/>
        <v>0</v>
      </c>
      <c r="AK983" s="100">
        <f t="shared" si="158"/>
        <v>0</v>
      </c>
      <c r="AL983" s="101">
        <f t="shared" si="159"/>
        <v>0</v>
      </c>
      <c r="AM983" s="101">
        <f t="shared" si="160"/>
        <v>0</v>
      </c>
      <c r="AN983" s="102">
        <f t="shared" si="161"/>
        <v>0</v>
      </c>
      <c r="AO983" s="100">
        <f t="shared" si="162"/>
        <v>0</v>
      </c>
      <c r="AP983" s="101">
        <f t="shared" si="163"/>
        <v>0</v>
      </c>
      <c r="AQ983" s="101">
        <f t="shared" si="164"/>
        <v>0</v>
      </c>
      <c r="AR983" s="102">
        <f t="shared" si="165"/>
        <v>0</v>
      </c>
      <c r="AS983" s="111">
        <f t="shared" si="166"/>
        <v>0</v>
      </c>
    </row>
    <row r="984" spans="1:45" ht="15.05" customHeight="1">
      <c r="A984" s="132"/>
      <c r="C984" s="169" t="s">
        <v>94</v>
      </c>
      <c r="D984" s="448" t="str">
        <f t="shared" si="150"/>
        <v/>
      </c>
      <c r="E984" s="449"/>
      <c r="F984" s="450"/>
      <c r="G984" s="446" t="str">
        <f t="shared" si="151"/>
        <v/>
      </c>
      <c r="H984" s="447"/>
      <c r="I984" s="446" t="str">
        <f t="shared" si="152"/>
        <v/>
      </c>
      <c r="J984" s="447"/>
      <c r="K984" s="446" t="str">
        <f t="shared" si="153"/>
        <v/>
      </c>
      <c r="L984" s="447"/>
      <c r="M984" s="293"/>
      <c r="N984" s="293"/>
      <c r="O984" s="293"/>
      <c r="P984" s="293"/>
      <c r="Q984" s="293"/>
      <c r="R984" s="293"/>
      <c r="S984" s="293"/>
      <c r="T984" s="293"/>
      <c r="U984" s="293"/>
      <c r="V984" s="293"/>
      <c r="W984" s="293"/>
      <c r="X984" s="293"/>
      <c r="Y984" s="293"/>
      <c r="Z984" s="293"/>
      <c r="AA984" s="293"/>
      <c r="AB984" s="293"/>
      <c r="AC984" s="293"/>
      <c r="AD984" s="293"/>
      <c r="AG984" s="111" t="str">
        <f t="shared" si="154"/>
        <v/>
      </c>
      <c r="AH984" s="95">
        <f t="shared" si="155"/>
        <v>0</v>
      </c>
      <c r="AI984" s="95">
        <f t="shared" si="156"/>
        <v>0</v>
      </c>
      <c r="AJ984" s="95">
        <f t="shared" si="157"/>
        <v>0</v>
      </c>
      <c r="AK984" s="100">
        <f t="shared" si="158"/>
        <v>0</v>
      </c>
      <c r="AL984" s="101">
        <f t="shared" si="159"/>
        <v>0</v>
      </c>
      <c r="AM984" s="101">
        <f t="shared" si="160"/>
        <v>0</v>
      </c>
      <c r="AN984" s="102">
        <f t="shared" si="161"/>
        <v>0</v>
      </c>
      <c r="AO984" s="100">
        <f t="shared" si="162"/>
        <v>0</v>
      </c>
      <c r="AP984" s="101">
        <f t="shared" si="163"/>
        <v>0</v>
      </c>
      <c r="AQ984" s="101">
        <f t="shared" si="164"/>
        <v>0</v>
      </c>
      <c r="AR984" s="102">
        <f t="shared" si="165"/>
        <v>0</v>
      </c>
      <c r="AS984" s="111">
        <f t="shared" si="166"/>
        <v>0</v>
      </c>
    </row>
    <row r="985" spans="1:45" ht="15.05" customHeight="1">
      <c r="A985" s="132"/>
      <c r="C985" s="169" t="s">
        <v>95</v>
      </c>
      <c r="D985" s="448" t="str">
        <f t="shared" si="150"/>
        <v/>
      </c>
      <c r="E985" s="449"/>
      <c r="F985" s="450"/>
      <c r="G985" s="446" t="str">
        <f t="shared" si="151"/>
        <v/>
      </c>
      <c r="H985" s="447"/>
      <c r="I985" s="446" t="str">
        <f t="shared" si="152"/>
        <v/>
      </c>
      <c r="J985" s="447"/>
      <c r="K985" s="446" t="str">
        <f t="shared" si="153"/>
        <v/>
      </c>
      <c r="L985" s="447"/>
      <c r="M985" s="293"/>
      <c r="N985" s="293"/>
      <c r="O985" s="293"/>
      <c r="P985" s="293"/>
      <c r="Q985" s="293"/>
      <c r="R985" s="293"/>
      <c r="S985" s="293"/>
      <c r="T985" s="293"/>
      <c r="U985" s="293"/>
      <c r="V985" s="293"/>
      <c r="W985" s="293"/>
      <c r="X985" s="293"/>
      <c r="Y985" s="293"/>
      <c r="Z985" s="293"/>
      <c r="AA985" s="293"/>
      <c r="AB985" s="293"/>
      <c r="AC985" s="293"/>
      <c r="AD985" s="293"/>
      <c r="AG985" s="111" t="str">
        <f t="shared" si="154"/>
        <v/>
      </c>
      <c r="AH985" s="95">
        <f t="shared" si="155"/>
        <v>0</v>
      </c>
      <c r="AI985" s="95">
        <f t="shared" si="156"/>
        <v>0</v>
      </c>
      <c r="AJ985" s="95">
        <f t="shared" si="157"/>
        <v>0</v>
      </c>
      <c r="AK985" s="100">
        <f t="shared" si="158"/>
        <v>0</v>
      </c>
      <c r="AL985" s="101">
        <f t="shared" si="159"/>
        <v>0</v>
      </c>
      <c r="AM985" s="101">
        <f t="shared" si="160"/>
        <v>0</v>
      </c>
      <c r="AN985" s="102">
        <f t="shared" si="161"/>
        <v>0</v>
      </c>
      <c r="AO985" s="100">
        <f t="shared" si="162"/>
        <v>0</v>
      </c>
      <c r="AP985" s="101">
        <f t="shared" si="163"/>
        <v>0</v>
      </c>
      <c r="AQ985" s="101">
        <f t="shared" si="164"/>
        <v>0</v>
      </c>
      <c r="AR985" s="102">
        <f t="shared" si="165"/>
        <v>0</v>
      </c>
      <c r="AS985" s="111">
        <f t="shared" si="166"/>
        <v>0</v>
      </c>
    </row>
    <row r="986" spans="1:45" ht="15.05" customHeight="1">
      <c r="A986" s="132"/>
      <c r="C986" s="169" t="s">
        <v>96</v>
      </c>
      <c r="D986" s="448" t="str">
        <f t="shared" si="150"/>
        <v/>
      </c>
      <c r="E986" s="449"/>
      <c r="F986" s="450"/>
      <c r="G986" s="446" t="str">
        <f t="shared" si="151"/>
        <v/>
      </c>
      <c r="H986" s="447"/>
      <c r="I986" s="446" t="str">
        <f t="shared" si="152"/>
        <v/>
      </c>
      <c r="J986" s="447"/>
      <c r="K986" s="446" t="str">
        <f t="shared" si="153"/>
        <v/>
      </c>
      <c r="L986" s="447"/>
      <c r="M986" s="293"/>
      <c r="N986" s="293"/>
      <c r="O986" s="293"/>
      <c r="P986" s="293"/>
      <c r="Q986" s="293"/>
      <c r="R986" s="293"/>
      <c r="S986" s="293"/>
      <c r="T986" s="293"/>
      <c r="U986" s="293"/>
      <c r="V986" s="293"/>
      <c r="W986" s="293"/>
      <c r="X986" s="293"/>
      <c r="Y986" s="293"/>
      <c r="Z986" s="293"/>
      <c r="AA986" s="293"/>
      <c r="AB986" s="293"/>
      <c r="AC986" s="293"/>
      <c r="AD986" s="293"/>
      <c r="AG986" s="111" t="str">
        <f t="shared" si="154"/>
        <v/>
      </c>
      <c r="AH986" s="95">
        <f t="shared" si="155"/>
        <v>0</v>
      </c>
      <c r="AI986" s="95">
        <f t="shared" si="156"/>
        <v>0</v>
      </c>
      <c r="AJ986" s="95">
        <f t="shared" si="157"/>
        <v>0</v>
      </c>
      <c r="AK986" s="100">
        <f t="shared" si="158"/>
        <v>0</v>
      </c>
      <c r="AL986" s="101">
        <f t="shared" si="159"/>
        <v>0</v>
      </c>
      <c r="AM986" s="101">
        <f t="shared" si="160"/>
        <v>0</v>
      </c>
      <c r="AN986" s="102">
        <f t="shared" si="161"/>
        <v>0</v>
      </c>
      <c r="AO986" s="100">
        <f t="shared" si="162"/>
        <v>0</v>
      </c>
      <c r="AP986" s="101">
        <f t="shared" si="163"/>
        <v>0</v>
      </c>
      <c r="AQ986" s="101">
        <f t="shared" si="164"/>
        <v>0</v>
      </c>
      <c r="AR986" s="102">
        <f t="shared" si="165"/>
        <v>0</v>
      </c>
      <c r="AS986" s="111">
        <f t="shared" si="166"/>
        <v>0</v>
      </c>
    </row>
    <row r="987" spans="1:45" ht="15.05" customHeight="1">
      <c r="A987" s="132"/>
      <c r="C987" s="169" t="s">
        <v>97</v>
      </c>
      <c r="D987" s="448" t="str">
        <f t="shared" si="150"/>
        <v/>
      </c>
      <c r="E987" s="449"/>
      <c r="F987" s="450"/>
      <c r="G987" s="446" t="str">
        <f t="shared" si="151"/>
        <v/>
      </c>
      <c r="H987" s="447"/>
      <c r="I987" s="446" t="str">
        <f t="shared" si="152"/>
        <v/>
      </c>
      <c r="J987" s="447"/>
      <c r="K987" s="446" t="str">
        <f t="shared" si="153"/>
        <v/>
      </c>
      <c r="L987" s="447"/>
      <c r="M987" s="293"/>
      <c r="N987" s="293"/>
      <c r="O987" s="293"/>
      <c r="P987" s="293"/>
      <c r="Q987" s="293"/>
      <c r="R987" s="293"/>
      <c r="S987" s="293"/>
      <c r="T987" s="293"/>
      <c r="U987" s="293"/>
      <c r="V987" s="293"/>
      <c r="W987" s="293"/>
      <c r="X987" s="293"/>
      <c r="Y987" s="293"/>
      <c r="Z987" s="293"/>
      <c r="AA987" s="293"/>
      <c r="AB987" s="293"/>
      <c r="AC987" s="293"/>
      <c r="AD987" s="293"/>
      <c r="AG987" s="111" t="str">
        <f t="shared" si="154"/>
        <v/>
      </c>
      <c r="AH987" s="95">
        <f t="shared" si="155"/>
        <v>0</v>
      </c>
      <c r="AI987" s="95">
        <f t="shared" si="156"/>
        <v>0</v>
      </c>
      <c r="AJ987" s="95">
        <f t="shared" si="157"/>
        <v>0</v>
      </c>
      <c r="AK987" s="100">
        <f t="shared" si="158"/>
        <v>0</v>
      </c>
      <c r="AL987" s="101">
        <f t="shared" si="159"/>
        <v>0</v>
      </c>
      <c r="AM987" s="101">
        <f t="shared" si="160"/>
        <v>0</v>
      </c>
      <c r="AN987" s="102">
        <f t="shared" si="161"/>
        <v>0</v>
      </c>
      <c r="AO987" s="100">
        <f t="shared" si="162"/>
        <v>0</v>
      </c>
      <c r="AP987" s="101">
        <f t="shared" si="163"/>
        <v>0</v>
      </c>
      <c r="AQ987" s="101">
        <f t="shared" si="164"/>
        <v>0</v>
      </c>
      <c r="AR987" s="102">
        <f t="shared" si="165"/>
        <v>0</v>
      </c>
      <c r="AS987" s="111">
        <f t="shared" si="166"/>
        <v>0</v>
      </c>
    </row>
    <row r="988" spans="1:45" ht="15.05" customHeight="1">
      <c r="A988" s="132"/>
      <c r="C988" s="169" t="s">
        <v>98</v>
      </c>
      <c r="D988" s="448" t="str">
        <f t="shared" si="150"/>
        <v/>
      </c>
      <c r="E988" s="449"/>
      <c r="F988" s="450"/>
      <c r="G988" s="446" t="str">
        <f t="shared" si="151"/>
        <v/>
      </c>
      <c r="H988" s="447"/>
      <c r="I988" s="446" t="str">
        <f t="shared" si="152"/>
        <v/>
      </c>
      <c r="J988" s="447"/>
      <c r="K988" s="446" t="str">
        <f t="shared" si="153"/>
        <v/>
      </c>
      <c r="L988" s="447"/>
      <c r="M988" s="293"/>
      <c r="N988" s="293"/>
      <c r="O988" s="293"/>
      <c r="P988" s="293"/>
      <c r="Q988" s="293"/>
      <c r="R988" s="293"/>
      <c r="S988" s="293"/>
      <c r="T988" s="293"/>
      <c r="U988" s="293"/>
      <c r="V988" s="293"/>
      <c r="W988" s="293"/>
      <c r="X988" s="293"/>
      <c r="Y988" s="293"/>
      <c r="Z988" s="293"/>
      <c r="AA988" s="293"/>
      <c r="AB988" s="293"/>
      <c r="AC988" s="293"/>
      <c r="AD988" s="293"/>
      <c r="AG988" s="111" t="str">
        <f t="shared" si="154"/>
        <v/>
      </c>
      <c r="AH988" s="95">
        <f t="shared" si="155"/>
        <v>0</v>
      </c>
      <c r="AI988" s="95">
        <f t="shared" si="156"/>
        <v>0</v>
      </c>
      <c r="AJ988" s="95">
        <f t="shared" si="157"/>
        <v>0</v>
      </c>
      <c r="AK988" s="100">
        <f t="shared" si="158"/>
        <v>0</v>
      </c>
      <c r="AL988" s="101">
        <f t="shared" si="159"/>
        <v>0</v>
      </c>
      <c r="AM988" s="101">
        <f t="shared" si="160"/>
        <v>0</v>
      </c>
      <c r="AN988" s="102">
        <f t="shared" si="161"/>
        <v>0</v>
      </c>
      <c r="AO988" s="100">
        <f t="shared" si="162"/>
        <v>0</v>
      </c>
      <c r="AP988" s="101">
        <f t="shared" si="163"/>
        <v>0</v>
      </c>
      <c r="AQ988" s="101">
        <f t="shared" si="164"/>
        <v>0</v>
      </c>
      <c r="AR988" s="102">
        <f t="shared" si="165"/>
        <v>0</v>
      </c>
      <c r="AS988" s="111">
        <f t="shared" si="166"/>
        <v>0</v>
      </c>
    </row>
    <row r="989" spans="1:45" ht="15.05" customHeight="1">
      <c r="A989" s="132"/>
      <c r="C989" s="169" t="s">
        <v>99</v>
      </c>
      <c r="D989" s="448" t="str">
        <f t="shared" si="150"/>
        <v/>
      </c>
      <c r="E989" s="449"/>
      <c r="F989" s="450"/>
      <c r="G989" s="446" t="str">
        <f t="shared" si="151"/>
        <v/>
      </c>
      <c r="H989" s="447"/>
      <c r="I989" s="446" t="str">
        <f t="shared" si="152"/>
        <v/>
      </c>
      <c r="J989" s="447"/>
      <c r="K989" s="446" t="str">
        <f t="shared" si="153"/>
        <v/>
      </c>
      <c r="L989" s="447"/>
      <c r="M989" s="293"/>
      <c r="N989" s="293"/>
      <c r="O989" s="293"/>
      <c r="P989" s="293"/>
      <c r="Q989" s="293"/>
      <c r="R989" s="293"/>
      <c r="S989" s="293"/>
      <c r="T989" s="293"/>
      <c r="U989" s="293"/>
      <c r="V989" s="293"/>
      <c r="W989" s="293"/>
      <c r="X989" s="293"/>
      <c r="Y989" s="293"/>
      <c r="Z989" s="293"/>
      <c r="AA989" s="293"/>
      <c r="AB989" s="293"/>
      <c r="AC989" s="293"/>
      <c r="AD989" s="293"/>
      <c r="AG989" s="111" t="str">
        <f t="shared" si="154"/>
        <v/>
      </c>
      <c r="AH989" s="95">
        <f t="shared" si="155"/>
        <v>0</v>
      </c>
      <c r="AI989" s="95">
        <f t="shared" si="156"/>
        <v>0</v>
      </c>
      <c r="AJ989" s="95">
        <f t="shared" si="157"/>
        <v>0</v>
      </c>
      <c r="AK989" s="100">
        <f t="shared" si="158"/>
        <v>0</v>
      </c>
      <c r="AL989" s="101">
        <f t="shared" si="159"/>
        <v>0</v>
      </c>
      <c r="AM989" s="101">
        <f t="shared" si="160"/>
        <v>0</v>
      </c>
      <c r="AN989" s="102">
        <f t="shared" si="161"/>
        <v>0</v>
      </c>
      <c r="AO989" s="100">
        <f t="shared" si="162"/>
        <v>0</v>
      </c>
      <c r="AP989" s="101">
        <f t="shared" si="163"/>
        <v>0</v>
      </c>
      <c r="AQ989" s="101">
        <f t="shared" si="164"/>
        <v>0</v>
      </c>
      <c r="AR989" s="102">
        <f t="shared" si="165"/>
        <v>0</v>
      </c>
      <c r="AS989" s="111">
        <f t="shared" si="166"/>
        <v>0</v>
      </c>
    </row>
    <row r="990" spans="1:45" ht="15.05" customHeight="1">
      <c r="A990" s="132"/>
      <c r="C990" s="169" t="s">
        <v>100</v>
      </c>
      <c r="D990" s="448" t="str">
        <f t="shared" si="150"/>
        <v/>
      </c>
      <c r="E990" s="449"/>
      <c r="F990" s="450"/>
      <c r="G990" s="446" t="str">
        <f t="shared" si="151"/>
        <v/>
      </c>
      <c r="H990" s="447"/>
      <c r="I990" s="446" t="str">
        <f t="shared" si="152"/>
        <v/>
      </c>
      <c r="J990" s="447"/>
      <c r="K990" s="446" t="str">
        <f t="shared" si="153"/>
        <v/>
      </c>
      <c r="L990" s="447"/>
      <c r="M990" s="293"/>
      <c r="N990" s="293"/>
      <c r="O990" s="293"/>
      <c r="P990" s="293"/>
      <c r="Q990" s="293"/>
      <c r="R990" s="293"/>
      <c r="S990" s="293"/>
      <c r="T990" s="293"/>
      <c r="U990" s="293"/>
      <c r="V990" s="293"/>
      <c r="W990" s="293"/>
      <c r="X990" s="293"/>
      <c r="Y990" s="293"/>
      <c r="Z990" s="293"/>
      <c r="AA990" s="293"/>
      <c r="AB990" s="293"/>
      <c r="AC990" s="293"/>
      <c r="AD990" s="293"/>
      <c r="AG990" s="111" t="str">
        <f t="shared" si="154"/>
        <v/>
      </c>
      <c r="AH990" s="95">
        <f t="shared" si="155"/>
        <v>0</v>
      </c>
      <c r="AI990" s="95">
        <f t="shared" si="156"/>
        <v>0</v>
      </c>
      <c r="AJ990" s="95">
        <f t="shared" si="157"/>
        <v>0</v>
      </c>
      <c r="AK990" s="100">
        <f t="shared" si="158"/>
        <v>0</v>
      </c>
      <c r="AL990" s="101">
        <f t="shared" si="159"/>
        <v>0</v>
      </c>
      <c r="AM990" s="101">
        <f t="shared" si="160"/>
        <v>0</v>
      </c>
      <c r="AN990" s="102">
        <f t="shared" si="161"/>
        <v>0</v>
      </c>
      <c r="AO990" s="100">
        <f t="shared" si="162"/>
        <v>0</v>
      </c>
      <c r="AP990" s="101">
        <f t="shared" si="163"/>
        <v>0</v>
      </c>
      <c r="AQ990" s="101">
        <f t="shared" si="164"/>
        <v>0</v>
      </c>
      <c r="AR990" s="102">
        <f t="shared" si="165"/>
        <v>0</v>
      </c>
      <c r="AS990" s="111">
        <f t="shared" si="166"/>
        <v>0</v>
      </c>
    </row>
    <row r="991" spans="1:45" ht="15.05" customHeight="1">
      <c r="A991" s="132"/>
      <c r="C991" s="169" t="s">
        <v>101</v>
      </c>
      <c r="D991" s="448" t="str">
        <f t="shared" si="150"/>
        <v/>
      </c>
      <c r="E991" s="449"/>
      <c r="F991" s="450"/>
      <c r="G991" s="446" t="str">
        <f t="shared" si="151"/>
        <v/>
      </c>
      <c r="H991" s="447"/>
      <c r="I991" s="446" t="str">
        <f t="shared" si="152"/>
        <v/>
      </c>
      <c r="J991" s="447"/>
      <c r="K991" s="446" t="str">
        <f t="shared" si="153"/>
        <v/>
      </c>
      <c r="L991" s="447"/>
      <c r="M991" s="293"/>
      <c r="N991" s="293"/>
      <c r="O991" s="293"/>
      <c r="P991" s="293"/>
      <c r="Q991" s="293"/>
      <c r="R991" s="293"/>
      <c r="S991" s="293"/>
      <c r="T991" s="293"/>
      <c r="U991" s="293"/>
      <c r="V991" s="293"/>
      <c r="W991" s="293"/>
      <c r="X991" s="293"/>
      <c r="Y991" s="293"/>
      <c r="Z991" s="293"/>
      <c r="AA991" s="293"/>
      <c r="AB991" s="293"/>
      <c r="AC991" s="293"/>
      <c r="AD991" s="293"/>
      <c r="AG991" s="111" t="str">
        <f t="shared" si="154"/>
        <v/>
      </c>
      <c r="AH991" s="95">
        <f t="shared" si="155"/>
        <v>0</v>
      </c>
      <c r="AI991" s="95">
        <f t="shared" si="156"/>
        <v>0</v>
      </c>
      <c r="AJ991" s="95">
        <f t="shared" si="157"/>
        <v>0</v>
      </c>
      <c r="AK991" s="100">
        <f t="shared" si="158"/>
        <v>0</v>
      </c>
      <c r="AL991" s="101">
        <f t="shared" si="159"/>
        <v>0</v>
      </c>
      <c r="AM991" s="101">
        <f t="shared" si="160"/>
        <v>0</v>
      </c>
      <c r="AN991" s="102">
        <f t="shared" si="161"/>
        <v>0</v>
      </c>
      <c r="AO991" s="100">
        <f t="shared" si="162"/>
        <v>0</v>
      </c>
      <c r="AP991" s="101">
        <f t="shared" si="163"/>
        <v>0</v>
      </c>
      <c r="AQ991" s="101">
        <f t="shared" si="164"/>
        <v>0</v>
      </c>
      <c r="AR991" s="102">
        <f t="shared" si="165"/>
        <v>0</v>
      </c>
      <c r="AS991" s="111">
        <f t="shared" si="166"/>
        <v>0</v>
      </c>
    </row>
    <row r="992" spans="1:45" ht="15.05" customHeight="1">
      <c r="A992" s="132"/>
      <c r="C992" s="169" t="s">
        <v>102</v>
      </c>
      <c r="D992" s="448" t="str">
        <f t="shared" si="150"/>
        <v/>
      </c>
      <c r="E992" s="449"/>
      <c r="F992" s="450"/>
      <c r="G992" s="446" t="str">
        <f t="shared" si="151"/>
        <v/>
      </c>
      <c r="H992" s="447"/>
      <c r="I992" s="446" t="str">
        <f t="shared" si="152"/>
        <v/>
      </c>
      <c r="J992" s="447"/>
      <c r="K992" s="446" t="str">
        <f t="shared" si="153"/>
        <v/>
      </c>
      <c r="L992" s="447"/>
      <c r="M992" s="293"/>
      <c r="N992" s="293"/>
      <c r="O992" s="293"/>
      <c r="P992" s="293"/>
      <c r="Q992" s="293"/>
      <c r="R992" s="293"/>
      <c r="S992" s="293"/>
      <c r="T992" s="293"/>
      <c r="U992" s="293"/>
      <c r="V992" s="293"/>
      <c r="W992" s="293"/>
      <c r="X992" s="293"/>
      <c r="Y992" s="293"/>
      <c r="Z992" s="293"/>
      <c r="AA992" s="293"/>
      <c r="AB992" s="293"/>
      <c r="AC992" s="293"/>
      <c r="AD992" s="293"/>
      <c r="AG992" s="111" t="str">
        <f t="shared" si="154"/>
        <v/>
      </c>
      <c r="AH992" s="95">
        <f t="shared" si="155"/>
        <v>0</v>
      </c>
      <c r="AI992" s="95">
        <f t="shared" si="156"/>
        <v>0</v>
      </c>
      <c r="AJ992" s="95">
        <f t="shared" si="157"/>
        <v>0</v>
      </c>
      <c r="AK992" s="100">
        <f t="shared" si="158"/>
        <v>0</v>
      </c>
      <c r="AL992" s="101">
        <f t="shared" si="159"/>
        <v>0</v>
      </c>
      <c r="AM992" s="101">
        <f t="shared" si="160"/>
        <v>0</v>
      </c>
      <c r="AN992" s="102">
        <f t="shared" si="161"/>
        <v>0</v>
      </c>
      <c r="AO992" s="100">
        <f t="shared" si="162"/>
        <v>0</v>
      </c>
      <c r="AP992" s="101">
        <f t="shared" si="163"/>
        <v>0</v>
      </c>
      <c r="AQ992" s="101">
        <f t="shared" si="164"/>
        <v>0</v>
      </c>
      <c r="AR992" s="102">
        <f t="shared" si="165"/>
        <v>0</v>
      </c>
      <c r="AS992" s="111">
        <f t="shared" si="166"/>
        <v>0</v>
      </c>
    </row>
    <row r="993" spans="1:45" ht="15.05" customHeight="1">
      <c r="A993" s="132"/>
      <c r="C993" s="169" t="s">
        <v>103</v>
      </c>
      <c r="D993" s="448" t="str">
        <f t="shared" si="150"/>
        <v/>
      </c>
      <c r="E993" s="449"/>
      <c r="F993" s="450"/>
      <c r="G993" s="446" t="str">
        <f t="shared" si="151"/>
        <v/>
      </c>
      <c r="H993" s="447"/>
      <c r="I993" s="446" t="str">
        <f t="shared" si="152"/>
        <v/>
      </c>
      <c r="J993" s="447"/>
      <c r="K993" s="446" t="str">
        <f t="shared" si="153"/>
        <v/>
      </c>
      <c r="L993" s="447"/>
      <c r="M993" s="293"/>
      <c r="N993" s="293"/>
      <c r="O993" s="293"/>
      <c r="P993" s="293"/>
      <c r="Q993" s="293"/>
      <c r="R993" s="293"/>
      <c r="S993" s="293"/>
      <c r="T993" s="293"/>
      <c r="U993" s="293"/>
      <c r="V993" s="293"/>
      <c r="W993" s="293"/>
      <c r="X993" s="293"/>
      <c r="Y993" s="293"/>
      <c r="Z993" s="293"/>
      <c r="AA993" s="293"/>
      <c r="AB993" s="293"/>
      <c r="AC993" s="293"/>
      <c r="AD993" s="293"/>
      <c r="AG993" s="111" t="str">
        <f t="shared" si="154"/>
        <v/>
      </c>
      <c r="AH993" s="95">
        <f t="shared" si="155"/>
        <v>0</v>
      </c>
      <c r="AI993" s="95">
        <f t="shared" si="156"/>
        <v>0</v>
      </c>
      <c r="AJ993" s="95">
        <f t="shared" si="157"/>
        <v>0</v>
      </c>
      <c r="AK993" s="100">
        <f t="shared" si="158"/>
        <v>0</v>
      </c>
      <c r="AL993" s="101">
        <f t="shared" si="159"/>
        <v>0</v>
      </c>
      <c r="AM993" s="101">
        <f t="shared" si="160"/>
        <v>0</v>
      </c>
      <c r="AN993" s="102">
        <f t="shared" si="161"/>
        <v>0</v>
      </c>
      <c r="AO993" s="100">
        <f t="shared" si="162"/>
        <v>0</v>
      </c>
      <c r="AP993" s="101">
        <f t="shared" si="163"/>
        <v>0</v>
      </c>
      <c r="AQ993" s="101">
        <f t="shared" si="164"/>
        <v>0</v>
      </c>
      <c r="AR993" s="102">
        <f t="shared" si="165"/>
        <v>0</v>
      </c>
      <c r="AS993" s="111">
        <f t="shared" si="166"/>
        <v>0</v>
      </c>
    </row>
    <row r="994" spans="1:45" ht="15.05" customHeight="1">
      <c r="A994" s="132"/>
      <c r="C994" s="169" t="s">
        <v>104</v>
      </c>
      <c r="D994" s="448" t="str">
        <f t="shared" si="150"/>
        <v/>
      </c>
      <c r="E994" s="449"/>
      <c r="F994" s="450"/>
      <c r="G994" s="446" t="str">
        <f t="shared" si="151"/>
        <v/>
      </c>
      <c r="H994" s="447"/>
      <c r="I994" s="446" t="str">
        <f t="shared" si="152"/>
        <v/>
      </c>
      <c r="J994" s="447"/>
      <c r="K994" s="446" t="str">
        <f t="shared" si="153"/>
        <v/>
      </c>
      <c r="L994" s="447"/>
      <c r="M994" s="293"/>
      <c r="N994" s="293"/>
      <c r="O994" s="293"/>
      <c r="P994" s="293"/>
      <c r="Q994" s="293"/>
      <c r="R994" s="293"/>
      <c r="S994" s="293"/>
      <c r="T994" s="293"/>
      <c r="U994" s="293"/>
      <c r="V994" s="293"/>
      <c r="W994" s="293"/>
      <c r="X994" s="293"/>
      <c r="Y994" s="293"/>
      <c r="Z994" s="293"/>
      <c r="AA994" s="293"/>
      <c r="AB994" s="293"/>
      <c r="AC994" s="293"/>
      <c r="AD994" s="293"/>
      <c r="AG994" s="111" t="str">
        <f t="shared" si="154"/>
        <v/>
      </c>
      <c r="AH994" s="95">
        <f t="shared" si="155"/>
        <v>0</v>
      </c>
      <c r="AI994" s="95">
        <f t="shared" si="156"/>
        <v>0</v>
      </c>
      <c r="AJ994" s="95">
        <f t="shared" si="157"/>
        <v>0</v>
      </c>
      <c r="AK994" s="100">
        <f t="shared" si="158"/>
        <v>0</v>
      </c>
      <c r="AL994" s="101">
        <f t="shared" si="159"/>
        <v>0</v>
      </c>
      <c r="AM994" s="101">
        <f t="shared" si="160"/>
        <v>0</v>
      </c>
      <c r="AN994" s="102">
        <f t="shared" si="161"/>
        <v>0</v>
      </c>
      <c r="AO994" s="100">
        <f t="shared" si="162"/>
        <v>0</v>
      </c>
      <c r="AP994" s="101">
        <f t="shared" si="163"/>
        <v>0</v>
      </c>
      <c r="AQ994" s="101">
        <f t="shared" si="164"/>
        <v>0</v>
      </c>
      <c r="AR994" s="102">
        <f t="shared" si="165"/>
        <v>0</v>
      </c>
      <c r="AS994" s="111">
        <f t="shared" si="166"/>
        <v>0</v>
      </c>
    </row>
    <row r="995" spans="1:45" ht="15.05" customHeight="1">
      <c r="A995" s="132"/>
      <c r="C995" s="169" t="s">
        <v>105</v>
      </c>
      <c r="D995" s="448" t="str">
        <f t="shared" si="150"/>
        <v/>
      </c>
      <c r="E995" s="449"/>
      <c r="F995" s="450"/>
      <c r="G995" s="446" t="str">
        <f t="shared" si="151"/>
        <v/>
      </c>
      <c r="H995" s="447"/>
      <c r="I995" s="446" t="str">
        <f t="shared" si="152"/>
        <v/>
      </c>
      <c r="J995" s="447"/>
      <c r="K995" s="446" t="str">
        <f t="shared" si="153"/>
        <v/>
      </c>
      <c r="L995" s="447"/>
      <c r="M995" s="293"/>
      <c r="N995" s="293"/>
      <c r="O995" s="293"/>
      <c r="P995" s="293"/>
      <c r="Q995" s="293"/>
      <c r="R995" s="293"/>
      <c r="S995" s="293"/>
      <c r="T995" s="293"/>
      <c r="U995" s="293"/>
      <c r="V995" s="293"/>
      <c r="W995" s="293"/>
      <c r="X995" s="293"/>
      <c r="Y995" s="293"/>
      <c r="Z995" s="293"/>
      <c r="AA995" s="293"/>
      <c r="AB995" s="293"/>
      <c r="AC995" s="293"/>
      <c r="AD995" s="293"/>
      <c r="AG995" s="111" t="str">
        <f t="shared" si="154"/>
        <v/>
      </c>
      <c r="AH995" s="95">
        <f t="shared" si="155"/>
        <v>0</v>
      </c>
      <c r="AI995" s="95">
        <f t="shared" si="156"/>
        <v>0</v>
      </c>
      <c r="AJ995" s="95">
        <f t="shared" si="157"/>
        <v>0</v>
      </c>
      <c r="AK995" s="100">
        <f t="shared" si="158"/>
        <v>0</v>
      </c>
      <c r="AL995" s="101">
        <f t="shared" si="159"/>
        <v>0</v>
      </c>
      <c r="AM995" s="101">
        <f t="shared" si="160"/>
        <v>0</v>
      </c>
      <c r="AN995" s="102">
        <f t="shared" si="161"/>
        <v>0</v>
      </c>
      <c r="AO995" s="100">
        <f t="shared" si="162"/>
        <v>0</v>
      </c>
      <c r="AP995" s="101">
        <f t="shared" si="163"/>
        <v>0</v>
      </c>
      <c r="AQ995" s="101">
        <f t="shared" si="164"/>
        <v>0</v>
      </c>
      <c r="AR995" s="102">
        <f t="shared" si="165"/>
        <v>0</v>
      </c>
      <c r="AS995" s="111">
        <f t="shared" si="166"/>
        <v>0</v>
      </c>
    </row>
    <row r="996" spans="1:45" ht="15.05" customHeight="1">
      <c r="A996" s="132"/>
      <c r="C996" s="169" t="s">
        <v>106</v>
      </c>
      <c r="D996" s="448" t="str">
        <f t="shared" si="150"/>
        <v/>
      </c>
      <c r="E996" s="449"/>
      <c r="F996" s="450"/>
      <c r="G996" s="446" t="str">
        <f t="shared" si="151"/>
        <v/>
      </c>
      <c r="H996" s="447"/>
      <c r="I996" s="446" t="str">
        <f t="shared" si="152"/>
        <v/>
      </c>
      <c r="J996" s="447"/>
      <c r="K996" s="446" t="str">
        <f t="shared" si="153"/>
        <v/>
      </c>
      <c r="L996" s="447"/>
      <c r="M996" s="293"/>
      <c r="N996" s="293"/>
      <c r="O996" s="293"/>
      <c r="P996" s="293"/>
      <c r="Q996" s="293"/>
      <c r="R996" s="293"/>
      <c r="S996" s="293"/>
      <c r="T996" s="293"/>
      <c r="U996" s="293"/>
      <c r="V996" s="293"/>
      <c r="W996" s="293"/>
      <c r="X996" s="293"/>
      <c r="Y996" s="293"/>
      <c r="Z996" s="293"/>
      <c r="AA996" s="293"/>
      <c r="AB996" s="293"/>
      <c r="AC996" s="293"/>
      <c r="AD996" s="293"/>
      <c r="AG996" s="111" t="str">
        <f t="shared" si="154"/>
        <v/>
      </c>
      <c r="AH996" s="95">
        <f t="shared" si="155"/>
        <v>0</v>
      </c>
      <c r="AI996" s="95">
        <f t="shared" si="156"/>
        <v>0</v>
      </c>
      <c r="AJ996" s="95">
        <f t="shared" si="157"/>
        <v>0</v>
      </c>
      <c r="AK996" s="100">
        <f t="shared" si="158"/>
        <v>0</v>
      </c>
      <c r="AL996" s="101">
        <f t="shared" si="159"/>
        <v>0</v>
      </c>
      <c r="AM996" s="101">
        <f t="shared" si="160"/>
        <v>0</v>
      </c>
      <c r="AN996" s="102">
        <f t="shared" si="161"/>
        <v>0</v>
      </c>
      <c r="AO996" s="100">
        <f t="shared" si="162"/>
        <v>0</v>
      </c>
      <c r="AP996" s="101">
        <f t="shared" si="163"/>
        <v>0</v>
      </c>
      <c r="AQ996" s="101">
        <f t="shared" si="164"/>
        <v>0</v>
      </c>
      <c r="AR996" s="102">
        <f t="shared" si="165"/>
        <v>0</v>
      </c>
      <c r="AS996" s="111">
        <f t="shared" si="166"/>
        <v>0</v>
      </c>
    </row>
    <row r="997" spans="1:45" ht="15.05" customHeight="1">
      <c r="A997" s="132"/>
      <c r="C997" s="169" t="s">
        <v>107</v>
      </c>
      <c r="D997" s="448" t="str">
        <f t="shared" si="150"/>
        <v/>
      </c>
      <c r="E997" s="449"/>
      <c r="F997" s="450"/>
      <c r="G997" s="446" t="str">
        <f t="shared" si="151"/>
        <v/>
      </c>
      <c r="H997" s="447"/>
      <c r="I997" s="446" t="str">
        <f t="shared" si="152"/>
        <v/>
      </c>
      <c r="J997" s="447"/>
      <c r="K997" s="446" t="str">
        <f t="shared" si="153"/>
        <v/>
      </c>
      <c r="L997" s="447"/>
      <c r="M997" s="293"/>
      <c r="N997" s="293"/>
      <c r="O997" s="293"/>
      <c r="P997" s="293"/>
      <c r="Q997" s="293"/>
      <c r="R997" s="293"/>
      <c r="S997" s="293"/>
      <c r="T997" s="293"/>
      <c r="U997" s="293"/>
      <c r="V997" s="293"/>
      <c r="W997" s="293"/>
      <c r="X997" s="293"/>
      <c r="Y997" s="293"/>
      <c r="Z997" s="293"/>
      <c r="AA997" s="293"/>
      <c r="AB997" s="293"/>
      <c r="AC997" s="293"/>
      <c r="AD997" s="293"/>
      <c r="AG997" s="111" t="str">
        <f t="shared" si="154"/>
        <v/>
      </c>
      <c r="AH997" s="95">
        <f t="shared" si="155"/>
        <v>0</v>
      </c>
      <c r="AI997" s="95">
        <f t="shared" si="156"/>
        <v>0</v>
      </c>
      <c r="AJ997" s="95">
        <f t="shared" si="157"/>
        <v>0</v>
      </c>
      <c r="AK997" s="100">
        <f t="shared" si="158"/>
        <v>0</v>
      </c>
      <c r="AL997" s="101">
        <f t="shared" si="159"/>
        <v>0</v>
      </c>
      <c r="AM997" s="101">
        <f t="shared" si="160"/>
        <v>0</v>
      </c>
      <c r="AN997" s="102">
        <f t="shared" si="161"/>
        <v>0</v>
      </c>
      <c r="AO997" s="100">
        <f t="shared" si="162"/>
        <v>0</v>
      </c>
      <c r="AP997" s="101">
        <f t="shared" si="163"/>
        <v>0</v>
      </c>
      <c r="AQ997" s="101">
        <f t="shared" si="164"/>
        <v>0</v>
      </c>
      <c r="AR997" s="102">
        <f t="shared" si="165"/>
        <v>0</v>
      </c>
      <c r="AS997" s="111">
        <f t="shared" si="166"/>
        <v>0</v>
      </c>
    </row>
    <row r="998" spans="1:45" ht="15.05" customHeight="1">
      <c r="A998" s="132"/>
      <c r="C998" s="169" t="s">
        <v>108</v>
      </c>
      <c r="D998" s="448" t="str">
        <f t="shared" si="150"/>
        <v/>
      </c>
      <c r="E998" s="449"/>
      <c r="F998" s="450"/>
      <c r="G998" s="446" t="str">
        <f t="shared" si="151"/>
        <v/>
      </c>
      <c r="H998" s="447"/>
      <c r="I998" s="446" t="str">
        <f t="shared" si="152"/>
        <v/>
      </c>
      <c r="J998" s="447"/>
      <c r="K998" s="446" t="str">
        <f t="shared" si="153"/>
        <v/>
      </c>
      <c r="L998" s="447"/>
      <c r="M998" s="293"/>
      <c r="N998" s="293"/>
      <c r="O998" s="293"/>
      <c r="P998" s="293"/>
      <c r="Q998" s="293"/>
      <c r="R998" s="293"/>
      <c r="S998" s="293"/>
      <c r="T998" s="293"/>
      <c r="U998" s="293"/>
      <c r="V998" s="293"/>
      <c r="W998" s="293"/>
      <c r="X998" s="293"/>
      <c r="Y998" s="293"/>
      <c r="Z998" s="293"/>
      <c r="AA998" s="293"/>
      <c r="AB998" s="293"/>
      <c r="AC998" s="293"/>
      <c r="AD998" s="293"/>
      <c r="AG998" s="111" t="str">
        <f t="shared" si="154"/>
        <v/>
      </c>
      <c r="AH998" s="95">
        <f t="shared" si="155"/>
        <v>0</v>
      </c>
      <c r="AI998" s="95">
        <f t="shared" si="156"/>
        <v>0</v>
      </c>
      <c r="AJ998" s="95">
        <f t="shared" si="157"/>
        <v>0</v>
      </c>
      <c r="AK998" s="100">
        <f t="shared" si="158"/>
        <v>0</v>
      </c>
      <c r="AL998" s="101">
        <f t="shared" si="159"/>
        <v>0</v>
      </c>
      <c r="AM998" s="101">
        <f t="shared" si="160"/>
        <v>0</v>
      </c>
      <c r="AN998" s="102">
        <f t="shared" si="161"/>
        <v>0</v>
      </c>
      <c r="AO998" s="100">
        <f t="shared" si="162"/>
        <v>0</v>
      </c>
      <c r="AP998" s="101">
        <f t="shared" si="163"/>
        <v>0</v>
      </c>
      <c r="AQ998" s="101">
        <f t="shared" si="164"/>
        <v>0</v>
      </c>
      <c r="AR998" s="102">
        <f t="shared" si="165"/>
        <v>0</v>
      </c>
      <c r="AS998" s="111">
        <f t="shared" si="166"/>
        <v>0</v>
      </c>
    </row>
    <row r="999" spans="1:45" ht="15.05" customHeight="1">
      <c r="A999" s="132"/>
      <c r="C999" s="169" t="s">
        <v>109</v>
      </c>
      <c r="D999" s="448" t="str">
        <f t="shared" si="150"/>
        <v/>
      </c>
      <c r="E999" s="449"/>
      <c r="F999" s="450"/>
      <c r="G999" s="446" t="str">
        <f t="shared" si="151"/>
        <v/>
      </c>
      <c r="H999" s="447"/>
      <c r="I999" s="446" t="str">
        <f t="shared" si="152"/>
        <v/>
      </c>
      <c r="J999" s="447"/>
      <c r="K999" s="446" t="str">
        <f t="shared" si="153"/>
        <v/>
      </c>
      <c r="L999" s="447"/>
      <c r="M999" s="293"/>
      <c r="N999" s="293"/>
      <c r="O999" s="293"/>
      <c r="P999" s="293"/>
      <c r="Q999" s="293"/>
      <c r="R999" s="293"/>
      <c r="S999" s="293"/>
      <c r="T999" s="293"/>
      <c r="U999" s="293"/>
      <c r="V999" s="293"/>
      <c r="W999" s="293"/>
      <c r="X999" s="293"/>
      <c r="Y999" s="293"/>
      <c r="Z999" s="293"/>
      <c r="AA999" s="293"/>
      <c r="AB999" s="293"/>
      <c r="AC999" s="293"/>
      <c r="AD999" s="293"/>
      <c r="AG999" s="111" t="str">
        <f t="shared" si="154"/>
        <v/>
      </c>
      <c r="AH999" s="95">
        <f t="shared" si="155"/>
        <v>0</v>
      </c>
      <c r="AI999" s="95">
        <f t="shared" si="156"/>
        <v>0</v>
      </c>
      <c r="AJ999" s="95">
        <f t="shared" si="157"/>
        <v>0</v>
      </c>
      <c r="AK999" s="100">
        <f t="shared" si="158"/>
        <v>0</v>
      </c>
      <c r="AL999" s="101">
        <f t="shared" si="159"/>
        <v>0</v>
      </c>
      <c r="AM999" s="101">
        <f t="shared" si="160"/>
        <v>0</v>
      </c>
      <c r="AN999" s="102">
        <f t="shared" si="161"/>
        <v>0</v>
      </c>
      <c r="AO999" s="100">
        <f t="shared" si="162"/>
        <v>0</v>
      </c>
      <c r="AP999" s="101">
        <f t="shared" si="163"/>
        <v>0</v>
      </c>
      <c r="AQ999" s="101">
        <f t="shared" si="164"/>
        <v>0</v>
      </c>
      <c r="AR999" s="102">
        <f t="shared" si="165"/>
        <v>0</v>
      </c>
      <c r="AS999" s="111">
        <f t="shared" si="166"/>
        <v>0</v>
      </c>
    </row>
    <row r="1000" spans="1:45" ht="15.05" customHeight="1">
      <c r="A1000" s="132"/>
      <c r="C1000" s="169" t="s">
        <v>110</v>
      </c>
      <c r="D1000" s="448" t="str">
        <f t="shared" si="150"/>
        <v/>
      </c>
      <c r="E1000" s="449"/>
      <c r="F1000" s="450"/>
      <c r="G1000" s="446" t="str">
        <f t="shared" si="151"/>
        <v/>
      </c>
      <c r="H1000" s="447"/>
      <c r="I1000" s="446" t="str">
        <f t="shared" si="152"/>
        <v/>
      </c>
      <c r="J1000" s="447"/>
      <c r="K1000" s="446" t="str">
        <f t="shared" si="153"/>
        <v/>
      </c>
      <c r="L1000" s="447"/>
      <c r="M1000" s="293"/>
      <c r="N1000" s="293"/>
      <c r="O1000" s="293"/>
      <c r="P1000" s="293"/>
      <c r="Q1000" s="293"/>
      <c r="R1000" s="293"/>
      <c r="S1000" s="293"/>
      <c r="T1000" s="293"/>
      <c r="U1000" s="293"/>
      <c r="V1000" s="293"/>
      <c r="W1000" s="293"/>
      <c r="X1000" s="293"/>
      <c r="Y1000" s="293"/>
      <c r="Z1000" s="293"/>
      <c r="AA1000" s="293"/>
      <c r="AB1000" s="293"/>
      <c r="AC1000" s="293"/>
      <c r="AD1000" s="293"/>
      <c r="AG1000" s="111" t="str">
        <f t="shared" si="154"/>
        <v/>
      </c>
      <c r="AH1000" s="95">
        <f t="shared" si="155"/>
        <v>0</v>
      </c>
      <c r="AI1000" s="95">
        <f t="shared" si="156"/>
        <v>0</v>
      </c>
      <c r="AJ1000" s="95">
        <f t="shared" si="157"/>
        <v>0</v>
      </c>
      <c r="AK1000" s="100">
        <f t="shared" si="158"/>
        <v>0</v>
      </c>
      <c r="AL1000" s="101">
        <f t="shared" si="159"/>
        <v>0</v>
      </c>
      <c r="AM1000" s="101">
        <f t="shared" si="160"/>
        <v>0</v>
      </c>
      <c r="AN1000" s="102">
        <f t="shared" si="161"/>
        <v>0</v>
      </c>
      <c r="AO1000" s="100">
        <f t="shared" si="162"/>
        <v>0</v>
      </c>
      <c r="AP1000" s="101">
        <f t="shared" si="163"/>
        <v>0</v>
      </c>
      <c r="AQ1000" s="101">
        <f t="shared" si="164"/>
        <v>0</v>
      </c>
      <c r="AR1000" s="102">
        <f t="shared" si="165"/>
        <v>0</v>
      </c>
      <c r="AS1000" s="111">
        <f t="shared" si="166"/>
        <v>0</v>
      </c>
    </row>
    <row r="1001" spans="1:45" ht="15.05" customHeight="1">
      <c r="A1001" s="132"/>
      <c r="C1001" s="169" t="s">
        <v>111</v>
      </c>
      <c r="D1001" s="448" t="str">
        <f t="shared" si="150"/>
        <v/>
      </c>
      <c r="E1001" s="449"/>
      <c r="F1001" s="450"/>
      <c r="G1001" s="446" t="str">
        <f t="shared" si="151"/>
        <v/>
      </c>
      <c r="H1001" s="447"/>
      <c r="I1001" s="446" t="str">
        <f t="shared" si="152"/>
        <v/>
      </c>
      <c r="J1001" s="447"/>
      <c r="K1001" s="446" t="str">
        <f t="shared" si="153"/>
        <v/>
      </c>
      <c r="L1001" s="447"/>
      <c r="M1001" s="293"/>
      <c r="N1001" s="293"/>
      <c r="O1001" s="293"/>
      <c r="P1001" s="293"/>
      <c r="Q1001" s="293"/>
      <c r="R1001" s="293"/>
      <c r="S1001" s="293"/>
      <c r="T1001" s="293"/>
      <c r="U1001" s="293"/>
      <c r="V1001" s="293"/>
      <c r="W1001" s="293"/>
      <c r="X1001" s="293"/>
      <c r="Y1001" s="293"/>
      <c r="Z1001" s="293"/>
      <c r="AA1001" s="293"/>
      <c r="AB1001" s="293"/>
      <c r="AC1001" s="293"/>
      <c r="AD1001" s="293"/>
      <c r="AG1001" s="111" t="str">
        <f t="shared" si="154"/>
        <v/>
      </c>
      <c r="AH1001" s="95">
        <f t="shared" si="155"/>
        <v>0</v>
      </c>
      <c r="AI1001" s="95">
        <f t="shared" si="156"/>
        <v>0</v>
      </c>
      <c r="AJ1001" s="95">
        <f t="shared" si="157"/>
        <v>0</v>
      </c>
      <c r="AK1001" s="100">
        <f t="shared" si="158"/>
        <v>0</v>
      </c>
      <c r="AL1001" s="101">
        <f t="shared" si="159"/>
        <v>0</v>
      </c>
      <c r="AM1001" s="101">
        <f t="shared" si="160"/>
        <v>0</v>
      </c>
      <c r="AN1001" s="102">
        <f t="shared" si="161"/>
        <v>0</v>
      </c>
      <c r="AO1001" s="100">
        <f t="shared" si="162"/>
        <v>0</v>
      </c>
      <c r="AP1001" s="101">
        <f t="shared" si="163"/>
        <v>0</v>
      </c>
      <c r="AQ1001" s="101">
        <f t="shared" si="164"/>
        <v>0</v>
      </c>
      <c r="AR1001" s="102">
        <f t="shared" si="165"/>
        <v>0</v>
      </c>
      <c r="AS1001" s="111">
        <f t="shared" si="166"/>
        <v>0</v>
      </c>
    </row>
    <row r="1002" spans="1:45" ht="15.05" customHeight="1">
      <c r="A1002" s="132"/>
      <c r="C1002" s="169" t="s">
        <v>112</v>
      </c>
      <c r="D1002" s="448" t="str">
        <f t="shared" si="150"/>
        <v/>
      </c>
      <c r="E1002" s="449"/>
      <c r="F1002" s="450"/>
      <c r="G1002" s="446" t="str">
        <f t="shared" si="151"/>
        <v/>
      </c>
      <c r="H1002" s="447"/>
      <c r="I1002" s="446" t="str">
        <f t="shared" si="152"/>
        <v/>
      </c>
      <c r="J1002" s="447"/>
      <c r="K1002" s="446" t="str">
        <f t="shared" si="153"/>
        <v/>
      </c>
      <c r="L1002" s="447"/>
      <c r="M1002" s="293"/>
      <c r="N1002" s="293"/>
      <c r="O1002" s="293"/>
      <c r="P1002" s="293"/>
      <c r="Q1002" s="293"/>
      <c r="R1002" s="293"/>
      <c r="S1002" s="293"/>
      <c r="T1002" s="293"/>
      <c r="U1002" s="293"/>
      <c r="V1002" s="293"/>
      <c r="W1002" s="293"/>
      <c r="X1002" s="293"/>
      <c r="Y1002" s="293"/>
      <c r="Z1002" s="293"/>
      <c r="AA1002" s="293"/>
      <c r="AB1002" s="293"/>
      <c r="AC1002" s="293"/>
      <c r="AD1002" s="293"/>
      <c r="AG1002" s="111" t="str">
        <f t="shared" si="154"/>
        <v/>
      </c>
      <c r="AH1002" s="95">
        <f t="shared" si="155"/>
        <v>0</v>
      </c>
      <c r="AI1002" s="95">
        <f t="shared" si="156"/>
        <v>0</v>
      </c>
      <c r="AJ1002" s="95">
        <f t="shared" si="157"/>
        <v>0</v>
      </c>
      <c r="AK1002" s="100">
        <f t="shared" si="158"/>
        <v>0</v>
      </c>
      <c r="AL1002" s="101">
        <f t="shared" si="159"/>
        <v>0</v>
      </c>
      <c r="AM1002" s="101">
        <f t="shared" si="160"/>
        <v>0</v>
      </c>
      <c r="AN1002" s="102">
        <f t="shared" si="161"/>
        <v>0</v>
      </c>
      <c r="AO1002" s="100">
        <f t="shared" si="162"/>
        <v>0</v>
      </c>
      <c r="AP1002" s="101">
        <f t="shared" si="163"/>
        <v>0</v>
      </c>
      <c r="AQ1002" s="101">
        <f t="shared" si="164"/>
        <v>0</v>
      </c>
      <c r="AR1002" s="102">
        <f t="shared" si="165"/>
        <v>0</v>
      </c>
      <c r="AS1002" s="111">
        <f t="shared" si="166"/>
        <v>0</v>
      </c>
    </row>
    <row r="1003" spans="1:45" ht="15.05" customHeight="1">
      <c r="A1003" s="132"/>
      <c r="C1003" s="169" t="s">
        <v>113</v>
      </c>
      <c r="D1003" s="448" t="str">
        <f t="shared" si="150"/>
        <v/>
      </c>
      <c r="E1003" s="449"/>
      <c r="F1003" s="450"/>
      <c r="G1003" s="446" t="str">
        <f t="shared" si="151"/>
        <v/>
      </c>
      <c r="H1003" s="447"/>
      <c r="I1003" s="446" t="str">
        <f t="shared" si="152"/>
        <v/>
      </c>
      <c r="J1003" s="447"/>
      <c r="K1003" s="446" t="str">
        <f t="shared" si="153"/>
        <v/>
      </c>
      <c r="L1003" s="447"/>
      <c r="M1003" s="293"/>
      <c r="N1003" s="293"/>
      <c r="O1003" s="293"/>
      <c r="P1003" s="293"/>
      <c r="Q1003" s="293"/>
      <c r="R1003" s="293"/>
      <c r="S1003" s="293"/>
      <c r="T1003" s="293"/>
      <c r="U1003" s="293"/>
      <c r="V1003" s="293"/>
      <c r="W1003" s="293"/>
      <c r="X1003" s="293"/>
      <c r="Y1003" s="293"/>
      <c r="Z1003" s="293"/>
      <c r="AA1003" s="293"/>
      <c r="AB1003" s="293"/>
      <c r="AC1003" s="293"/>
      <c r="AD1003" s="293"/>
      <c r="AG1003" s="111" t="str">
        <f t="shared" si="154"/>
        <v/>
      </c>
      <c r="AH1003" s="95">
        <f t="shared" si="155"/>
        <v>0</v>
      </c>
      <c r="AI1003" s="95">
        <f t="shared" si="156"/>
        <v>0</v>
      </c>
      <c r="AJ1003" s="95">
        <f t="shared" si="157"/>
        <v>0</v>
      </c>
      <c r="AK1003" s="100">
        <f t="shared" si="158"/>
        <v>0</v>
      </c>
      <c r="AL1003" s="101">
        <f t="shared" si="159"/>
        <v>0</v>
      </c>
      <c r="AM1003" s="101">
        <f t="shared" si="160"/>
        <v>0</v>
      </c>
      <c r="AN1003" s="102">
        <f t="shared" si="161"/>
        <v>0</v>
      </c>
      <c r="AO1003" s="100">
        <f t="shared" si="162"/>
        <v>0</v>
      </c>
      <c r="AP1003" s="101">
        <f t="shared" si="163"/>
        <v>0</v>
      </c>
      <c r="AQ1003" s="101">
        <f t="shared" si="164"/>
        <v>0</v>
      </c>
      <c r="AR1003" s="102">
        <f t="shared" si="165"/>
        <v>0</v>
      </c>
      <c r="AS1003" s="111">
        <f t="shared" si="166"/>
        <v>0</v>
      </c>
    </row>
    <row r="1004" spans="1:45" ht="15.05" customHeight="1">
      <c r="A1004" s="132"/>
      <c r="C1004" s="169" t="s">
        <v>114</v>
      </c>
      <c r="D1004" s="448" t="str">
        <f t="shared" si="150"/>
        <v/>
      </c>
      <c r="E1004" s="449"/>
      <c r="F1004" s="450"/>
      <c r="G1004" s="446" t="str">
        <f t="shared" si="151"/>
        <v/>
      </c>
      <c r="H1004" s="447"/>
      <c r="I1004" s="446" t="str">
        <f t="shared" si="152"/>
        <v/>
      </c>
      <c r="J1004" s="447"/>
      <c r="K1004" s="446" t="str">
        <f t="shared" si="153"/>
        <v/>
      </c>
      <c r="L1004" s="447"/>
      <c r="M1004" s="293"/>
      <c r="N1004" s="293"/>
      <c r="O1004" s="293"/>
      <c r="P1004" s="293"/>
      <c r="Q1004" s="293"/>
      <c r="R1004" s="293"/>
      <c r="S1004" s="293"/>
      <c r="T1004" s="293"/>
      <c r="U1004" s="293"/>
      <c r="V1004" s="293"/>
      <c r="W1004" s="293"/>
      <c r="X1004" s="293"/>
      <c r="Y1004" s="293"/>
      <c r="Z1004" s="293"/>
      <c r="AA1004" s="293"/>
      <c r="AB1004" s="293"/>
      <c r="AC1004" s="293"/>
      <c r="AD1004" s="293"/>
      <c r="AG1004" s="111" t="str">
        <f t="shared" si="154"/>
        <v/>
      </c>
      <c r="AH1004" s="95">
        <f t="shared" si="155"/>
        <v>0</v>
      </c>
      <c r="AI1004" s="95">
        <f t="shared" si="156"/>
        <v>0</v>
      </c>
      <c r="AJ1004" s="95">
        <f t="shared" si="157"/>
        <v>0</v>
      </c>
      <c r="AK1004" s="100">
        <f t="shared" si="158"/>
        <v>0</v>
      </c>
      <c r="AL1004" s="101">
        <f t="shared" si="159"/>
        <v>0</v>
      </c>
      <c r="AM1004" s="101">
        <f t="shared" si="160"/>
        <v>0</v>
      </c>
      <c r="AN1004" s="102">
        <f t="shared" si="161"/>
        <v>0</v>
      </c>
      <c r="AO1004" s="100">
        <f t="shared" si="162"/>
        <v>0</v>
      </c>
      <c r="AP1004" s="101">
        <f t="shared" si="163"/>
        <v>0</v>
      </c>
      <c r="AQ1004" s="101">
        <f t="shared" si="164"/>
        <v>0</v>
      </c>
      <c r="AR1004" s="102">
        <f t="shared" si="165"/>
        <v>0</v>
      </c>
      <c r="AS1004" s="111">
        <f t="shared" si="166"/>
        <v>0</v>
      </c>
    </row>
    <row r="1005" spans="1:45" ht="15.05" customHeight="1">
      <c r="A1005" s="132"/>
      <c r="C1005" s="169" t="s">
        <v>115</v>
      </c>
      <c r="D1005" s="448" t="str">
        <f t="shared" si="150"/>
        <v/>
      </c>
      <c r="E1005" s="449"/>
      <c r="F1005" s="450"/>
      <c r="G1005" s="446" t="str">
        <f t="shared" si="151"/>
        <v/>
      </c>
      <c r="H1005" s="447"/>
      <c r="I1005" s="446" t="str">
        <f t="shared" si="152"/>
        <v/>
      </c>
      <c r="J1005" s="447"/>
      <c r="K1005" s="446" t="str">
        <f t="shared" si="153"/>
        <v/>
      </c>
      <c r="L1005" s="447"/>
      <c r="M1005" s="293"/>
      <c r="N1005" s="293"/>
      <c r="O1005" s="293"/>
      <c r="P1005" s="293"/>
      <c r="Q1005" s="293"/>
      <c r="R1005" s="293"/>
      <c r="S1005" s="293"/>
      <c r="T1005" s="293"/>
      <c r="U1005" s="293"/>
      <c r="V1005" s="293"/>
      <c r="W1005" s="293"/>
      <c r="X1005" s="293"/>
      <c r="Y1005" s="293"/>
      <c r="Z1005" s="293"/>
      <c r="AA1005" s="293"/>
      <c r="AB1005" s="293"/>
      <c r="AC1005" s="293"/>
      <c r="AD1005" s="293"/>
      <c r="AG1005" s="111" t="str">
        <f t="shared" si="154"/>
        <v/>
      </c>
      <c r="AH1005" s="95">
        <f t="shared" si="155"/>
        <v>0</v>
      </c>
      <c r="AI1005" s="95">
        <f t="shared" si="156"/>
        <v>0</v>
      </c>
      <c r="AJ1005" s="95">
        <f t="shared" si="157"/>
        <v>0</v>
      </c>
      <c r="AK1005" s="100">
        <f t="shared" si="158"/>
        <v>0</v>
      </c>
      <c r="AL1005" s="101">
        <f t="shared" si="159"/>
        <v>0</v>
      </c>
      <c r="AM1005" s="101">
        <f t="shared" si="160"/>
        <v>0</v>
      </c>
      <c r="AN1005" s="102">
        <f t="shared" si="161"/>
        <v>0</v>
      </c>
      <c r="AO1005" s="100">
        <f t="shared" si="162"/>
        <v>0</v>
      </c>
      <c r="AP1005" s="101">
        <f t="shared" si="163"/>
        <v>0</v>
      </c>
      <c r="AQ1005" s="101">
        <f t="shared" si="164"/>
        <v>0</v>
      </c>
      <c r="AR1005" s="102">
        <f t="shared" si="165"/>
        <v>0</v>
      </c>
      <c r="AS1005" s="111">
        <f t="shared" si="166"/>
        <v>0</v>
      </c>
    </row>
    <row r="1006" spans="1:45" ht="15.05" customHeight="1">
      <c r="A1006" s="132"/>
      <c r="C1006" s="169" t="s">
        <v>116</v>
      </c>
      <c r="D1006" s="448" t="str">
        <f t="shared" si="150"/>
        <v/>
      </c>
      <c r="E1006" s="449"/>
      <c r="F1006" s="450"/>
      <c r="G1006" s="446" t="str">
        <f t="shared" si="151"/>
        <v/>
      </c>
      <c r="H1006" s="447"/>
      <c r="I1006" s="446" t="str">
        <f t="shared" si="152"/>
        <v/>
      </c>
      <c r="J1006" s="447"/>
      <c r="K1006" s="446" t="str">
        <f t="shared" si="153"/>
        <v/>
      </c>
      <c r="L1006" s="447"/>
      <c r="M1006" s="293"/>
      <c r="N1006" s="293"/>
      <c r="O1006" s="293"/>
      <c r="P1006" s="293"/>
      <c r="Q1006" s="293"/>
      <c r="R1006" s="293"/>
      <c r="S1006" s="293"/>
      <c r="T1006" s="293"/>
      <c r="U1006" s="293"/>
      <c r="V1006" s="293"/>
      <c r="W1006" s="293"/>
      <c r="X1006" s="293"/>
      <c r="Y1006" s="293"/>
      <c r="Z1006" s="293"/>
      <c r="AA1006" s="293"/>
      <c r="AB1006" s="293"/>
      <c r="AC1006" s="293"/>
      <c r="AD1006" s="293"/>
      <c r="AG1006" s="111" t="str">
        <f t="shared" si="154"/>
        <v/>
      </c>
      <c r="AH1006" s="95">
        <f t="shared" si="155"/>
        <v>0</v>
      </c>
      <c r="AI1006" s="95">
        <f t="shared" si="156"/>
        <v>0</v>
      </c>
      <c r="AJ1006" s="95">
        <f t="shared" si="157"/>
        <v>0</v>
      </c>
      <c r="AK1006" s="100">
        <f t="shared" si="158"/>
        <v>0</v>
      </c>
      <c r="AL1006" s="101">
        <f t="shared" si="159"/>
        <v>0</v>
      </c>
      <c r="AM1006" s="101">
        <f t="shared" si="160"/>
        <v>0</v>
      </c>
      <c r="AN1006" s="102">
        <f t="shared" si="161"/>
        <v>0</v>
      </c>
      <c r="AO1006" s="100">
        <f t="shared" si="162"/>
        <v>0</v>
      </c>
      <c r="AP1006" s="101">
        <f t="shared" si="163"/>
        <v>0</v>
      </c>
      <c r="AQ1006" s="101">
        <f t="shared" si="164"/>
        <v>0</v>
      </c>
      <c r="AR1006" s="102">
        <f t="shared" si="165"/>
        <v>0</v>
      </c>
      <c r="AS1006" s="111">
        <f t="shared" si="166"/>
        <v>0</v>
      </c>
    </row>
    <row r="1007" spans="1:45" ht="15.05" customHeight="1">
      <c r="A1007" s="132"/>
      <c r="C1007" s="169" t="s">
        <v>117</v>
      </c>
      <c r="D1007" s="448" t="str">
        <f t="shared" si="150"/>
        <v/>
      </c>
      <c r="E1007" s="449"/>
      <c r="F1007" s="450"/>
      <c r="G1007" s="446" t="str">
        <f t="shared" si="151"/>
        <v/>
      </c>
      <c r="H1007" s="447"/>
      <c r="I1007" s="446" t="str">
        <f t="shared" si="152"/>
        <v/>
      </c>
      <c r="J1007" s="447"/>
      <c r="K1007" s="446" t="str">
        <f t="shared" si="153"/>
        <v/>
      </c>
      <c r="L1007" s="447"/>
      <c r="M1007" s="293"/>
      <c r="N1007" s="293"/>
      <c r="O1007" s="293"/>
      <c r="P1007" s="293"/>
      <c r="Q1007" s="293"/>
      <c r="R1007" s="293"/>
      <c r="S1007" s="293"/>
      <c r="T1007" s="293"/>
      <c r="U1007" s="293"/>
      <c r="V1007" s="293"/>
      <c r="W1007" s="293"/>
      <c r="X1007" s="293"/>
      <c r="Y1007" s="293"/>
      <c r="Z1007" s="293"/>
      <c r="AA1007" s="293"/>
      <c r="AB1007" s="293"/>
      <c r="AC1007" s="293"/>
      <c r="AD1007" s="293"/>
      <c r="AG1007" s="111" t="str">
        <f t="shared" si="154"/>
        <v/>
      </c>
      <c r="AH1007" s="95">
        <f t="shared" si="155"/>
        <v>0</v>
      </c>
      <c r="AI1007" s="95">
        <f t="shared" si="156"/>
        <v>0</v>
      </c>
      <c r="AJ1007" s="95">
        <f t="shared" si="157"/>
        <v>0</v>
      </c>
      <c r="AK1007" s="100">
        <f t="shared" si="158"/>
        <v>0</v>
      </c>
      <c r="AL1007" s="101">
        <f t="shared" si="159"/>
        <v>0</v>
      </c>
      <c r="AM1007" s="101">
        <f t="shared" si="160"/>
        <v>0</v>
      </c>
      <c r="AN1007" s="102">
        <f t="shared" si="161"/>
        <v>0</v>
      </c>
      <c r="AO1007" s="100">
        <f t="shared" si="162"/>
        <v>0</v>
      </c>
      <c r="AP1007" s="101">
        <f t="shared" si="163"/>
        <v>0</v>
      </c>
      <c r="AQ1007" s="101">
        <f t="shared" si="164"/>
        <v>0</v>
      </c>
      <c r="AR1007" s="102">
        <f t="shared" si="165"/>
        <v>0</v>
      </c>
      <c r="AS1007" s="111">
        <f t="shared" si="166"/>
        <v>0</v>
      </c>
    </row>
    <row r="1008" spans="1:45" ht="15.05" customHeight="1">
      <c r="A1008" s="132"/>
      <c r="C1008" s="169" t="s">
        <v>118</v>
      </c>
      <c r="D1008" s="448" t="str">
        <f t="shared" si="150"/>
        <v/>
      </c>
      <c r="E1008" s="449"/>
      <c r="F1008" s="450"/>
      <c r="G1008" s="446" t="str">
        <f t="shared" si="151"/>
        <v/>
      </c>
      <c r="H1008" s="447"/>
      <c r="I1008" s="446" t="str">
        <f t="shared" si="152"/>
        <v/>
      </c>
      <c r="J1008" s="447"/>
      <c r="K1008" s="446" t="str">
        <f t="shared" si="153"/>
        <v/>
      </c>
      <c r="L1008" s="447"/>
      <c r="M1008" s="293"/>
      <c r="N1008" s="293"/>
      <c r="O1008" s="293"/>
      <c r="P1008" s="293"/>
      <c r="Q1008" s="293"/>
      <c r="R1008" s="293"/>
      <c r="S1008" s="293"/>
      <c r="T1008" s="293"/>
      <c r="U1008" s="293"/>
      <c r="V1008" s="293"/>
      <c r="W1008" s="293"/>
      <c r="X1008" s="293"/>
      <c r="Y1008" s="293"/>
      <c r="Z1008" s="293"/>
      <c r="AA1008" s="293"/>
      <c r="AB1008" s="293"/>
      <c r="AC1008" s="293"/>
      <c r="AD1008" s="293"/>
      <c r="AG1008" s="111" t="str">
        <f t="shared" si="154"/>
        <v/>
      </c>
      <c r="AH1008" s="95">
        <f t="shared" si="155"/>
        <v>0</v>
      </c>
      <c r="AI1008" s="95">
        <f t="shared" si="156"/>
        <v>0</v>
      </c>
      <c r="AJ1008" s="95">
        <f t="shared" si="157"/>
        <v>0</v>
      </c>
      <c r="AK1008" s="100">
        <f t="shared" si="158"/>
        <v>0</v>
      </c>
      <c r="AL1008" s="101">
        <f t="shared" si="159"/>
        <v>0</v>
      </c>
      <c r="AM1008" s="101">
        <f t="shared" si="160"/>
        <v>0</v>
      </c>
      <c r="AN1008" s="102">
        <f t="shared" si="161"/>
        <v>0</v>
      </c>
      <c r="AO1008" s="100">
        <f t="shared" si="162"/>
        <v>0</v>
      </c>
      <c r="AP1008" s="101">
        <f t="shared" si="163"/>
        <v>0</v>
      </c>
      <c r="AQ1008" s="101">
        <f t="shared" si="164"/>
        <v>0</v>
      </c>
      <c r="AR1008" s="102">
        <f t="shared" si="165"/>
        <v>0</v>
      </c>
      <c r="AS1008" s="111">
        <f t="shared" si="166"/>
        <v>0</v>
      </c>
    </row>
    <row r="1009" spans="1:45" ht="15.05" customHeight="1">
      <c r="A1009" s="132"/>
      <c r="C1009" s="169" t="s">
        <v>119</v>
      </c>
      <c r="D1009" s="448" t="str">
        <f t="shared" si="150"/>
        <v/>
      </c>
      <c r="E1009" s="449"/>
      <c r="F1009" s="450"/>
      <c r="G1009" s="446" t="str">
        <f t="shared" si="151"/>
        <v/>
      </c>
      <c r="H1009" s="447"/>
      <c r="I1009" s="446" t="str">
        <f t="shared" si="152"/>
        <v/>
      </c>
      <c r="J1009" s="447"/>
      <c r="K1009" s="446" t="str">
        <f t="shared" si="153"/>
        <v/>
      </c>
      <c r="L1009" s="447"/>
      <c r="M1009" s="293"/>
      <c r="N1009" s="293"/>
      <c r="O1009" s="293"/>
      <c r="P1009" s="293"/>
      <c r="Q1009" s="293"/>
      <c r="R1009" s="293"/>
      <c r="S1009" s="293"/>
      <c r="T1009" s="293"/>
      <c r="U1009" s="293"/>
      <c r="V1009" s="293"/>
      <c r="W1009" s="293"/>
      <c r="X1009" s="293"/>
      <c r="Y1009" s="293"/>
      <c r="Z1009" s="293"/>
      <c r="AA1009" s="293"/>
      <c r="AB1009" s="293"/>
      <c r="AC1009" s="293"/>
      <c r="AD1009" s="293"/>
      <c r="AG1009" s="111" t="str">
        <f t="shared" si="154"/>
        <v/>
      </c>
      <c r="AH1009" s="95">
        <f t="shared" si="155"/>
        <v>0</v>
      </c>
      <c r="AI1009" s="95">
        <f t="shared" si="156"/>
        <v>0</v>
      </c>
      <c r="AJ1009" s="95">
        <f t="shared" si="157"/>
        <v>0</v>
      </c>
      <c r="AK1009" s="100">
        <f t="shared" si="158"/>
        <v>0</v>
      </c>
      <c r="AL1009" s="101">
        <f t="shared" si="159"/>
        <v>0</v>
      </c>
      <c r="AM1009" s="101">
        <f t="shared" si="160"/>
        <v>0</v>
      </c>
      <c r="AN1009" s="102">
        <f t="shared" si="161"/>
        <v>0</v>
      </c>
      <c r="AO1009" s="100">
        <f t="shared" si="162"/>
        <v>0</v>
      </c>
      <c r="AP1009" s="101">
        <f t="shared" si="163"/>
        <v>0</v>
      </c>
      <c r="AQ1009" s="101">
        <f t="shared" si="164"/>
        <v>0</v>
      </c>
      <c r="AR1009" s="102">
        <f t="shared" si="165"/>
        <v>0</v>
      </c>
      <c r="AS1009" s="111">
        <f t="shared" si="166"/>
        <v>0</v>
      </c>
    </row>
    <row r="1010" spans="1:45" ht="15.05" customHeight="1">
      <c r="A1010" s="132"/>
      <c r="C1010" s="169" t="s">
        <v>120</v>
      </c>
      <c r="D1010" s="448" t="str">
        <f t="shared" si="150"/>
        <v/>
      </c>
      <c r="E1010" s="449"/>
      <c r="F1010" s="450"/>
      <c r="G1010" s="446" t="str">
        <f t="shared" si="151"/>
        <v/>
      </c>
      <c r="H1010" s="447"/>
      <c r="I1010" s="446" t="str">
        <f t="shared" si="152"/>
        <v/>
      </c>
      <c r="J1010" s="447"/>
      <c r="K1010" s="446" t="str">
        <f t="shared" si="153"/>
        <v/>
      </c>
      <c r="L1010" s="447"/>
      <c r="M1010" s="293"/>
      <c r="N1010" s="293"/>
      <c r="O1010" s="293"/>
      <c r="P1010" s="293"/>
      <c r="Q1010" s="293"/>
      <c r="R1010" s="293"/>
      <c r="S1010" s="293"/>
      <c r="T1010" s="293"/>
      <c r="U1010" s="293"/>
      <c r="V1010" s="293"/>
      <c r="W1010" s="293"/>
      <c r="X1010" s="293"/>
      <c r="Y1010" s="293"/>
      <c r="Z1010" s="293"/>
      <c r="AA1010" s="293"/>
      <c r="AB1010" s="293"/>
      <c r="AC1010" s="293"/>
      <c r="AD1010" s="293"/>
      <c r="AG1010" s="111" t="str">
        <f t="shared" si="154"/>
        <v/>
      </c>
      <c r="AH1010" s="95">
        <f t="shared" si="155"/>
        <v>0</v>
      </c>
      <c r="AI1010" s="95">
        <f t="shared" si="156"/>
        <v>0</v>
      </c>
      <c r="AJ1010" s="95">
        <f t="shared" si="157"/>
        <v>0</v>
      </c>
      <c r="AK1010" s="100">
        <f t="shared" si="158"/>
        <v>0</v>
      </c>
      <c r="AL1010" s="101">
        <f t="shared" si="159"/>
        <v>0</v>
      </c>
      <c r="AM1010" s="101">
        <f t="shared" si="160"/>
        <v>0</v>
      </c>
      <c r="AN1010" s="102">
        <f t="shared" si="161"/>
        <v>0</v>
      </c>
      <c r="AO1010" s="100">
        <f t="shared" si="162"/>
        <v>0</v>
      </c>
      <c r="AP1010" s="101">
        <f t="shared" si="163"/>
        <v>0</v>
      </c>
      <c r="AQ1010" s="101">
        <f t="shared" si="164"/>
        <v>0</v>
      </c>
      <c r="AR1010" s="102">
        <f t="shared" si="165"/>
        <v>0</v>
      </c>
      <c r="AS1010" s="111">
        <f t="shared" si="166"/>
        <v>0</v>
      </c>
    </row>
    <row r="1011" spans="1:45" ht="15.05" customHeight="1">
      <c r="A1011" s="132"/>
      <c r="C1011" s="169" t="s">
        <v>121</v>
      </c>
      <c r="D1011" s="448" t="str">
        <f t="shared" si="150"/>
        <v/>
      </c>
      <c r="E1011" s="449"/>
      <c r="F1011" s="450"/>
      <c r="G1011" s="446" t="str">
        <f t="shared" si="151"/>
        <v/>
      </c>
      <c r="H1011" s="447"/>
      <c r="I1011" s="446" t="str">
        <f t="shared" si="152"/>
        <v/>
      </c>
      <c r="J1011" s="447"/>
      <c r="K1011" s="446" t="str">
        <f t="shared" si="153"/>
        <v/>
      </c>
      <c r="L1011" s="447"/>
      <c r="M1011" s="293"/>
      <c r="N1011" s="293"/>
      <c r="O1011" s="293"/>
      <c r="P1011" s="293"/>
      <c r="Q1011" s="293"/>
      <c r="R1011" s="293"/>
      <c r="S1011" s="293"/>
      <c r="T1011" s="293"/>
      <c r="U1011" s="293"/>
      <c r="V1011" s="293"/>
      <c r="W1011" s="293"/>
      <c r="X1011" s="293"/>
      <c r="Y1011" s="293"/>
      <c r="Z1011" s="293"/>
      <c r="AA1011" s="293"/>
      <c r="AB1011" s="293"/>
      <c r="AC1011" s="293"/>
      <c r="AD1011" s="293"/>
      <c r="AG1011" s="111" t="str">
        <f t="shared" si="154"/>
        <v/>
      </c>
      <c r="AH1011" s="95">
        <f t="shared" si="155"/>
        <v>0</v>
      </c>
      <c r="AI1011" s="95">
        <f t="shared" si="156"/>
        <v>0</v>
      </c>
      <c r="AJ1011" s="95">
        <f t="shared" si="157"/>
        <v>0</v>
      </c>
      <c r="AK1011" s="100">
        <f t="shared" si="158"/>
        <v>0</v>
      </c>
      <c r="AL1011" s="101">
        <f t="shared" si="159"/>
        <v>0</v>
      </c>
      <c r="AM1011" s="101">
        <f t="shared" si="160"/>
        <v>0</v>
      </c>
      <c r="AN1011" s="102">
        <f t="shared" si="161"/>
        <v>0</v>
      </c>
      <c r="AO1011" s="100">
        <f t="shared" si="162"/>
        <v>0</v>
      </c>
      <c r="AP1011" s="101">
        <f t="shared" si="163"/>
        <v>0</v>
      </c>
      <c r="AQ1011" s="101">
        <f t="shared" si="164"/>
        <v>0</v>
      </c>
      <c r="AR1011" s="102">
        <f t="shared" si="165"/>
        <v>0</v>
      </c>
      <c r="AS1011" s="111">
        <f t="shared" si="166"/>
        <v>0</v>
      </c>
    </row>
    <row r="1012" spans="1:45" ht="15.05" customHeight="1">
      <c r="A1012" s="132"/>
      <c r="C1012" s="169" t="s">
        <v>122</v>
      </c>
      <c r="D1012" s="448" t="str">
        <f t="shared" si="150"/>
        <v/>
      </c>
      <c r="E1012" s="449"/>
      <c r="F1012" s="450"/>
      <c r="G1012" s="446" t="str">
        <f t="shared" si="151"/>
        <v/>
      </c>
      <c r="H1012" s="447"/>
      <c r="I1012" s="446" t="str">
        <f t="shared" si="152"/>
        <v/>
      </c>
      <c r="J1012" s="447"/>
      <c r="K1012" s="446" t="str">
        <f t="shared" si="153"/>
        <v/>
      </c>
      <c r="L1012" s="447"/>
      <c r="M1012" s="293"/>
      <c r="N1012" s="293"/>
      <c r="O1012" s="293"/>
      <c r="P1012" s="293"/>
      <c r="Q1012" s="293"/>
      <c r="R1012" s="293"/>
      <c r="S1012" s="293"/>
      <c r="T1012" s="293"/>
      <c r="U1012" s="293"/>
      <c r="V1012" s="293"/>
      <c r="W1012" s="293"/>
      <c r="X1012" s="293"/>
      <c r="Y1012" s="293"/>
      <c r="Z1012" s="293"/>
      <c r="AA1012" s="293"/>
      <c r="AB1012" s="293"/>
      <c r="AC1012" s="293"/>
      <c r="AD1012" s="293"/>
      <c r="AG1012" s="111" t="str">
        <f t="shared" si="154"/>
        <v/>
      </c>
      <c r="AH1012" s="95">
        <f t="shared" si="155"/>
        <v>0</v>
      </c>
      <c r="AI1012" s="95">
        <f t="shared" si="156"/>
        <v>0</v>
      </c>
      <c r="AJ1012" s="95">
        <f t="shared" si="157"/>
        <v>0</v>
      </c>
      <c r="AK1012" s="100">
        <f t="shared" si="158"/>
        <v>0</v>
      </c>
      <c r="AL1012" s="101">
        <f t="shared" si="159"/>
        <v>0</v>
      </c>
      <c r="AM1012" s="101">
        <f t="shared" si="160"/>
        <v>0</v>
      </c>
      <c r="AN1012" s="102">
        <f t="shared" si="161"/>
        <v>0</v>
      </c>
      <c r="AO1012" s="100">
        <f t="shared" si="162"/>
        <v>0</v>
      </c>
      <c r="AP1012" s="101">
        <f t="shared" si="163"/>
        <v>0</v>
      </c>
      <c r="AQ1012" s="101">
        <f t="shared" si="164"/>
        <v>0</v>
      </c>
      <c r="AR1012" s="102">
        <f t="shared" si="165"/>
        <v>0</v>
      </c>
      <c r="AS1012" s="111">
        <f t="shared" si="166"/>
        <v>0</v>
      </c>
    </row>
    <row r="1013" spans="1:45" ht="15.05" customHeight="1">
      <c r="A1013" s="132"/>
      <c r="C1013" s="169" t="s">
        <v>123</v>
      </c>
      <c r="D1013" s="448" t="str">
        <f t="shared" si="150"/>
        <v/>
      </c>
      <c r="E1013" s="449"/>
      <c r="F1013" s="450"/>
      <c r="G1013" s="446" t="str">
        <f t="shared" si="151"/>
        <v/>
      </c>
      <c r="H1013" s="447"/>
      <c r="I1013" s="446" t="str">
        <f t="shared" si="152"/>
        <v/>
      </c>
      <c r="J1013" s="447"/>
      <c r="K1013" s="446" t="str">
        <f t="shared" si="153"/>
        <v/>
      </c>
      <c r="L1013" s="447"/>
      <c r="M1013" s="293"/>
      <c r="N1013" s="293"/>
      <c r="O1013" s="293"/>
      <c r="P1013" s="293"/>
      <c r="Q1013" s="293"/>
      <c r="R1013" s="293"/>
      <c r="S1013" s="293"/>
      <c r="T1013" s="293"/>
      <c r="U1013" s="293"/>
      <c r="V1013" s="293"/>
      <c r="W1013" s="293"/>
      <c r="X1013" s="293"/>
      <c r="Y1013" s="293"/>
      <c r="Z1013" s="293"/>
      <c r="AA1013" s="293"/>
      <c r="AB1013" s="293"/>
      <c r="AC1013" s="293"/>
      <c r="AD1013" s="293"/>
      <c r="AG1013" s="111" t="str">
        <f t="shared" si="154"/>
        <v/>
      </c>
      <c r="AH1013" s="95">
        <f t="shared" si="155"/>
        <v>0</v>
      </c>
      <c r="AI1013" s="95">
        <f t="shared" si="156"/>
        <v>0</v>
      </c>
      <c r="AJ1013" s="95">
        <f t="shared" si="157"/>
        <v>0</v>
      </c>
      <c r="AK1013" s="100">
        <f t="shared" si="158"/>
        <v>0</v>
      </c>
      <c r="AL1013" s="101">
        <f t="shared" si="159"/>
        <v>0</v>
      </c>
      <c r="AM1013" s="101">
        <f t="shared" si="160"/>
        <v>0</v>
      </c>
      <c r="AN1013" s="102">
        <f t="shared" si="161"/>
        <v>0</v>
      </c>
      <c r="AO1013" s="100">
        <f t="shared" si="162"/>
        <v>0</v>
      </c>
      <c r="AP1013" s="101">
        <f t="shared" si="163"/>
        <v>0</v>
      </c>
      <c r="AQ1013" s="101">
        <f t="shared" si="164"/>
        <v>0</v>
      </c>
      <c r="AR1013" s="102">
        <f t="shared" si="165"/>
        <v>0</v>
      </c>
      <c r="AS1013" s="111">
        <f t="shared" si="166"/>
        <v>0</v>
      </c>
    </row>
    <row r="1014" spans="1:45" ht="15.05" customHeight="1">
      <c r="A1014" s="132"/>
      <c r="C1014" s="169" t="s">
        <v>124</v>
      </c>
      <c r="D1014" s="448" t="str">
        <f t="shared" si="150"/>
        <v/>
      </c>
      <c r="E1014" s="449"/>
      <c r="F1014" s="450"/>
      <c r="G1014" s="446" t="str">
        <f t="shared" si="151"/>
        <v/>
      </c>
      <c r="H1014" s="447"/>
      <c r="I1014" s="446" t="str">
        <f t="shared" si="152"/>
        <v/>
      </c>
      <c r="J1014" s="447"/>
      <c r="K1014" s="446" t="str">
        <f t="shared" si="153"/>
        <v/>
      </c>
      <c r="L1014" s="447"/>
      <c r="M1014" s="293"/>
      <c r="N1014" s="293"/>
      <c r="O1014" s="293"/>
      <c r="P1014" s="293"/>
      <c r="Q1014" s="293"/>
      <c r="R1014" s="293"/>
      <c r="S1014" s="293"/>
      <c r="T1014" s="293"/>
      <c r="U1014" s="293"/>
      <c r="V1014" s="293"/>
      <c r="W1014" s="293"/>
      <c r="X1014" s="293"/>
      <c r="Y1014" s="293"/>
      <c r="Z1014" s="293"/>
      <c r="AA1014" s="293"/>
      <c r="AB1014" s="293"/>
      <c r="AC1014" s="293"/>
      <c r="AD1014" s="293"/>
      <c r="AG1014" s="111" t="str">
        <f t="shared" si="154"/>
        <v/>
      </c>
      <c r="AH1014" s="95">
        <f t="shared" si="155"/>
        <v>0</v>
      </c>
      <c r="AI1014" s="95">
        <f t="shared" si="156"/>
        <v>0</v>
      </c>
      <c r="AJ1014" s="95">
        <f t="shared" si="157"/>
        <v>0</v>
      </c>
      <c r="AK1014" s="100">
        <f t="shared" si="158"/>
        <v>0</v>
      </c>
      <c r="AL1014" s="101">
        <f t="shared" si="159"/>
        <v>0</v>
      </c>
      <c r="AM1014" s="101">
        <f t="shared" si="160"/>
        <v>0</v>
      </c>
      <c r="AN1014" s="102">
        <f t="shared" si="161"/>
        <v>0</v>
      </c>
      <c r="AO1014" s="100">
        <f t="shared" si="162"/>
        <v>0</v>
      </c>
      <c r="AP1014" s="101">
        <f t="shared" si="163"/>
        <v>0</v>
      </c>
      <c r="AQ1014" s="101">
        <f t="shared" si="164"/>
        <v>0</v>
      </c>
      <c r="AR1014" s="102">
        <f t="shared" si="165"/>
        <v>0</v>
      </c>
      <c r="AS1014" s="111">
        <f t="shared" si="166"/>
        <v>0</v>
      </c>
    </row>
    <row r="1015" spans="1:45" ht="15.05" customHeight="1">
      <c r="A1015" s="132"/>
      <c r="C1015" s="169" t="s">
        <v>125</v>
      </c>
      <c r="D1015" s="448" t="str">
        <f t="shared" si="150"/>
        <v/>
      </c>
      <c r="E1015" s="449"/>
      <c r="F1015" s="450"/>
      <c r="G1015" s="446" t="str">
        <f t="shared" si="151"/>
        <v/>
      </c>
      <c r="H1015" s="447"/>
      <c r="I1015" s="446" t="str">
        <f t="shared" si="152"/>
        <v/>
      </c>
      <c r="J1015" s="447"/>
      <c r="K1015" s="446" t="str">
        <f t="shared" si="153"/>
        <v/>
      </c>
      <c r="L1015" s="447"/>
      <c r="M1015" s="293"/>
      <c r="N1015" s="293"/>
      <c r="O1015" s="293"/>
      <c r="P1015" s="293"/>
      <c r="Q1015" s="293"/>
      <c r="R1015" s="293"/>
      <c r="S1015" s="293"/>
      <c r="T1015" s="293"/>
      <c r="U1015" s="293"/>
      <c r="V1015" s="293"/>
      <c r="W1015" s="293"/>
      <c r="X1015" s="293"/>
      <c r="Y1015" s="293"/>
      <c r="Z1015" s="293"/>
      <c r="AA1015" s="293"/>
      <c r="AB1015" s="293"/>
      <c r="AC1015" s="293"/>
      <c r="AD1015" s="293"/>
      <c r="AG1015" s="111" t="str">
        <f t="shared" si="154"/>
        <v/>
      </c>
      <c r="AH1015" s="95">
        <f t="shared" si="155"/>
        <v>0</v>
      </c>
      <c r="AI1015" s="95">
        <f t="shared" si="156"/>
        <v>0</v>
      </c>
      <c r="AJ1015" s="95">
        <f t="shared" si="157"/>
        <v>0</v>
      </c>
      <c r="AK1015" s="100">
        <f t="shared" si="158"/>
        <v>0</v>
      </c>
      <c r="AL1015" s="101">
        <f t="shared" si="159"/>
        <v>0</v>
      </c>
      <c r="AM1015" s="101">
        <f t="shared" si="160"/>
        <v>0</v>
      </c>
      <c r="AN1015" s="102">
        <f t="shared" si="161"/>
        <v>0</v>
      </c>
      <c r="AO1015" s="100">
        <f t="shared" si="162"/>
        <v>0</v>
      </c>
      <c r="AP1015" s="101">
        <f t="shared" si="163"/>
        <v>0</v>
      </c>
      <c r="AQ1015" s="101">
        <f t="shared" si="164"/>
        <v>0</v>
      </c>
      <c r="AR1015" s="102">
        <f t="shared" si="165"/>
        <v>0</v>
      </c>
      <c r="AS1015" s="111">
        <f t="shared" si="166"/>
        <v>0</v>
      </c>
    </row>
    <row r="1016" spans="1:45" ht="15.05" customHeight="1">
      <c r="A1016" s="132"/>
      <c r="C1016" s="169" t="s">
        <v>126</v>
      </c>
      <c r="D1016" s="448" t="str">
        <f t="shared" si="150"/>
        <v/>
      </c>
      <c r="E1016" s="449"/>
      <c r="F1016" s="450"/>
      <c r="G1016" s="446" t="str">
        <f t="shared" si="151"/>
        <v/>
      </c>
      <c r="H1016" s="447"/>
      <c r="I1016" s="446" t="str">
        <f t="shared" si="152"/>
        <v/>
      </c>
      <c r="J1016" s="447"/>
      <c r="K1016" s="446" t="str">
        <f t="shared" si="153"/>
        <v/>
      </c>
      <c r="L1016" s="447"/>
      <c r="M1016" s="293"/>
      <c r="N1016" s="293"/>
      <c r="O1016" s="293"/>
      <c r="P1016" s="293"/>
      <c r="Q1016" s="293"/>
      <c r="R1016" s="293"/>
      <c r="S1016" s="293"/>
      <c r="T1016" s="293"/>
      <c r="U1016" s="293"/>
      <c r="V1016" s="293"/>
      <c r="W1016" s="293"/>
      <c r="X1016" s="293"/>
      <c r="Y1016" s="293"/>
      <c r="Z1016" s="293"/>
      <c r="AA1016" s="293"/>
      <c r="AB1016" s="293"/>
      <c r="AC1016" s="293"/>
      <c r="AD1016" s="293"/>
      <c r="AG1016" s="111" t="str">
        <f t="shared" si="154"/>
        <v/>
      </c>
      <c r="AH1016" s="95">
        <f t="shared" si="155"/>
        <v>0</v>
      </c>
      <c r="AI1016" s="95">
        <f t="shared" si="156"/>
        <v>0</v>
      </c>
      <c r="AJ1016" s="95">
        <f t="shared" si="157"/>
        <v>0</v>
      </c>
      <c r="AK1016" s="100">
        <f t="shared" si="158"/>
        <v>0</v>
      </c>
      <c r="AL1016" s="101">
        <f t="shared" si="159"/>
        <v>0</v>
      </c>
      <c r="AM1016" s="101">
        <f t="shared" si="160"/>
        <v>0</v>
      </c>
      <c r="AN1016" s="102">
        <f t="shared" si="161"/>
        <v>0</v>
      </c>
      <c r="AO1016" s="100">
        <f t="shared" si="162"/>
        <v>0</v>
      </c>
      <c r="AP1016" s="101">
        <f t="shared" si="163"/>
        <v>0</v>
      </c>
      <c r="AQ1016" s="101">
        <f t="shared" si="164"/>
        <v>0</v>
      </c>
      <c r="AR1016" s="102">
        <f t="shared" si="165"/>
        <v>0</v>
      </c>
      <c r="AS1016" s="111">
        <f t="shared" si="166"/>
        <v>0</v>
      </c>
    </row>
    <row r="1017" spans="1:45" ht="15.05" customHeight="1">
      <c r="A1017" s="132"/>
      <c r="C1017" s="169" t="s">
        <v>127</v>
      </c>
      <c r="D1017" s="448" t="str">
        <f t="shared" si="150"/>
        <v/>
      </c>
      <c r="E1017" s="449"/>
      <c r="F1017" s="450"/>
      <c r="G1017" s="446" t="str">
        <f t="shared" si="151"/>
        <v/>
      </c>
      <c r="H1017" s="447"/>
      <c r="I1017" s="446" t="str">
        <f t="shared" si="152"/>
        <v/>
      </c>
      <c r="J1017" s="447"/>
      <c r="K1017" s="446" t="str">
        <f t="shared" si="153"/>
        <v/>
      </c>
      <c r="L1017" s="447"/>
      <c r="M1017" s="293"/>
      <c r="N1017" s="293"/>
      <c r="O1017" s="293"/>
      <c r="P1017" s="293"/>
      <c r="Q1017" s="293"/>
      <c r="R1017" s="293"/>
      <c r="S1017" s="293"/>
      <c r="T1017" s="293"/>
      <c r="U1017" s="293"/>
      <c r="V1017" s="293"/>
      <c r="W1017" s="293"/>
      <c r="X1017" s="293"/>
      <c r="Y1017" s="293"/>
      <c r="Z1017" s="293"/>
      <c r="AA1017" s="293"/>
      <c r="AB1017" s="293"/>
      <c r="AC1017" s="293"/>
      <c r="AD1017" s="293"/>
      <c r="AG1017" s="111" t="str">
        <f t="shared" si="154"/>
        <v/>
      </c>
      <c r="AH1017" s="95">
        <f t="shared" si="155"/>
        <v>0</v>
      </c>
      <c r="AI1017" s="95">
        <f t="shared" si="156"/>
        <v>0</v>
      </c>
      <c r="AJ1017" s="95">
        <f t="shared" si="157"/>
        <v>0</v>
      </c>
      <c r="AK1017" s="100">
        <f t="shared" si="158"/>
        <v>0</v>
      </c>
      <c r="AL1017" s="101">
        <f t="shared" si="159"/>
        <v>0</v>
      </c>
      <c r="AM1017" s="101">
        <f t="shared" si="160"/>
        <v>0</v>
      </c>
      <c r="AN1017" s="102">
        <f t="shared" si="161"/>
        <v>0</v>
      </c>
      <c r="AO1017" s="100">
        <f t="shared" si="162"/>
        <v>0</v>
      </c>
      <c r="AP1017" s="101">
        <f t="shared" si="163"/>
        <v>0</v>
      </c>
      <c r="AQ1017" s="101">
        <f t="shared" si="164"/>
        <v>0</v>
      </c>
      <c r="AR1017" s="102">
        <f t="shared" si="165"/>
        <v>0</v>
      </c>
      <c r="AS1017" s="111">
        <f t="shared" si="166"/>
        <v>0</v>
      </c>
    </row>
    <row r="1018" spans="1:45" ht="15.05" customHeight="1">
      <c r="A1018" s="132"/>
      <c r="C1018" s="169" t="s">
        <v>128</v>
      </c>
      <c r="D1018" s="448" t="str">
        <f t="shared" si="150"/>
        <v/>
      </c>
      <c r="E1018" s="449"/>
      <c r="F1018" s="450"/>
      <c r="G1018" s="446" t="str">
        <f t="shared" si="151"/>
        <v/>
      </c>
      <c r="H1018" s="447"/>
      <c r="I1018" s="446" t="str">
        <f t="shared" si="152"/>
        <v/>
      </c>
      <c r="J1018" s="447"/>
      <c r="K1018" s="446" t="str">
        <f t="shared" si="153"/>
        <v/>
      </c>
      <c r="L1018" s="447"/>
      <c r="M1018" s="293"/>
      <c r="N1018" s="293"/>
      <c r="O1018" s="293"/>
      <c r="P1018" s="293"/>
      <c r="Q1018" s="293"/>
      <c r="R1018" s="293"/>
      <c r="S1018" s="293"/>
      <c r="T1018" s="293"/>
      <c r="U1018" s="293"/>
      <c r="V1018" s="293"/>
      <c r="W1018" s="293"/>
      <c r="X1018" s="293"/>
      <c r="Y1018" s="293"/>
      <c r="Z1018" s="293"/>
      <c r="AA1018" s="293"/>
      <c r="AB1018" s="293"/>
      <c r="AC1018" s="293"/>
      <c r="AD1018" s="293"/>
      <c r="AG1018" s="111" t="str">
        <f t="shared" si="154"/>
        <v/>
      </c>
      <c r="AH1018" s="95">
        <f t="shared" si="155"/>
        <v>0</v>
      </c>
      <c r="AI1018" s="95">
        <f t="shared" si="156"/>
        <v>0</v>
      </c>
      <c r="AJ1018" s="95">
        <f t="shared" si="157"/>
        <v>0</v>
      </c>
      <c r="AK1018" s="100">
        <f t="shared" si="158"/>
        <v>0</v>
      </c>
      <c r="AL1018" s="101">
        <f t="shared" si="159"/>
        <v>0</v>
      </c>
      <c r="AM1018" s="101">
        <f t="shared" si="160"/>
        <v>0</v>
      </c>
      <c r="AN1018" s="102">
        <f t="shared" si="161"/>
        <v>0</v>
      </c>
      <c r="AO1018" s="100">
        <f t="shared" si="162"/>
        <v>0</v>
      </c>
      <c r="AP1018" s="101">
        <f t="shared" si="163"/>
        <v>0</v>
      </c>
      <c r="AQ1018" s="101">
        <f t="shared" si="164"/>
        <v>0</v>
      </c>
      <c r="AR1018" s="102">
        <f t="shared" si="165"/>
        <v>0</v>
      </c>
      <c r="AS1018" s="111">
        <f t="shared" si="166"/>
        <v>0</v>
      </c>
    </row>
    <row r="1019" spans="1:45" ht="15.05" customHeight="1">
      <c r="A1019" s="132"/>
      <c r="C1019" s="169" t="s">
        <v>129</v>
      </c>
      <c r="D1019" s="448" t="str">
        <f t="shared" si="150"/>
        <v/>
      </c>
      <c r="E1019" s="449"/>
      <c r="F1019" s="450"/>
      <c r="G1019" s="446" t="str">
        <f t="shared" si="151"/>
        <v/>
      </c>
      <c r="H1019" s="447"/>
      <c r="I1019" s="446" t="str">
        <f t="shared" si="152"/>
        <v/>
      </c>
      <c r="J1019" s="447"/>
      <c r="K1019" s="446" t="str">
        <f t="shared" si="153"/>
        <v/>
      </c>
      <c r="L1019" s="447"/>
      <c r="M1019" s="293"/>
      <c r="N1019" s="293"/>
      <c r="O1019" s="293"/>
      <c r="P1019" s="293"/>
      <c r="Q1019" s="293"/>
      <c r="R1019" s="293"/>
      <c r="S1019" s="293"/>
      <c r="T1019" s="293"/>
      <c r="U1019" s="293"/>
      <c r="V1019" s="293"/>
      <c r="W1019" s="293"/>
      <c r="X1019" s="293"/>
      <c r="Y1019" s="293"/>
      <c r="Z1019" s="293"/>
      <c r="AA1019" s="293"/>
      <c r="AB1019" s="293"/>
      <c r="AC1019" s="293"/>
      <c r="AD1019" s="293"/>
      <c r="AG1019" s="111" t="str">
        <f t="shared" si="154"/>
        <v/>
      </c>
      <c r="AH1019" s="95">
        <f t="shared" si="155"/>
        <v>0</v>
      </c>
      <c r="AI1019" s="95">
        <f t="shared" si="156"/>
        <v>0</v>
      </c>
      <c r="AJ1019" s="95">
        <f t="shared" si="157"/>
        <v>0</v>
      </c>
      <c r="AK1019" s="100">
        <f t="shared" si="158"/>
        <v>0</v>
      </c>
      <c r="AL1019" s="101">
        <f t="shared" si="159"/>
        <v>0</v>
      </c>
      <c r="AM1019" s="101">
        <f t="shared" si="160"/>
        <v>0</v>
      </c>
      <c r="AN1019" s="102">
        <f t="shared" si="161"/>
        <v>0</v>
      </c>
      <c r="AO1019" s="100">
        <f t="shared" si="162"/>
        <v>0</v>
      </c>
      <c r="AP1019" s="101">
        <f t="shared" si="163"/>
        <v>0</v>
      </c>
      <c r="AQ1019" s="101">
        <f t="shared" si="164"/>
        <v>0</v>
      </c>
      <c r="AR1019" s="102">
        <f t="shared" si="165"/>
        <v>0</v>
      </c>
      <c r="AS1019" s="111">
        <f t="shared" si="166"/>
        <v>0</v>
      </c>
    </row>
    <row r="1020" spans="1:45" ht="15.05" customHeight="1">
      <c r="A1020" s="132"/>
      <c r="C1020" s="169" t="s">
        <v>130</v>
      </c>
      <c r="D1020" s="448" t="str">
        <f t="shared" si="150"/>
        <v/>
      </c>
      <c r="E1020" s="449"/>
      <c r="F1020" s="450"/>
      <c r="G1020" s="446" t="str">
        <f t="shared" si="151"/>
        <v/>
      </c>
      <c r="H1020" s="447"/>
      <c r="I1020" s="446" t="str">
        <f t="shared" si="152"/>
        <v/>
      </c>
      <c r="J1020" s="447"/>
      <c r="K1020" s="446" t="str">
        <f t="shared" si="153"/>
        <v/>
      </c>
      <c r="L1020" s="447"/>
      <c r="M1020" s="293"/>
      <c r="N1020" s="293"/>
      <c r="O1020" s="293"/>
      <c r="P1020" s="293"/>
      <c r="Q1020" s="293"/>
      <c r="R1020" s="293"/>
      <c r="S1020" s="293"/>
      <c r="T1020" s="293"/>
      <c r="U1020" s="293"/>
      <c r="V1020" s="293"/>
      <c r="W1020" s="293"/>
      <c r="X1020" s="293"/>
      <c r="Y1020" s="293"/>
      <c r="Z1020" s="293"/>
      <c r="AA1020" s="293"/>
      <c r="AB1020" s="293"/>
      <c r="AC1020" s="293"/>
      <c r="AD1020" s="293"/>
      <c r="AG1020" s="111" t="str">
        <f t="shared" si="154"/>
        <v/>
      </c>
      <c r="AH1020" s="95">
        <f t="shared" si="155"/>
        <v>0</v>
      </c>
      <c r="AI1020" s="95">
        <f t="shared" si="156"/>
        <v>0</v>
      </c>
      <c r="AJ1020" s="95">
        <f t="shared" si="157"/>
        <v>0</v>
      </c>
      <c r="AK1020" s="100">
        <f t="shared" si="158"/>
        <v>0</v>
      </c>
      <c r="AL1020" s="101">
        <f t="shared" si="159"/>
        <v>0</v>
      </c>
      <c r="AM1020" s="101">
        <f t="shared" si="160"/>
        <v>0</v>
      </c>
      <c r="AN1020" s="102">
        <f t="shared" si="161"/>
        <v>0</v>
      </c>
      <c r="AO1020" s="100">
        <f t="shared" si="162"/>
        <v>0</v>
      </c>
      <c r="AP1020" s="101">
        <f t="shared" si="163"/>
        <v>0</v>
      </c>
      <c r="AQ1020" s="101">
        <f t="shared" si="164"/>
        <v>0</v>
      </c>
      <c r="AR1020" s="102">
        <f t="shared" si="165"/>
        <v>0</v>
      </c>
      <c r="AS1020" s="111">
        <f t="shared" si="166"/>
        <v>0</v>
      </c>
    </row>
    <row r="1021" spans="1:45" ht="15.05" customHeight="1">
      <c r="A1021" s="132"/>
      <c r="C1021" s="169" t="s">
        <v>131</v>
      </c>
      <c r="D1021" s="448" t="str">
        <f t="shared" si="150"/>
        <v/>
      </c>
      <c r="E1021" s="449"/>
      <c r="F1021" s="450"/>
      <c r="G1021" s="446" t="str">
        <f t="shared" si="151"/>
        <v/>
      </c>
      <c r="H1021" s="447"/>
      <c r="I1021" s="446" t="str">
        <f t="shared" si="152"/>
        <v/>
      </c>
      <c r="J1021" s="447"/>
      <c r="K1021" s="446" t="str">
        <f t="shared" si="153"/>
        <v/>
      </c>
      <c r="L1021" s="447"/>
      <c r="M1021" s="293"/>
      <c r="N1021" s="293"/>
      <c r="O1021" s="293"/>
      <c r="P1021" s="293"/>
      <c r="Q1021" s="293"/>
      <c r="R1021" s="293"/>
      <c r="S1021" s="293"/>
      <c r="T1021" s="293"/>
      <c r="U1021" s="293"/>
      <c r="V1021" s="293"/>
      <c r="W1021" s="293"/>
      <c r="X1021" s="293"/>
      <c r="Y1021" s="293"/>
      <c r="Z1021" s="293"/>
      <c r="AA1021" s="293"/>
      <c r="AB1021" s="293"/>
      <c r="AC1021" s="293"/>
      <c r="AD1021" s="293"/>
      <c r="AG1021" s="111" t="str">
        <f t="shared" si="154"/>
        <v/>
      </c>
      <c r="AH1021" s="95">
        <f t="shared" si="155"/>
        <v>0</v>
      </c>
      <c r="AI1021" s="95">
        <f t="shared" si="156"/>
        <v>0</v>
      </c>
      <c r="AJ1021" s="95">
        <f t="shared" si="157"/>
        <v>0</v>
      </c>
      <c r="AK1021" s="100">
        <f t="shared" si="158"/>
        <v>0</v>
      </c>
      <c r="AL1021" s="101">
        <f t="shared" si="159"/>
        <v>0</v>
      </c>
      <c r="AM1021" s="101">
        <f t="shared" si="160"/>
        <v>0</v>
      </c>
      <c r="AN1021" s="102">
        <f t="shared" si="161"/>
        <v>0</v>
      </c>
      <c r="AO1021" s="100">
        <f t="shared" si="162"/>
        <v>0</v>
      </c>
      <c r="AP1021" s="101">
        <f t="shared" si="163"/>
        <v>0</v>
      </c>
      <c r="AQ1021" s="101">
        <f t="shared" si="164"/>
        <v>0</v>
      </c>
      <c r="AR1021" s="102">
        <f t="shared" si="165"/>
        <v>0</v>
      </c>
      <c r="AS1021" s="111">
        <f t="shared" si="166"/>
        <v>0</v>
      </c>
    </row>
    <row r="1022" spans="1:45" ht="15.05" customHeight="1">
      <c r="A1022" s="132"/>
      <c r="C1022" s="169" t="s">
        <v>132</v>
      </c>
      <c r="D1022" s="448" t="str">
        <f t="shared" si="150"/>
        <v/>
      </c>
      <c r="E1022" s="449"/>
      <c r="F1022" s="450"/>
      <c r="G1022" s="446" t="str">
        <f t="shared" si="151"/>
        <v/>
      </c>
      <c r="H1022" s="447"/>
      <c r="I1022" s="446" t="str">
        <f t="shared" si="152"/>
        <v/>
      </c>
      <c r="J1022" s="447"/>
      <c r="K1022" s="446" t="str">
        <f t="shared" si="153"/>
        <v/>
      </c>
      <c r="L1022" s="447"/>
      <c r="M1022" s="293"/>
      <c r="N1022" s="293"/>
      <c r="O1022" s="293"/>
      <c r="P1022" s="293"/>
      <c r="Q1022" s="293"/>
      <c r="R1022" s="293"/>
      <c r="S1022" s="293"/>
      <c r="T1022" s="293"/>
      <c r="U1022" s="293"/>
      <c r="V1022" s="293"/>
      <c r="W1022" s="293"/>
      <c r="X1022" s="293"/>
      <c r="Y1022" s="293"/>
      <c r="Z1022" s="293"/>
      <c r="AA1022" s="293"/>
      <c r="AB1022" s="293"/>
      <c r="AC1022" s="293"/>
      <c r="AD1022" s="293"/>
      <c r="AG1022" s="111" t="str">
        <f t="shared" si="154"/>
        <v/>
      </c>
      <c r="AH1022" s="95">
        <f t="shared" si="155"/>
        <v>0</v>
      </c>
      <c r="AI1022" s="95">
        <f t="shared" si="156"/>
        <v>0</v>
      </c>
      <c r="AJ1022" s="95">
        <f t="shared" si="157"/>
        <v>0</v>
      </c>
      <c r="AK1022" s="100">
        <f t="shared" si="158"/>
        <v>0</v>
      </c>
      <c r="AL1022" s="101">
        <f t="shared" si="159"/>
        <v>0</v>
      </c>
      <c r="AM1022" s="101">
        <f t="shared" si="160"/>
        <v>0</v>
      </c>
      <c r="AN1022" s="102">
        <f t="shared" si="161"/>
        <v>0</v>
      </c>
      <c r="AO1022" s="100">
        <f t="shared" si="162"/>
        <v>0</v>
      </c>
      <c r="AP1022" s="101">
        <f t="shared" si="163"/>
        <v>0</v>
      </c>
      <c r="AQ1022" s="101">
        <f t="shared" si="164"/>
        <v>0</v>
      </c>
      <c r="AR1022" s="102">
        <f t="shared" si="165"/>
        <v>0</v>
      </c>
      <c r="AS1022" s="111">
        <f t="shared" si="166"/>
        <v>0</v>
      </c>
    </row>
    <row r="1023" spans="1:45" ht="15.05" customHeight="1">
      <c r="A1023" s="132"/>
      <c r="C1023" s="169" t="s">
        <v>133</v>
      </c>
      <c r="D1023" s="448" t="str">
        <f t="shared" ref="D1023:D1077" si="167">IF(D103="","",D103)</f>
        <v/>
      </c>
      <c r="E1023" s="449"/>
      <c r="F1023" s="450"/>
      <c r="G1023" s="446" t="str">
        <f t="shared" ref="G1023:G1077" si="168">IF(M614="","",M614)</f>
        <v/>
      </c>
      <c r="H1023" s="447"/>
      <c r="I1023" s="446" t="str">
        <f t="shared" ref="I1023:I1077" si="169">IF(S614="","",S614)</f>
        <v/>
      </c>
      <c r="J1023" s="447"/>
      <c r="K1023" s="446" t="str">
        <f t="shared" ref="K1023:K1077" si="170">IF(Y614="","",Y614)</f>
        <v/>
      </c>
      <c r="L1023" s="447"/>
      <c r="M1023" s="293"/>
      <c r="N1023" s="293"/>
      <c r="O1023" s="293"/>
      <c r="P1023" s="293"/>
      <c r="Q1023" s="293"/>
      <c r="R1023" s="293"/>
      <c r="S1023" s="293"/>
      <c r="T1023" s="293"/>
      <c r="U1023" s="293"/>
      <c r="V1023" s="293"/>
      <c r="W1023" s="293"/>
      <c r="X1023" s="293"/>
      <c r="Y1023" s="293"/>
      <c r="Z1023" s="293"/>
      <c r="AA1023" s="293"/>
      <c r="AB1023" s="293"/>
      <c r="AC1023" s="293"/>
      <c r="AD1023" s="293"/>
      <c r="AG1023" s="111" t="str">
        <f t="shared" ref="AG1023:AG1077" si="171">G1023</f>
        <v/>
      </c>
      <c r="AH1023" s="95">
        <f t="shared" ref="AH1023:AH1077" si="172">IF(COUNTIF(I1023:L1023,"NA")=2,"NA",SUM(I1023:L1023))</f>
        <v>0</v>
      </c>
      <c r="AI1023" s="95">
        <f t="shared" ref="AI1023:AI1077" si="173">COUNTIF(I1023:L1023, "NS")</f>
        <v>0</v>
      </c>
      <c r="AJ1023" s="95">
        <f t="shared" ref="AJ1023:AJ1077" si="174">IF($AG$956 = $AH$956, 0, IF(OR(AND(AG1023 = 0, AI1023 &gt; 0), AND(AG1023 = "NS", AH1023 &gt; 0), AND(AG1023 = "NS", AI1023 = 0, AH1023 =0), AND(AG1023="NA", AH1023&lt;&gt;"NA")), 1, IF(OR(AND(AG1023 &gt; 0, AI1023 = 2), AND(AG1023 = "NS", AI1023 = 2), AND(AG1023 = "NS", AH1023 = 0, AI1023 &gt; 0), AG1023 = AH1023), 0, 1)))</f>
        <v>0</v>
      </c>
      <c r="AK1023" s="100">
        <f t="shared" ref="AK1023:AK1077" si="175">IF(I1023="",0,I1023)</f>
        <v>0</v>
      </c>
      <c r="AL1023" s="101">
        <f t="shared" ref="AL1023:AL1077" si="176">IF(AND(COUNTA(M1023,O1023,Q1023,S1023,U1023,W1023,Y1023,AA1023,AC1023)&lt;&gt;0,COUNTIF(M1023,"NA")+COUNTIF(O1023,"NA")+COUNTIF(Q1023,"NA")+COUNTIF(S1023,"NA")+COUNTIF(U1023,"NA")+COUNTIF(W1023,"NA")+COUNTIF(Y1023,"NA")+COUNTIF(AA1023,"NA")+COUNTIF(AC1023,"NA")=COUNTA($M$957,$O$957,$Q$957,$S$957,$U$957,$W$957,$Y$957,$AA$957,$AC$957)),"NA",SUM(M1023,O1023,Q1023,S1023,U1023,W1023,Y1023,AA1023,AC1023))</f>
        <v>0</v>
      </c>
      <c r="AM1023" s="101">
        <f t="shared" ref="AM1023:AM1077" si="177">COUNTIF(M1023, "NS")+COUNTIF(O1023, "NS")+COUNTIF(Q1023, "NS")+COUNTIF(S1023, "NS")+COUNTIF(U1023, "NS")+COUNTIF(W1023, "NS")+COUNTIF(Y1023, "NS")+COUNTIF(AA1023, "NS")+COUNTIF(AC1023, "NS")</f>
        <v>0</v>
      </c>
      <c r="AN1023" s="102">
        <f t="shared" ref="AN1023:AN1077" si="178">IF($AG$956=$AH$956, 0, IF(OR(AND(AK1023 =0, AM1023 &gt;0), AND(AK1023 ="NS", AL1023&gt;0), AND(AK1023 ="NS", AL1023 =0, AM1023=0), AND(AK1023="NA", AL1023&lt;&gt;"NA") ), 1, IF(OR(AND(AM1023&gt;=2, AL1023&lt;AK1023), AND(AK1023="NS", AL1023=0, AM1023&gt;0), AL1023=AK1023 ), 0, 1)))</f>
        <v>0</v>
      </c>
      <c r="AO1023" s="100">
        <f t="shared" ref="AO1023:AO1077" si="179">IF(K1023="",0,K1023)</f>
        <v>0</v>
      </c>
      <c r="AP1023" s="101">
        <f t="shared" ref="AP1023:AP1077" si="180">IF(AND(COUNTA(N1023,P1023,R1023,T1023,V1023,X1023,Z1023,AB1023,AD1023)&lt;&gt;0,COUNTIF(N1023,"NA")+COUNTIF(P1023,"NA")+COUNTIF(R1023,"NA")+COUNTIF(T1023,"NA")+COUNTIF(V1023,"NA")+COUNTIF(X1023,"NA")+COUNTIF(Z1023,"NA")+COUNTIF(AB1023,"NA")+COUNTIF(AD1023,"NA")=COUNTA($N$957,$P$957,$R$957,$T$957,$V$957,$X$957,$Z$957,$AB$957,$AD$957)),"NA",SUM(N1023,P1023,R1023,T1023,V1023,X1023,Z1023,AB1023,AD1023))</f>
        <v>0</v>
      </c>
      <c r="AQ1023" s="101">
        <f t="shared" ref="AQ1023:AQ1077" si="181">COUNTIF(N1023, "NS")+COUNTIF(P1023, "NS")+COUNTIF(R1023, "NS")+COUNTIF(T1023, "NS")+COUNTIF(V1023, "NS")+COUNTIF(X1023, "NS")+COUNTIF(Z1023, "NS")+COUNTIF(AB1023, "NS")+COUNTIF(AD1023, "NS")</f>
        <v>0</v>
      </c>
      <c r="AR1023" s="102">
        <f t="shared" ref="AR1023:AR1077" si="182">IF($AG$956=$AH$956, 0, IF(OR(AND(AO1023 =0, AQ1023 &gt;0), AND(AO1023 ="NS", AP1023&gt;0), AND(AO1023 ="NS", AP1023 =0, AQ1023=0), AND(AO1023="NA", AP1023&lt;&gt;"NA") ), 1, IF(OR(AND(AQ1023&gt;=2, AP1023&lt;AO1023), AND(AO1023="NS", AP1023=0, AQ1023&gt;0), AP1023=AO1023 ), 0, 1)))</f>
        <v>0</v>
      </c>
      <c r="AS1023" s="111">
        <f t="shared" ref="AS1023:AS1077" si="183">IF($AG$956=$AH$956,0,IF(OR(AND(D1023&lt;&gt;"",COUNTA(M1023:AD1023)&lt;&gt;COUNTA($M$957:$AD$957)),AND(D1023="",COUNTA(M1023:AD1023)&gt;0)),1,0))</f>
        <v>0</v>
      </c>
    </row>
    <row r="1024" spans="1:45" ht="15.05" customHeight="1">
      <c r="A1024" s="132"/>
      <c r="C1024" s="169" t="s">
        <v>134</v>
      </c>
      <c r="D1024" s="448" t="str">
        <f t="shared" si="167"/>
        <v/>
      </c>
      <c r="E1024" s="449"/>
      <c r="F1024" s="450"/>
      <c r="G1024" s="446" t="str">
        <f t="shared" si="168"/>
        <v/>
      </c>
      <c r="H1024" s="447"/>
      <c r="I1024" s="446" t="str">
        <f t="shared" si="169"/>
        <v/>
      </c>
      <c r="J1024" s="447"/>
      <c r="K1024" s="446" t="str">
        <f t="shared" si="170"/>
        <v/>
      </c>
      <c r="L1024" s="447"/>
      <c r="M1024" s="293"/>
      <c r="N1024" s="293"/>
      <c r="O1024" s="293"/>
      <c r="P1024" s="293"/>
      <c r="Q1024" s="293"/>
      <c r="R1024" s="293"/>
      <c r="S1024" s="293"/>
      <c r="T1024" s="293"/>
      <c r="U1024" s="293"/>
      <c r="V1024" s="293"/>
      <c r="W1024" s="293"/>
      <c r="X1024" s="293"/>
      <c r="Y1024" s="293"/>
      <c r="Z1024" s="293"/>
      <c r="AA1024" s="293"/>
      <c r="AB1024" s="293"/>
      <c r="AC1024" s="293"/>
      <c r="AD1024" s="293"/>
      <c r="AG1024" s="111" t="str">
        <f t="shared" si="171"/>
        <v/>
      </c>
      <c r="AH1024" s="95">
        <f t="shared" si="172"/>
        <v>0</v>
      </c>
      <c r="AI1024" s="95">
        <f t="shared" si="173"/>
        <v>0</v>
      </c>
      <c r="AJ1024" s="95">
        <f t="shared" si="174"/>
        <v>0</v>
      </c>
      <c r="AK1024" s="100">
        <f t="shared" si="175"/>
        <v>0</v>
      </c>
      <c r="AL1024" s="101">
        <f t="shared" si="176"/>
        <v>0</v>
      </c>
      <c r="AM1024" s="101">
        <f t="shared" si="177"/>
        <v>0</v>
      </c>
      <c r="AN1024" s="102">
        <f t="shared" si="178"/>
        <v>0</v>
      </c>
      <c r="AO1024" s="100">
        <f t="shared" si="179"/>
        <v>0</v>
      </c>
      <c r="AP1024" s="101">
        <f t="shared" si="180"/>
        <v>0</v>
      </c>
      <c r="AQ1024" s="101">
        <f t="shared" si="181"/>
        <v>0</v>
      </c>
      <c r="AR1024" s="102">
        <f t="shared" si="182"/>
        <v>0</v>
      </c>
      <c r="AS1024" s="111">
        <f t="shared" si="183"/>
        <v>0</v>
      </c>
    </row>
    <row r="1025" spans="1:45" ht="15.05" customHeight="1">
      <c r="A1025" s="132"/>
      <c r="C1025" s="169" t="s">
        <v>135</v>
      </c>
      <c r="D1025" s="448" t="str">
        <f t="shared" si="167"/>
        <v/>
      </c>
      <c r="E1025" s="449"/>
      <c r="F1025" s="450"/>
      <c r="G1025" s="446" t="str">
        <f t="shared" si="168"/>
        <v/>
      </c>
      <c r="H1025" s="447"/>
      <c r="I1025" s="446" t="str">
        <f t="shared" si="169"/>
        <v/>
      </c>
      <c r="J1025" s="447"/>
      <c r="K1025" s="446" t="str">
        <f t="shared" si="170"/>
        <v/>
      </c>
      <c r="L1025" s="447"/>
      <c r="M1025" s="293"/>
      <c r="N1025" s="293"/>
      <c r="O1025" s="293"/>
      <c r="P1025" s="293"/>
      <c r="Q1025" s="293"/>
      <c r="R1025" s="293"/>
      <c r="S1025" s="293"/>
      <c r="T1025" s="293"/>
      <c r="U1025" s="293"/>
      <c r="V1025" s="293"/>
      <c r="W1025" s="293"/>
      <c r="X1025" s="293"/>
      <c r="Y1025" s="293"/>
      <c r="Z1025" s="293"/>
      <c r="AA1025" s="293"/>
      <c r="AB1025" s="293"/>
      <c r="AC1025" s="293"/>
      <c r="AD1025" s="293"/>
      <c r="AG1025" s="111" t="str">
        <f t="shared" si="171"/>
        <v/>
      </c>
      <c r="AH1025" s="95">
        <f t="shared" si="172"/>
        <v>0</v>
      </c>
      <c r="AI1025" s="95">
        <f t="shared" si="173"/>
        <v>0</v>
      </c>
      <c r="AJ1025" s="95">
        <f t="shared" si="174"/>
        <v>0</v>
      </c>
      <c r="AK1025" s="100">
        <f t="shared" si="175"/>
        <v>0</v>
      </c>
      <c r="AL1025" s="101">
        <f t="shared" si="176"/>
        <v>0</v>
      </c>
      <c r="AM1025" s="101">
        <f t="shared" si="177"/>
        <v>0</v>
      </c>
      <c r="AN1025" s="102">
        <f t="shared" si="178"/>
        <v>0</v>
      </c>
      <c r="AO1025" s="100">
        <f t="shared" si="179"/>
        <v>0</v>
      </c>
      <c r="AP1025" s="101">
        <f t="shared" si="180"/>
        <v>0</v>
      </c>
      <c r="AQ1025" s="101">
        <f t="shared" si="181"/>
        <v>0</v>
      </c>
      <c r="AR1025" s="102">
        <f t="shared" si="182"/>
        <v>0</v>
      </c>
      <c r="AS1025" s="111">
        <f t="shared" si="183"/>
        <v>0</v>
      </c>
    </row>
    <row r="1026" spans="1:45" ht="15.05" customHeight="1">
      <c r="A1026" s="132"/>
      <c r="C1026" s="169" t="s">
        <v>136</v>
      </c>
      <c r="D1026" s="448" t="str">
        <f t="shared" si="167"/>
        <v/>
      </c>
      <c r="E1026" s="449"/>
      <c r="F1026" s="450"/>
      <c r="G1026" s="446" t="str">
        <f t="shared" si="168"/>
        <v/>
      </c>
      <c r="H1026" s="447"/>
      <c r="I1026" s="446" t="str">
        <f t="shared" si="169"/>
        <v/>
      </c>
      <c r="J1026" s="447"/>
      <c r="K1026" s="446" t="str">
        <f t="shared" si="170"/>
        <v/>
      </c>
      <c r="L1026" s="447"/>
      <c r="M1026" s="293"/>
      <c r="N1026" s="293"/>
      <c r="O1026" s="293"/>
      <c r="P1026" s="293"/>
      <c r="Q1026" s="293"/>
      <c r="R1026" s="293"/>
      <c r="S1026" s="293"/>
      <c r="T1026" s="293"/>
      <c r="U1026" s="293"/>
      <c r="V1026" s="293"/>
      <c r="W1026" s="293"/>
      <c r="X1026" s="293"/>
      <c r="Y1026" s="293"/>
      <c r="Z1026" s="293"/>
      <c r="AA1026" s="293"/>
      <c r="AB1026" s="293"/>
      <c r="AC1026" s="293"/>
      <c r="AD1026" s="293"/>
      <c r="AG1026" s="111" t="str">
        <f t="shared" si="171"/>
        <v/>
      </c>
      <c r="AH1026" s="95">
        <f t="shared" si="172"/>
        <v>0</v>
      </c>
      <c r="AI1026" s="95">
        <f t="shared" si="173"/>
        <v>0</v>
      </c>
      <c r="AJ1026" s="95">
        <f t="shared" si="174"/>
        <v>0</v>
      </c>
      <c r="AK1026" s="100">
        <f t="shared" si="175"/>
        <v>0</v>
      </c>
      <c r="AL1026" s="101">
        <f t="shared" si="176"/>
        <v>0</v>
      </c>
      <c r="AM1026" s="101">
        <f t="shared" si="177"/>
        <v>0</v>
      </c>
      <c r="AN1026" s="102">
        <f t="shared" si="178"/>
        <v>0</v>
      </c>
      <c r="AO1026" s="100">
        <f t="shared" si="179"/>
        <v>0</v>
      </c>
      <c r="AP1026" s="101">
        <f t="shared" si="180"/>
        <v>0</v>
      </c>
      <c r="AQ1026" s="101">
        <f t="shared" si="181"/>
        <v>0</v>
      </c>
      <c r="AR1026" s="102">
        <f t="shared" si="182"/>
        <v>0</v>
      </c>
      <c r="AS1026" s="111">
        <f t="shared" si="183"/>
        <v>0</v>
      </c>
    </row>
    <row r="1027" spans="1:45" ht="15.05" customHeight="1">
      <c r="A1027" s="132"/>
      <c r="C1027" s="169" t="s">
        <v>137</v>
      </c>
      <c r="D1027" s="448" t="str">
        <f t="shared" si="167"/>
        <v/>
      </c>
      <c r="E1027" s="449"/>
      <c r="F1027" s="450"/>
      <c r="G1027" s="446" t="str">
        <f t="shared" si="168"/>
        <v/>
      </c>
      <c r="H1027" s="447"/>
      <c r="I1027" s="446" t="str">
        <f t="shared" si="169"/>
        <v/>
      </c>
      <c r="J1027" s="447"/>
      <c r="K1027" s="446" t="str">
        <f t="shared" si="170"/>
        <v/>
      </c>
      <c r="L1027" s="447"/>
      <c r="M1027" s="293"/>
      <c r="N1027" s="293"/>
      <c r="O1027" s="293"/>
      <c r="P1027" s="293"/>
      <c r="Q1027" s="293"/>
      <c r="R1027" s="293"/>
      <c r="S1027" s="293"/>
      <c r="T1027" s="293"/>
      <c r="U1027" s="293"/>
      <c r="V1027" s="293"/>
      <c r="W1027" s="293"/>
      <c r="X1027" s="293"/>
      <c r="Y1027" s="293"/>
      <c r="Z1027" s="293"/>
      <c r="AA1027" s="293"/>
      <c r="AB1027" s="293"/>
      <c r="AC1027" s="293"/>
      <c r="AD1027" s="293"/>
      <c r="AG1027" s="111" t="str">
        <f t="shared" si="171"/>
        <v/>
      </c>
      <c r="AH1027" s="95">
        <f t="shared" si="172"/>
        <v>0</v>
      </c>
      <c r="AI1027" s="95">
        <f t="shared" si="173"/>
        <v>0</v>
      </c>
      <c r="AJ1027" s="95">
        <f t="shared" si="174"/>
        <v>0</v>
      </c>
      <c r="AK1027" s="100">
        <f t="shared" si="175"/>
        <v>0</v>
      </c>
      <c r="AL1027" s="101">
        <f t="shared" si="176"/>
        <v>0</v>
      </c>
      <c r="AM1027" s="101">
        <f t="shared" si="177"/>
        <v>0</v>
      </c>
      <c r="AN1027" s="102">
        <f t="shared" si="178"/>
        <v>0</v>
      </c>
      <c r="AO1027" s="100">
        <f t="shared" si="179"/>
        <v>0</v>
      </c>
      <c r="AP1027" s="101">
        <f t="shared" si="180"/>
        <v>0</v>
      </c>
      <c r="AQ1027" s="101">
        <f t="shared" si="181"/>
        <v>0</v>
      </c>
      <c r="AR1027" s="102">
        <f t="shared" si="182"/>
        <v>0</v>
      </c>
      <c r="AS1027" s="111">
        <f t="shared" si="183"/>
        <v>0</v>
      </c>
    </row>
    <row r="1028" spans="1:45" ht="15.05" customHeight="1">
      <c r="A1028" s="132"/>
      <c r="C1028" s="169" t="s">
        <v>138</v>
      </c>
      <c r="D1028" s="448" t="str">
        <f t="shared" si="167"/>
        <v/>
      </c>
      <c r="E1028" s="449"/>
      <c r="F1028" s="450"/>
      <c r="G1028" s="446" t="str">
        <f t="shared" si="168"/>
        <v/>
      </c>
      <c r="H1028" s="447"/>
      <c r="I1028" s="446" t="str">
        <f t="shared" si="169"/>
        <v/>
      </c>
      <c r="J1028" s="447"/>
      <c r="K1028" s="446" t="str">
        <f t="shared" si="170"/>
        <v/>
      </c>
      <c r="L1028" s="447"/>
      <c r="M1028" s="293"/>
      <c r="N1028" s="293"/>
      <c r="O1028" s="293"/>
      <c r="P1028" s="293"/>
      <c r="Q1028" s="293"/>
      <c r="R1028" s="293"/>
      <c r="S1028" s="293"/>
      <c r="T1028" s="293"/>
      <c r="U1028" s="293"/>
      <c r="V1028" s="293"/>
      <c r="W1028" s="293"/>
      <c r="X1028" s="293"/>
      <c r="Y1028" s="293"/>
      <c r="Z1028" s="293"/>
      <c r="AA1028" s="293"/>
      <c r="AB1028" s="293"/>
      <c r="AC1028" s="293"/>
      <c r="AD1028" s="293"/>
      <c r="AG1028" s="111" t="str">
        <f t="shared" si="171"/>
        <v/>
      </c>
      <c r="AH1028" s="95">
        <f t="shared" si="172"/>
        <v>0</v>
      </c>
      <c r="AI1028" s="95">
        <f t="shared" si="173"/>
        <v>0</v>
      </c>
      <c r="AJ1028" s="95">
        <f t="shared" si="174"/>
        <v>0</v>
      </c>
      <c r="AK1028" s="100">
        <f t="shared" si="175"/>
        <v>0</v>
      </c>
      <c r="AL1028" s="101">
        <f t="shared" si="176"/>
        <v>0</v>
      </c>
      <c r="AM1028" s="101">
        <f t="shared" si="177"/>
        <v>0</v>
      </c>
      <c r="AN1028" s="102">
        <f t="shared" si="178"/>
        <v>0</v>
      </c>
      <c r="AO1028" s="100">
        <f t="shared" si="179"/>
        <v>0</v>
      </c>
      <c r="AP1028" s="101">
        <f t="shared" si="180"/>
        <v>0</v>
      </c>
      <c r="AQ1028" s="101">
        <f t="shared" si="181"/>
        <v>0</v>
      </c>
      <c r="AR1028" s="102">
        <f t="shared" si="182"/>
        <v>0</v>
      </c>
      <c r="AS1028" s="111">
        <f t="shared" si="183"/>
        <v>0</v>
      </c>
    </row>
    <row r="1029" spans="1:45" ht="15.05" customHeight="1">
      <c r="A1029" s="132"/>
      <c r="C1029" s="169" t="s">
        <v>139</v>
      </c>
      <c r="D1029" s="448" t="str">
        <f t="shared" si="167"/>
        <v/>
      </c>
      <c r="E1029" s="449"/>
      <c r="F1029" s="450"/>
      <c r="G1029" s="446" t="str">
        <f t="shared" si="168"/>
        <v/>
      </c>
      <c r="H1029" s="447"/>
      <c r="I1029" s="446" t="str">
        <f t="shared" si="169"/>
        <v/>
      </c>
      <c r="J1029" s="447"/>
      <c r="K1029" s="446" t="str">
        <f t="shared" si="170"/>
        <v/>
      </c>
      <c r="L1029" s="447"/>
      <c r="M1029" s="293"/>
      <c r="N1029" s="293"/>
      <c r="O1029" s="293"/>
      <c r="P1029" s="293"/>
      <c r="Q1029" s="293"/>
      <c r="R1029" s="293"/>
      <c r="S1029" s="293"/>
      <c r="T1029" s="293"/>
      <c r="U1029" s="293"/>
      <c r="V1029" s="293"/>
      <c r="W1029" s="293"/>
      <c r="X1029" s="293"/>
      <c r="Y1029" s="293"/>
      <c r="Z1029" s="293"/>
      <c r="AA1029" s="293"/>
      <c r="AB1029" s="293"/>
      <c r="AC1029" s="293"/>
      <c r="AD1029" s="293"/>
      <c r="AG1029" s="111" t="str">
        <f t="shared" si="171"/>
        <v/>
      </c>
      <c r="AH1029" s="95">
        <f t="shared" si="172"/>
        <v>0</v>
      </c>
      <c r="AI1029" s="95">
        <f t="shared" si="173"/>
        <v>0</v>
      </c>
      <c r="AJ1029" s="95">
        <f t="shared" si="174"/>
        <v>0</v>
      </c>
      <c r="AK1029" s="100">
        <f t="shared" si="175"/>
        <v>0</v>
      </c>
      <c r="AL1029" s="101">
        <f t="shared" si="176"/>
        <v>0</v>
      </c>
      <c r="AM1029" s="101">
        <f t="shared" si="177"/>
        <v>0</v>
      </c>
      <c r="AN1029" s="102">
        <f t="shared" si="178"/>
        <v>0</v>
      </c>
      <c r="AO1029" s="100">
        <f t="shared" si="179"/>
        <v>0</v>
      </c>
      <c r="AP1029" s="101">
        <f t="shared" si="180"/>
        <v>0</v>
      </c>
      <c r="AQ1029" s="101">
        <f t="shared" si="181"/>
        <v>0</v>
      </c>
      <c r="AR1029" s="102">
        <f t="shared" si="182"/>
        <v>0</v>
      </c>
      <c r="AS1029" s="111">
        <f t="shared" si="183"/>
        <v>0</v>
      </c>
    </row>
    <row r="1030" spans="1:45" ht="15.05" customHeight="1">
      <c r="A1030" s="132"/>
      <c r="C1030" s="169" t="s">
        <v>140</v>
      </c>
      <c r="D1030" s="448" t="str">
        <f t="shared" si="167"/>
        <v/>
      </c>
      <c r="E1030" s="449"/>
      <c r="F1030" s="450"/>
      <c r="G1030" s="446" t="str">
        <f t="shared" si="168"/>
        <v/>
      </c>
      <c r="H1030" s="447"/>
      <c r="I1030" s="446" t="str">
        <f t="shared" si="169"/>
        <v/>
      </c>
      <c r="J1030" s="447"/>
      <c r="K1030" s="446" t="str">
        <f t="shared" si="170"/>
        <v/>
      </c>
      <c r="L1030" s="447"/>
      <c r="M1030" s="293"/>
      <c r="N1030" s="293"/>
      <c r="O1030" s="293"/>
      <c r="P1030" s="293"/>
      <c r="Q1030" s="293"/>
      <c r="R1030" s="293"/>
      <c r="S1030" s="293"/>
      <c r="T1030" s="293"/>
      <c r="U1030" s="293"/>
      <c r="V1030" s="293"/>
      <c r="W1030" s="293"/>
      <c r="X1030" s="293"/>
      <c r="Y1030" s="293"/>
      <c r="Z1030" s="293"/>
      <c r="AA1030" s="293"/>
      <c r="AB1030" s="293"/>
      <c r="AC1030" s="293"/>
      <c r="AD1030" s="293"/>
      <c r="AG1030" s="111" t="str">
        <f t="shared" si="171"/>
        <v/>
      </c>
      <c r="AH1030" s="95">
        <f t="shared" si="172"/>
        <v>0</v>
      </c>
      <c r="AI1030" s="95">
        <f t="shared" si="173"/>
        <v>0</v>
      </c>
      <c r="AJ1030" s="95">
        <f t="shared" si="174"/>
        <v>0</v>
      </c>
      <c r="AK1030" s="100">
        <f t="shared" si="175"/>
        <v>0</v>
      </c>
      <c r="AL1030" s="101">
        <f t="shared" si="176"/>
        <v>0</v>
      </c>
      <c r="AM1030" s="101">
        <f t="shared" si="177"/>
        <v>0</v>
      </c>
      <c r="AN1030" s="102">
        <f t="shared" si="178"/>
        <v>0</v>
      </c>
      <c r="AO1030" s="100">
        <f t="shared" si="179"/>
        <v>0</v>
      </c>
      <c r="AP1030" s="101">
        <f t="shared" si="180"/>
        <v>0</v>
      </c>
      <c r="AQ1030" s="101">
        <f t="shared" si="181"/>
        <v>0</v>
      </c>
      <c r="AR1030" s="102">
        <f t="shared" si="182"/>
        <v>0</v>
      </c>
      <c r="AS1030" s="111">
        <f t="shared" si="183"/>
        <v>0</v>
      </c>
    </row>
    <row r="1031" spans="1:45" ht="15.05" customHeight="1">
      <c r="A1031" s="132"/>
      <c r="C1031" s="169" t="s">
        <v>141</v>
      </c>
      <c r="D1031" s="448" t="str">
        <f t="shared" si="167"/>
        <v/>
      </c>
      <c r="E1031" s="449"/>
      <c r="F1031" s="450"/>
      <c r="G1031" s="446" t="str">
        <f t="shared" si="168"/>
        <v/>
      </c>
      <c r="H1031" s="447"/>
      <c r="I1031" s="446" t="str">
        <f t="shared" si="169"/>
        <v/>
      </c>
      <c r="J1031" s="447"/>
      <c r="K1031" s="446" t="str">
        <f t="shared" si="170"/>
        <v/>
      </c>
      <c r="L1031" s="447"/>
      <c r="M1031" s="293"/>
      <c r="N1031" s="293"/>
      <c r="O1031" s="293"/>
      <c r="P1031" s="293"/>
      <c r="Q1031" s="293"/>
      <c r="R1031" s="293"/>
      <c r="S1031" s="293"/>
      <c r="T1031" s="293"/>
      <c r="U1031" s="293"/>
      <c r="V1031" s="293"/>
      <c r="W1031" s="293"/>
      <c r="X1031" s="293"/>
      <c r="Y1031" s="293"/>
      <c r="Z1031" s="293"/>
      <c r="AA1031" s="293"/>
      <c r="AB1031" s="293"/>
      <c r="AC1031" s="293"/>
      <c r="AD1031" s="293"/>
      <c r="AG1031" s="111" t="str">
        <f t="shared" si="171"/>
        <v/>
      </c>
      <c r="AH1031" s="95">
        <f t="shared" si="172"/>
        <v>0</v>
      </c>
      <c r="AI1031" s="95">
        <f t="shared" si="173"/>
        <v>0</v>
      </c>
      <c r="AJ1031" s="95">
        <f t="shared" si="174"/>
        <v>0</v>
      </c>
      <c r="AK1031" s="100">
        <f t="shared" si="175"/>
        <v>0</v>
      </c>
      <c r="AL1031" s="101">
        <f t="shared" si="176"/>
        <v>0</v>
      </c>
      <c r="AM1031" s="101">
        <f t="shared" si="177"/>
        <v>0</v>
      </c>
      <c r="AN1031" s="102">
        <f t="shared" si="178"/>
        <v>0</v>
      </c>
      <c r="AO1031" s="100">
        <f t="shared" si="179"/>
        <v>0</v>
      </c>
      <c r="AP1031" s="101">
        <f t="shared" si="180"/>
        <v>0</v>
      </c>
      <c r="AQ1031" s="101">
        <f t="shared" si="181"/>
        <v>0</v>
      </c>
      <c r="AR1031" s="102">
        <f t="shared" si="182"/>
        <v>0</v>
      </c>
      <c r="AS1031" s="111">
        <f t="shared" si="183"/>
        <v>0</v>
      </c>
    </row>
    <row r="1032" spans="1:45" ht="15.05" customHeight="1">
      <c r="A1032" s="132"/>
      <c r="C1032" s="169" t="s">
        <v>142</v>
      </c>
      <c r="D1032" s="448" t="str">
        <f t="shared" si="167"/>
        <v/>
      </c>
      <c r="E1032" s="449"/>
      <c r="F1032" s="450"/>
      <c r="G1032" s="446" t="str">
        <f t="shared" si="168"/>
        <v/>
      </c>
      <c r="H1032" s="447"/>
      <c r="I1032" s="446" t="str">
        <f t="shared" si="169"/>
        <v/>
      </c>
      <c r="J1032" s="447"/>
      <c r="K1032" s="446" t="str">
        <f t="shared" si="170"/>
        <v/>
      </c>
      <c r="L1032" s="447"/>
      <c r="M1032" s="293"/>
      <c r="N1032" s="293"/>
      <c r="O1032" s="293"/>
      <c r="P1032" s="293"/>
      <c r="Q1032" s="293"/>
      <c r="R1032" s="293"/>
      <c r="S1032" s="293"/>
      <c r="T1032" s="293"/>
      <c r="U1032" s="293"/>
      <c r="V1032" s="293"/>
      <c r="W1032" s="293"/>
      <c r="X1032" s="293"/>
      <c r="Y1032" s="293"/>
      <c r="Z1032" s="293"/>
      <c r="AA1032" s="293"/>
      <c r="AB1032" s="293"/>
      <c r="AC1032" s="293"/>
      <c r="AD1032" s="293"/>
      <c r="AG1032" s="111" t="str">
        <f t="shared" si="171"/>
        <v/>
      </c>
      <c r="AH1032" s="95">
        <f t="shared" si="172"/>
        <v>0</v>
      </c>
      <c r="AI1032" s="95">
        <f t="shared" si="173"/>
        <v>0</v>
      </c>
      <c r="AJ1032" s="95">
        <f t="shared" si="174"/>
        <v>0</v>
      </c>
      <c r="AK1032" s="100">
        <f t="shared" si="175"/>
        <v>0</v>
      </c>
      <c r="AL1032" s="101">
        <f t="shared" si="176"/>
        <v>0</v>
      </c>
      <c r="AM1032" s="101">
        <f t="shared" si="177"/>
        <v>0</v>
      </c>
      <c r="AN1032" s="102">
        <f t="shared" si="178"/>
        <v>0</v>
      </c>
      <c r="AO1032" s="100">
        <f t="shared" si="179"/>
        <v>0</v>
      </c>
      <c r="AP1032" s="101">
        <f t="shared" si="180"/>
        <v>0</v>
      </c>
      <c r="AQ1032" s="101">
        <f t="shared" si="181"/>
        <v>0</v>
      </c>
      <c r="AR1032" s="102">
        <f t="shared" si="182"/>
        <v>0</v>
      </c>
      <c r="AS1032" s="111">
        <f t="shared" si="183"/>
        <v>0</v>
      </c>
    </row>
    <row r="1033" spans="1:45" ht="15.05" customHeight="1">
      <c r="A1033" s="132"/>
      <c r="C1033" s="169" t="s">
        <v>143</v>
      </c>
      <c r="D1033" s="448" t="str">
        <f t="shared" si="167"/>
        <v/>
      </c>
      <c r="E1033" s="449"/>
      <c r="F1033" s="450"/>
      <c r="G1033" s="446" t="str">
        <f t="shared" si="168"/>
        <v/>
      </c>
      <c r="H1033" s="447"/>
      <c r="I1033" s="446" t="str">
        <f t="shared" si="169"/>
        <v/>
      </c>
      <c r="J1033" s="447"/>
      <c r="K1033" s="446" t="str">
        <f t="shared" si="170"/>
        <v/>
      </c>
      <c r="L1033" s="447"/>
      <c r="M1033" s="293"/>
      <c r="N1033" s="293"/>
      <c r="O1033" s="293"/>
      <c r="P1033" s="293"/>
      <c r="Q1033" s="293"/>
      <c r="R1033" s="293"/>
      <c r="S1033" s="293"/>
      <c r="T1033" s="293"/>
      <c r="U1033" s="293"/>
      <c r="V1033" s="293"/>
      <c r="W1033" s="293"/>
      <c r="X1033" s="293"/>
      <c r="Y1033" s="293"/>
      <c r="Z1033" s="293"/>
      <c r="AA1033" s="293"/>
      <c r="AB1033" s="293"/>
      <c r="AC1033" s="293"/>
      <c r="AD1033" s="293"/>
      <c r="AG1033" s="111" t="str">
        <f t="shared" si="171"/>
        <v/>
      </c>
      <c r="AH1033" s="95">
        <f t="shared" si="172"/>
        <v>0</v>
      </c>
      <c r="AI1033" s="95">
        <f t="shared" si="173"/>
        <v>0</v>
      </c>
      <c r="AJ1033" s="95">
        <f t="shared" si="174"/>
        <v>0</v>
      </c>
      <c r="AK1033" s="100">
        <f t="shared" si="175"/>
        <v>0</v>
      </c>
      <c r="AL1033" s="101">
        <f t="shared" si="176"/>
        <v>0</v>
      </c>
      <c r="AM1033" s="101">
        <f t="shared" si="177"/>
        <v>0</v>
      </c>
      <c r="AN1033" s="102">
        <f t="shared" si="178"/>
        <v>0</v>
      </c>
      <c r="AO1033" s="100">
        <f t="shared" si="179"/>
        <v>0</v>
      </c>
      <c r="AP1033" s="101">
        <f t="shared" si="180"/>
        <v>0</v>
      </c>
      <c r="AQ1033" s="101">
        <f t="shared" si="181"/>
        <v>0</v>
      </c>
      <c r="AR1033" s="102">
        <f t="shared" si="182"/>
        <v>0</v>
      </c>
      <c r="AS1033" s="111">
        <f t="shared" si="183"/>
        <v>0</v>
      </c>
    </row>
    <row r="1034" spans="1:45" ht="15.05" customHeight="1">
      <c r="A1034" s="132"/>
      <c r="C1034" s="169" t="s">
        <v>144</v>
      </c>
      <c r="D1034" s="448" t="str">
        <f t="shared" si="167"/>
        <v/>
      </c>
      <c r="E1034" s="449"/>
      <c r="F1034" s="450"/>
      <c r="G1034" s="446" t="str">
        <f t="shared" si="168"/>
        <v/>
      </c>
      <c r="H1034" s="447"/>
      <c r="I1034" s="446" t="str">
        <f t="shared" si="169"/>
        <v/>
      </c>
      <c r="J1034" s="447"/>
      <c r="K1034" s="446" t="str">
        <f t="shared" si="170"/>
        <v/>
      </c>
      <c r="L1034" s="447"/>
      <c r="M1034" s="293"/>
      <c r="N1034" s="293"/>
      <c r="O1034" s="293"/>
      <c r="P1034" s="293"/>
      <c r="Q1034" s="293"/>
      <c r="R1034" s="293"/>
      <c r="S1034" s="293"/>
      <c r="T1034" s="293"/>
      <c r="U1034" s="293"/>
      <c r="V1034" s="293"/>
      <c r="W1034" s="293"/>
      <c r="X1034" s="293"/>
      <c r="Y1034" s="293"/>
      <c r="Z1034" s="293"/>
      <c r="AA1034" s="293"/>
      <c r="AB1034" s="293"/>
      <c r="AC1034" s="293"/>
      <c r="AD1034" s="293"/>
      <c r="AG1034" s="111" t="str">
        <f t="shared" si="171"/>
        <v/>
      </c>
      <c r="AH1034" s="95">
        <f t="shared" si="172"/>
        <v>0</v>
      </c>
      <c r="AI1034" s="95">
        <f t="shared" si="173"/>
        <v>0</v>
      </c>
      <c r="AJ1034" s="95">
        <f t="shared" si="174"/>
        <v>0</v>
      </c>
      <c r="AK1034" s="100">
        <f t="shared" si="175"/>
        <v>0</v>
      </c>
      <c r="AL1034" s="101">
        <f t="shared" si="176"/>
        <v>0</v>
      </c>
      <c r="AM1034" s="101">
        <f t="shared" si="177"/>
        <v>0</v>
      </c>
      <c r="AN1034" s="102">
        <f t="shared" si="178"/>
        <v>0</v>
      </c>
      <c r="AO1034" s="100">
        <f t="shared" si="179"/>
        <v>0</v>
      </c>
      <c r="AP1034" s="101">
        <f t="shared" si="180"/>
        <v>0</v>
      </c>
      <c r="AQ1034" s="101">
        <f t="shared" si="181"/>
        <v>0</v>
      </c>
      <c r="AR1034" s="102">
        <f t="shared" si="182"/>
        <v>0</v>
      </c>
      <c r="AS1034" s="111">
        <f t="shared" si="183"/>
        <v>0</v>
      </c>
    </row>
    <row r="1035" spans="1:45" ht="15.05" customHeight="1">
      <c r="A1035" s="132"/>
      <c r="C1035" s="169" t="s">
        <v>145</v>
      </c>
      <c r="D1035" s="448" t="str">
        <f t="shared" si="167"/>
        <v/>
      </c>
      <c r="E1035" s="449"/>
      <c r="F1035" s="450"/>
      <c r="G1035" s="446" t="str">
        <f t="shared" si="168"/>
        <v/>
      </c>
      <c r="H1035" s="447"/>
      <c r="I1035" s="446" t="str">
        <f t="shared" si="169"/>
        <v/>
      </c>
      <c r="J1035" s="447"/>
      <c r="K1035" s="446" t="str">
        <f t="shared" si="170"/>
        <v/>
      </c>
      <c r="L1035" s="447"/>
      <c r="M1035" s="293"/>
      <c r="N1035" s="293"/>
      <c r="O1035" s="293"/>
      <c r="P1035" s="293"/>
      <c r="Q1035" s="293"/>
      <c r="R1035" s="293"/>
      <c r="S1035" s="293"/>
      <c r="T1035" s="293"/>
      <c r="U1035" s="293"/>
      <c r="V1035" s="293"/>
      <c r="W1035" s="293"/>
      <c r="X1035" s="293"/>
      <c r="Y1035" s="293"/>
      <c r="Z1035" s="293"/>
      <c r="AA1035" s="293"/>
      <c r="AB1035" s="293"/>
      <c r="AC1035" s="293"/>
      <c r="AD1035" s="293"/>
      <c r="AG1035" s="111" t="str">
        <f t="shared" si="171"/>
        <v/>
      </c>
      <c r="AH1035" s="95">
        <f t="shared" si="172"/>
        <v>0</v>
      </c>
      <c r="AI1035" s="95">
        <f t="shared" si="173"/>
        <v>0</v>
      </c>
      <c r="AJ1035" s="95">
        <f t="shared" si="174"/>
        <v>0</v>
      </c>
      <c r="AK1035" s="100">
        <f t="shared" si="175"/>
        <v>0</v>
      </c>
      <c r="AL1035" s="101">
        <f t="shared" si="176"/>
        <v>0</v>
      </c>
      <c r="AM1035" s="101">
        <f t="shared" si="177"/>
        <v>0</v>
      </c>
      <c r="AN1035" s="102">
        <f t="shared" si="178"/>
        <v>0</v>
      </c>
      <c r="AO1035" s="100">
        <f t="shared" si="179"/>
        <v>0</v>
      </c>
      <c r="AP1035" s="101">
        <f t="shared" si="180"/>
        <v>0</v>
      </c>
      <c r="AQ1035" s="101">
        <f t="shared" si="181"/>
        <v>0</v>
      </c>
      <c r="AR1035" s="102">
        <f t="shared" si="182"/>
        <v>0</v>
      </c>
      <c r="AS1035" s="111">
        <f t="shared" si="183"/>
        <v>0</v>
      </c>
    </row>
    <row r="1036" spans="1:45" ht="15.05" customHeight="1">
      <c r="A1036" s="132"/>
      <c r="C1036" s="169" t="s">
        <v>146</v>
      </c>
      <c r="D1036" s="448" t="str">
        <f t="shared" si="167"/>
        <v/>
      </c>
      <c r="E1036" s="449"/>
      <c r="F1036" s="450"/>
      <c r="G1036" s="446" t="str">
        <f t="shared" si="168"/>
        <v/>
      </c>
      <c r="H1036" s="447"/>
      <c r="I1036" s="446" t="str">
        <f t="shared" si="169"/>
        <v/>
      </c>
      <c r="J1036" s="447"/>
      <c r="K1036" s="446" t="str">
        <f t="shared" si="170"/>
        <v/>
      </c>
      <c r="L1036" s="447"/>
      <c r="M1036" s="293"/>
      <c r="N1036" s="293"/>
      <c r="O1036" s="293"/>
      <c r="P1036" s="293"/>
      <c r="Q1036" s="293"/>
      <c r="R1036" s="293"/>
      <c r="S1036" s="293"/>
      <c r="T1036" s="293"/>
      <c r="U1036" s="293"/>
      <c r="V1036" s="293"/>
      <c r="W1036" s="293"/>
      <c r="X1036" s="293"/>
      <c r="Y1036" s="293"/>
      <c r="Z1036" s="293"/>
      <c r="AA1036" s="293"/>
      <c r="AB1036" s="293"/>
      <c r="AC1036" s="293"/>
      <c r="AD1036" s="293"/>
      <c r="AG1036" s="111" t="str">
        <f t="shared" si="171"/>
        <v/>
      </c>
      <c r="AH1036" s="95">
        <f t="shared" si="172"/>
        <v>0</v>
      </c>
      <c r="AI1036" s="95">
        <f t="shared" si="173"/>
        <v>0</v>
      </c>
      <c r="AJ1036" s="95">
        <f t="shared" si="174"/>
        <v>0</v>
      </c>
      <c r="AK1036" s="100">
        <f t="shared" si="175"/>
        <v>0</v>
      </c>
      <c r="AL1036" s="101">
        <f t="shared" si="176"/>
        <v>0</v>
      </c>
      <c r="AM1036" s="101">
        <f t="shared" si="177"/>
        <v>0</v>
      </c>
      <c r="AN1036" s="102">
        <f t="shared" si="178"/>
        <v>0</v>
      </c>
      <c r="AO1036" s="100">
        <f t="shared" si="179"/>
        <v>0</v>
      </c>
      <c r="AP1036" s="101">
        <f t="shared" si="180"/>
        <v>0</v>
      </c>
      <c r="AQ1036" s="101">
        <f t="shared" si="181"/>
        <v>0</v>
      </c>
      <c r="AR1036" s="102">
        <f t="shared" si="182"/>
        <v>0</v>
      </c>
      <c r="AS1036" s="111">
        <f t="shared" si="183"/>
        <v>0</v>
      </c>
    </row>
    <row r="1037" spans="1:45" ht="15.05" customHeight="1">
      <c r="A1037" s="132"/>
      <c r="C1037" s="169" t="s">
        <v>147</v>
      </c>
      <c r="D1037" s="448" t="str">
        <f t="shared" si="167"/>
        <v/>
      </c>
      <c r="E1037" s="449"/>
      <c r="F1037" s="450"/>
      <c r="G1037" s="446" t="str">
        <f t="shared" si="168"/>
        <v/>
      </c>
      <c r="H1037" s="447"/>
      <c r="I1037" s="446" t="str">
        <f t="shared" si="169"/>
        <v/>
      </c>
      <c r="J1037" s="447"/>
      <c r="K1037" s="446" t="str">
        <f t="shared" si="170"/>
        <v/>
      </c>
      <c r="L1037" s="447"/>
      <c r="M1037" s="293"/>
      <c r="N1037" s="293"/>
      <c r="O1037" s="293"/>
      <c r="P1037" s="293"/>
      <c r="Q1037" s="293"/>
      <c r="R1037" s="293"/>
      <c r="S1037" s="293"/>
      <c r="T1037" s="293"/>
      <c r="U1037" s="293"/>
      <c r="V1037" s="293"/>
      <c r="W1037" s="293"/>
      <c r="X1037" s="293"/>
      <c r="Y1037" s="293"/>
      <c r="Z1037" s="293"/>
      <c r="AA1037" s="293"/>
      <c r="AB1037" s="293"/>
      <c r="AC1037" s="293"/>
      <c r="AD1037" s="293"/>
      <c r="AG1037" s="111" t="str">
        <f t="shared" si="171"/>
        <v/>
      </c>
      <c r="AH1037" s="95">
        <f t="shared" si="172"/>
        <v>0</v>
      </c>
      <c r="AI1037" s="95">
        <f t="shared" si="173"/>
        <v>0</v>
      </c>
      <c r="AJ1037" s="95">
        <f t="shared" si="174"/>
        <v>0</v>
      </c>
      <c r="AK1037" s="100">
        <f t="shared" si="175"/>
        <v>0</v>
      </c>
      <c r="AL1037" s="101">
        <f t="shared" si="176"/>
        <v>0</v>
      </c>
      <c r="AM1037" s="101">
        <f t="shared" si="177"/>
        <v>0</v>
      </c>
      <c r="AN1037" s="102">
        <f t="shared" si="178"/>
        <v>0</v>
      </c>
      <c r="AO1037" s="100">
        <f t="shared" si="179"/>
        <v>0</v>
      </c>
      <c r="AP1037" s="101">
        <f t="shared" si="180"/>
        <v>0</v>
      </c>
      <c r="AQ1037" s="101">
        <f t="shared" si="181"/>
        <v>0</v>
      </c>
      <c r="AR1037" s="102">
        <f t="shared" si="182"/>
        <v>0</v>
      </c>
      <c r="AS1037" s="111">
        <f t="shared" si="183"/>
        <v>0</v>
      </c>
    </row>
    <row r="1038" spans="1:45" ht="15.05" customHeight="1">
      <c r="A1038" s="132"/>
      <c r="C1038" s="169" t="s">
        <v>148</v>
      </c>
      <c r="D1038" s="448" t="str">
        <f t="shared" si="167"/>
        <v/>
      </c>
      <c r="E1038" s="449"/>
      <c r="F1038" s="450"/>
      <c r="G1038" s="446" t="str">
        <f t="shared" si="168"/>
        <v/>
      </c>
      <c r="H1038" s="447"/>
      <c r="I1038" s="446" t="str">
        <f t="shared" si="169"/>
        <v/>
      </c>
      <c r="J1038" s="447"/>
      <c r="K1038" s="446" t="str">
        <f t="shared" si="170"/>
        <v/>
      </c>
      <c r="L1038" s="447"/>
      <c r="M1038" s="293"/>
      <c r="N1038" s="293"/>
      <c r="O1038" s="293"/>
      <c r="P1038" s="293"/>
      <c r="Q1038" s="293"/>
      <c r="R1038" s="293"/>
      <c r="S1038" s="293"/>
      <c r="T1038" s="293"/>
      <c r="U1038" s="293"/>
      <c r="V1038" s="293"/>
      <c r="W1038" s="293"/>
      <c r="X1038" s="293"/>
      <c r="Y1038" s="293"/>
      <c r="Z1038" s="293"/>
      <c r="AA1038" s="293"/>
      <c r="AB1038" s="293"/>
      <c r="AC1038" s="293"/>
      <c r="AD1038" s="293"/>
      <c r="AG1038" s="111" t="str">
        <f t="shared" si="171"/>
        <v/>
      </c>
      <c r="AH1038" s="95">
        <f t="shared" si="172"/>
        <v>0</v>
      </c>
      <c r="AI1038" s="95">
        <f t="shared" si="173"/>
        <v>0</v>
      </c>
      <c r="AJ1038" s="95">
        <f t="shared" si="174"/>
        <v>0</v>
      </c>
      <c r="AK1038" s="100">
        <f t="shared" si="175"/>
        <v>0</v>
      </c>
      <c r="AL1038" s="101">
        <f t="shared" si="176"/>
        <v>0</v>
      </c>
      <c r="AM1038" s="101">
        <f t="shared" si="177"/>
        <v>0</v>
      </c>
      <c r="AN1038" s="102">
        <f t="shared" si="178"/>
        <v>0</v>
      </c>
      <c r="AO1038" s="100">
        <f t="shared" si="179"/>
        <v>0</v>
      </c>
      <c r="AP1038" s="101">
        <f t="shared" si="180"/>
        <v>0</v>
      </c>
      <c r="AQ1038" s="101">
        <f t="shared" si="181"/>
        <v>0</v>
      </c>
      <c r="AR1038" s="102">
        <f t="shared" si="182"/>
        <v>0</v>
      </c>
      <c r="AS1038" s="111">
        <f t="shared" si="183"/>
        <v>0</v>
      </c>
    </row>
    <row r="1039" spans="1:45" ht="15.05" customHeight="1">
      <c r="A1039" s="132"/>
      <c r="C1039" s="169" t="s">
        <v>149</v>
      </c>
      <c r="D1039" s="448" t="str">
        <f t="shared" si="167"/>
        <v/>
      </c>
      <c r="E1039" s="449"/>
      <c r="F1039" s="450"/>
      <c r="G1039" s="446" t="str">
        <f t="shared" si="168"/>
        <v/>
      </c>
      <c r="H1039" s="447"/>
      <c r="I1039" s="446" t="str">
        <f t="shared" si="169"/>
        <v/>
      </c>
      <c r="J1039" s="447"/>
      <c r="K1039" s="446" t="str">
        <f t="shared" si="170"/>
        <v/>
      </c>
      <c r="L1039" s="447"/>
      <c r="M1039" s="293"/>
      <c r="N1039" s="293"/>
      <c r="O1039" s="293"/>
      <c r="P1039" s="293"/>
      <c r="Q1039" s="293"/>
      <c r="R1039" s="293"/>
      <c r="S1039" s="293"/>
      <c r="T1039" s="293"/>
      <c r="U1039" s="293"/>
      <c r="V1039" s="293"/>
      <c r="W1039" s="293"/>
      <c r="X1039" s="293"/>
      <c r="Y1039" s="293"/>
      <c r="Z1039" s="293"/>
      <c r="AA1039" s="293"/>
      <c r="AB1039" s="293"/>
      <c r="AC1039" s="293"/>
      <c r="AD1039" s="293"/>
      <c r="AG1039" s="111" t="str">
        <f t="shared" si="171"/>
        <v/>
      </c>
      <c r="AH1039" s="95">
        <f t="shared" si="172"/>
        <v>0</v>
      </c>
      <c r="AI1039" s="95">
        <f t="shared" si="173"/>
        <v>0</v>
      </c>
      <c r="AJ1039" s="95">
        <f t="shared" si="174"/>
        <v>0</v>
      </c>
      <c r="AK1039" s="100">
        <f t="shared" si="175"/>
        <v>0</v>
      </c>
      <c r="AL1039" s="101">
        <f t="shared" si="176"/>
        <v>0</v>
      </c>
      <c r="AM1039" s="101">
        <f t="shared" si="177"/>
        <v>0</v>
      </c>
      <c r="AN1039" s="102">
        <f t="shared" si="178"/>
        <v>0</v>
      </c>
      <c r="AO1039" s="100">
        <f t="shared" si="179"/>
        <v>0</v>
      </c>
      <c r="AP1039" s="101">
        <f t="shared" si="180"/>
        <v>0</v>
      </c>
      <c r="AQ1039" s="101">
        <f t="shared" si="181"/>
        <v>0</v>
      </c>
      <c r="AR1039" s="102">
        <f t="shared" si="182"/>
        <v>0</v>
      </c>
      <c r="AS1039" s="111">
        <f t="shared" si="183"/>
        <v>0</v>
      </c>
    </row>
    <row r="1040" spans="1:45" ht="15.05" customHeight="1">
      <c r="A1040" s="132"/>
      <c r="C1040" s="169" t="s">
        <v>150</v>
      </c>
      <c r="D1040" s="448" t="str">
        <f t="shared" si="167"/>
        <v/>
      </c>
      <c r="E1040" s="449"/>
      <c r="F1040" s="450"/>
      <c r="G1040" s="446" t="str">
        <f t="shared" si="168"/>
        <v/>
      </c>
      <c r="H1040" s="447"/>
      <c r="I1040" s="446" t="str">
        <f t="shared" si="169"/>
        <v/>
      </c>
      <c r="J1040" s="447"/>
      <c r="K1040" s="446" t="str">
        <f t="shared" si="170"/>
        <v/>
      </c>
      <c r="L1040" s="447"/>
      <c r="M1040" s="293"/>
      <c r="N1040" s="293"/>
      <c r="O1040" s="293"/>
      <c r="P1040" s="293"/>
      <c r="Q1040" s="293"/>
      <c r="R1040" s="293"/>
      <c r="S1040" s="293"/>
      <c r="T1040" s="293"/>
      <c r="U1040" s="293"/>
      <c r="V1040" s="293"/>
      <c r="W1040" s="293"/>
      <c r="X1040" s="293"/>
      <c r="Y1040" s="293"/>
      <c r="Z1040" s="293"/>
      <c r="AA1040" s="293"/>
      <c r="AB1040" s="293"/>
      <c r="AC1040" s="293"/>
      <c r="AD1040" s="293"/>
      <c r="AG1040" s="111" t="str">
        <f t="shared" si="171"/>
        <v/>
      </c>
      <c r="AH1040" s="95">
        <f t="shared" si="172"/>
        <v>0</v>
      </c>
      <c r="AI1040" s="95">
        <f t="shared" si="173"/>
        <v>0</v>
      </c>
      <c r="AJ1040" s="95">
        <f t="shared" si="174"/>
        <v>0</v>
      </c>
      <c r="AK1040" s="100">
        <f t="shared" si="175"/>
        <v>0</v>
      </c>
      <c r="AL1040" s="101">
        <f t="shared" si="176"/>
        <v>0</v>
      </c>
      <c r="AM1040" s="101">
        <f t="shared" si="177"/>
        <v>0</v>
      </c>
      <c r="AN1040" s="102">
        <f t="shared" si="178"/>
        <v>0</v>
      </c>
      <c r="AO1040" s="100">
        <f t="shared" si="179"/>
        <v>0</v>
      </c>
      <c r="AP1040" s="101">
        <f t="shared" si="180"/>
        <v>0</v>
      </c>
      <c r="AQ1040" s="101">
        <f t="shared" si="181"/>
        <v>0</v>
      </c>
      <c r="AR1040" s="102">
        <f t="shared" si="182"/>
        <v>0</v>
      </c>
      <c r="AS1040" s="111">
        <f t="shared" si="183"/>
        <v>0</v>
      </c>
    </row>
    <row r="1041" spans="1:45" ht="15.05" customHeight="1">
      <c r="A1041" s="132"/>
      <c r="C1041" s="169" t="s">
        <v>151</v>
      </c>
      <c r="D1041" s="448" t="str">
        <f t="shared" si="167"/>
        <v/>
      </c>
      <c r="E1041" s="449"/>
      <c r="F1041" s="450"/>
      <c r="G1041" s="446" t="str">
        <f t="shared" si="168"/>
        <v/>
      </c>
      <c r="H1041" s="447"/>
      <c r="I1041" s="446" t="str">
        <f t="shared" si="169"/>
        <v/>
      </c>
      <c r="J1041" s="447"/>
      <c r="K1041" s="446" t="str">
        <f t="shared" si="170"/>
        <v/>
      </c>
      <c r="L1041" s="447"/>
      <c r="M1041" s="293"/>
      <c r="N1041" s="293"/>
      <c r="O1041" s="293"/>
      <c r="P1041" s="293"/>
      <c r="Q1041" s="293"/>
      <c r="R1041" s="293"/>
      <c r="S1041" s="293"/>
      <c r="T1041" s="293"/>
      <c r="U1041" s="293"/>
      <c r="V1041" s="293"/>
      <c r="W1041" s="293"/>
      <c r="X1041" s="293"/>
      <c r="Y1041" s="293"/>
      <c r="Z1041" s="293"/>
      <c r="AA1041" s="293"/>
      <c r="AB1041" s="293"/>
      <c r="AC1041" s="293"/>
      <c r="AD1041" s="293"/>
      <c r="AG1041" s="111" t="str">
        <f t="shared" si="171"/>
        <v/>
      </c>
      <c r="AH1041" s="95">
        <f t="shared" si="172"/>
        <v>0</v>
      </c>
      <c r="AI1041" s="95">
        <f t="shared" si="173"/>
        <v>0</v>
      </c>
      <c r="AJ1041" s="95">
        <f t="shared" si="174"/>
        <v>0</v>
      </c>
      <c r="AK1041" s="100">
        <f t="shared" si="175"/>
        <v>0</v>
      </c>
      <c r="AL1041" s="101">
        <f t="shared" si="176"/>
        <v>0</v>
      </c>
      <c r="AM1041" s="101">
        <f t="shared" si="177"/>
        <v>0</v>
      </c>
      <c r="AN1041" s="102">
        <f t="shared" si="178"/>
        <v>0</v>
      </c>
      <c r="AO1041" s="100">
        <f t="shared" si="179"/>
        <v>0</v>
      </c>
      <c r="AP1041" s="101">
        <f t="shared" si="180"/>
        <v>0</v>
      </c>
      <c r="AQ1041" s="101">
        <f t="shared" si="181"/>
        <v>0</v>
      </c>
      <c r="AR1041" s="102">
        <f t="shared" si="182"/>
        <v>0</v>
      </c>
      <c r="AS1041" s="111">
        <f t="shared" si="183"/>
        <v>0</v>
      </c>
    </row>
    <row r="1042" spans="1:45" ht="15.05" customHeight="1">
      <c r="A1042" s="132"/>
      <c r="C1042" s="169" t="s">
        <v>152</v>
      </c>
      <c r="D1042" s="448" t="str">
        <f t="shared" si="167"/>
        <v/>
      </c>
      <c r="E1042" s="449"/>
      <c r="F1042" s="450"/>
      <c r="G1042" s="446" t="str">
        <f t="shared" si="168"/>
        <v/>
      </c>
      <c r="H1042" s="447"/>
      <c r="I1042" s="446" t="str">
        <f t="shared" si="169"/>
        <v/>
      </c>
      <c r="J1042" s="447"/>
      <c r="K1042" s="446" t="str">
        <f t="shared" si="170"/>
        <v/>
      </c>
      <c r="L1042" s="447"/>
      <c r="M1042" s="293"/>
      <c r="N1042" s="293"/>
      <c r="O1042" s="293"/>
      <c r="P1042" s="293"/>
      <c r="Q1042" s="293"/>
      <c r="R1042" s="293"/>
      <c r="S1042" s="293"/>
      <c r="T1042" s="293"/>
      <c r="U1042" s="293"/>
      <c r="V1042" s="293"/>
      <c r="W1042" s="293"/>
      <c r="X1042" s="293"/>
      <c r="Y1042" s="293"/>
      <c r="Z1042" s="293"/>
      <c r="AA1042" s="293"/>
      <c r="AB1042" s="293"/>
      <c r="AC1042" s="293"/>
      <c r="AD1042" s="293"/>
      <c r="AG1042" s="111" t="str">
        <f t="shared" si="171"/>
        <v/>
      </c>
      <c r="AH1042" s="95">
        <f t="shared" si="172"/>
        <v>0</v>
      </c>
      <c r="AI1042" s="95">
        <f t="shared" si="173"/>
        <v>0</v>
      </c>
      <c r="AJ1042" s="95">
        <f t="shared" si="174"/>
        <v>0</v>
      </c>
      <c r="AK1042" s="100">
        <f t="shared" si="175"/>
        <v>0</v>
      </c>
      <c r="AL1042" s="101">
        <f t="shared" si="176"/>
        <v>0</v>
      </c>
      <c r="AM1042" s="101">
        <f t="shared" si="177"/>
        <v>0</v>
      </c>
      <c r="AN1042" s="102">
        <f t="shared" si="178"/>
        <v>0</v>
      </c>
      <c r="AO1042" s="100">
        <f t="shared" si="179"/>
        <v>0</v>
      </c>
      <c r="AP1042" s="101">
        <f t="shared" si="180"/>
        <v>0</v>
      </c>
      <c r="AQ1042" s="101">
        <f t="shared" si="181"/>
        <v>0</v>
      </c>
      <c r="AR1042" s="102">
        <f t="shared" si="182"/>
        <v>0</v>
      </c>
      <c r="AS1042" s="111">
        <f t="shared" si="183"/>
        <v>0</v>
      </c>
    </row>
    <row r="1043" spans="1:45" ht="15.05" customHeight="1">
      <c r="A1043" s="132"/>
      <c r="C1043" s="169" t="s">
        <v>153</v>
      </c>
      <c r="D1043" s="448" t="str">
        <f t="shared" si="167"/>
        <v/>
      </c>
      <c r="E1043" s="449"/>
      <c r="F1043" s="450"/>
      <c r="G1043" s="446" t="str">
        <f t="shared" si="168"/>
        <v/>
      </c>
      <c r="H1043" s="447"/>
      <c r="I1043" s="446" t="str">
        <f t="shared" si="169"/>
        <v/>
      </c>
      <c r="J1043" s="447"/>
      <c r="K1043" s="446" t="str">
        <f t="shared" si="170"/>
        <v/>
      </c>
      <c r="L1043" s="447"/>
      <c r="M1043" s="293"/>
      <c r="N1043" s="293"/>
      <c r="O1043" s="293"/>
      <c r="P1043" s="293"/>
      <c r="Q1043" s="293"/>
      <c r="R1043" s="293"/>
      <c r="S1043" s="293"/>
      <c r="T1043" s="293"/>
      <c r="U1043" s="293"/>
      <c r="V1043" s="293"/>
      <c r="W1043" s="293"/>
      <c r="X1043" s="293"/>
      <c r="Y1043" s="293"/>
      <c r="Z1043" s="293"/>
      <c r="AA1043" s="293"/>
      <c r="AB1043" s="293"/>
      <c r="AC1043" s="293"/>
      <c r="AD1043" s="293"/>
      <c r="AG1043" s="111" t="str">
        <f t="shared" si="171"/>
        <v/>
      </c>
      <c r="AH1043" s="95">
        <f t="shared" si="172"/>
        <v>0</v>
      </c>
      <c r="AI1043" s="95">
        <f t="shared" si="173"/>
        <v>0</v>
      </c>
      <c r="AJ1043" s="95">
        <f t="shared" si="174"/>
        <v>0</v>
      </c>
      <c r="AK1043" s="100">
        <f t="shared" si="175"/>
        <v>0</v>
      </c>
      <c r="AL1043" s="101">
        <f t="shared" si="176"/>
        <v>0</v>
      </c>
      <c r="AM1043" s="101">
        <f t="shared" si="177"/>
        <v>0</v>
      </c>
      <c r="AN1043" s="102">
        <f t="shared" si="178"/>
        <v>0</v>
      </c>
      <c r="AO1043" s="100">
        <f t="shared" si="179"/>
        <v>0</v>
      </c>
      <c r="AP1043" s="101">
        <f t="shared" si="180"/>
        <v>0</v>
      </c>
      <c r="AQ1043" s="101">
        <f t="shared" si="181"/>
        <v>0</v>
      </c>
      <c r="AR1043" s="102">
        <f t="shared" si="182"/>
        <v>0</v>
      </c>
      <c r="AS1043" s="111">
        <f t="shared" si="183"/>
        <v>0</v>
      </c>
    </row>
    <row r="1044" spans="1:45" ht="15.05" customHeight="1">
      <c r="A1044" s="132"/>
      <c r="C1044" s="169" t="s">
        <v>154</v>
      </c>
      <c r="D1044" s="448" t="str">
        <f t="shared" si="167"/>
        <v/>
      </c>
      <c r="E1044" s="449"/>
      <c r="F1044" s="450"/>
      <c r="G1044" s="446" t="str">
        <f t="shared" si="168"/>
        <v/>
      </c>
      <c r="H1044" s="447"/>
      <c r="I1044" s="446" t="str">
        <f t="shared" si="169"/>
        <v/>
      </c>
      <c r="J1044" s="447"/>
      <c r="K1044" s="446" t="str">
        <f t="shared" si="170"/>
        <v/>
      </c>
      <c r="L1044" s="447"/>
      <c r="M1044" s="293"/>
      <c r="N1044" s="293"/>
      <c r="O1044" s="293"/>
      <c r="P1044" s="293"/>
      <c r="Q1044" s="293"/>
      <c r="R1044" s="293"/>
      <c r="S1044" s="293"/>
      <c r="T1044" s="293"/>
      <c r="U1044" s="293"/>
      <c r="V1044" s="293"/>
      <c r="W1044" s="293"/>
      <c r="X1044" s="293"/>
      <c r="Y1044" s="293"/>
      <c r="Z1044" s="293"/>
      <c r="AA1044" s="293"/>
      <c r="AB1044" s="293"/>
      <c r="AC1044" s="293"/>
      <c r="AD1044" s="293"/>
      <c r="AG1044" s="111" t="str">
        <f t="shared" si="171"/>
        <v/>
      </c>
      <c r="AH1044" s="95">
        <f t="shared" si="172"/>
        <v>0</v>
      </c>
      <c r="AI1044" s="95">
        <f t="shared" si="173"/>
        <v>0</v>
      </c>
      <c r="AJ1044" s="95">
        <f t="shared" si="174"/>
        <v>0</v>
      </c>
      <c r="AK1044" s="100">
        <f t="shared" si="175"/>
        <v>0</v>
      </c>
      <c r="AL1044" s="101">
        <f t="shared" si="176"/>
        <v>0</v>
      </c>
      <c r="AM1044" s="101">
        <f t="shared" si="177"/>
        <v>0</v>
      </c>
      <c r="AN1044" s="102">
        <f t="shared" si="178"/>
        <v>0</v>
      </c>
      <c r="AO1044" s="100">
        <f t="shared" si="179"/>
        <v>0</v>
      </c>
      <c r="AP1044" s="101">
        <f t="shared" si="180"/>
        <v>0</v>
      </c>
      <c r="AQ1044" s="101">
        <f t="shared" si="181"/>
        <v>0</v>
      </c>
      <c r="AR1044" s="102">
        <f t="shared" si="182"/>
        <v>0</v>
      </c>
      <c r="AS1044" s="111">
        <f t="shared" si="183"/>
        <v>0</v>
      </c>
    </row>
    <row r="1045" spans="1:45" ht="15.05" customHeight="1">
      <c r="A1045" s="132"/>
      <c r="C1045" s="169" t="s">
        <v>155</v>
      </c>
      <c r="D1045" s="448" t="str">
        <f t="shared" si="167"/>
        <v/>
      </c>
      <c r="E1045" s="449"/>
      <c r="F1045" s="450"/>
      <c r="G1045" s="446" t="str">
        <f t="shared" si="168"/>
        <v/>
      </c>
      <c r="H1045" s="447"/>
      <c r="I1045" s="446" t="str">
        <f t="shared" si="169"/>
        <v/>
      </c>
      <c r="J1045" s="447"/>
      <c r="K1045" s="446" t="str">
        <f t="shared" si="170"/>
        <v/>
      </c>
      <c r="L1045" s="447"/>
      <c r="M1045" s="293"/>
      <c r="N1045" s="293"/>
      <c r="O1045" s="293"/>
      <c r="P1045" s="293"/>
      <c r="Q1045" s="293"/>
      <c r="R1045" s="293"/>
      <c r="S1045" s="293"/>
      <c r="T1045" s="293"/>
      <c r="U1045" s="293"/>
      <c r="V1045" s="293"/>
      <c r="W1045" s="293"/>
      <c r="X1045" s="293"/>
      <c r="Y1045" s="293"/>
      <c r="Z1045" s="293"/>
      <c r="AA1045" s="293"/>
      <c r="AB1045" s="293"/>
      <c r="AC1045" s="293"/>
      <c r="AD1045" s="293"/>
      <c r="AG1045" s="111" t="str">
        <f t="shared" si="171"/>
        <v/>
      </c>
      <c r="AH1045" s="95">
        <f t="shared" si="172"/>
        <v>0</v>
      </c>
      <c r="AI1045" s="95">
        <f t="shared" si="173"/>
        <v>0</v>
      </c>
      <c r="AJ1045" s="95">
        <f t="shared" si="174"/>
        <v>0</v>
      </c>
      <c r="AK1045" s="100">
        <f t="shared" si="175"/>
        <v>0</v>
      </c>
      <c r="AL1045" s="101">
        <f t="shared" si="176"/>
        <v>0</v>
      </c>
      <c r="AM1045" s="101">
        <f t="shared" si="177"/>
        <v>0</v>
      </c>
      <c r="AN1045" s="102">
        <f t="shared" si="178"/>
        <v>0</v>
      </c>
      <c r="AO1045" s="100">
        <f t="shared" si="179"/>
        <v>0</v>
      </c>
      <c r="AP1045" s="101">
        <f t="shared" si="180"/>
        <v>0</v>
      </c>
      <c r="AQ1045" s="101">
        <f t="shared" si="181"/>
        <v>0</v>
      </c>
      <c r="AR1045" s="102">
        <f t="shared" si="182"/>
        <v>0</v>
      </c>
      <c r="AS1045" s="111">
        <f t="shared" si="183"/>
        <v>0</v>
      </c>
    </row>
    <row r="1046" spans="1:45" ht="15.05" customHeight="1">
      <c r="A1046" s="132"/>
      <c r="C1046" s="169" t="s">
        <v>156</v>
      </c>
      <c r="D1046" s="448" t="str">
        <f t="shared" si="167"/>
        <v/>
      </c>
      <c r="E1046" s="449"/>
      <c r="F1046" s="450"/>
      <c r="G1046" s="446" t="str">
        <f t="shared" si="168"/>
        <v/>
      </c>
      <c r="H1046" s="447"/>
      <c r="I1046" s="446" t="str">
        <f t="shared" si="169"/>
        <v/>
      </c>
      <c r="J1046" s="447"/>
      <c r="K1046" s="446" t="str">
        <f t="shared" si="170"/>
        <v/>
      </c>
      <c r="L1046" s="447"/>
      <c r="M1046" s="293"/>
      <c r="N1046" s="293"/>
      <c r="O1046" s="293"/>
      <c r="P1046" s="293"/>
      <c r="Q1046" s="293"/>
      <c r="R1046" s="293"/>
      <c r="S1046" s="293"/>
      <c r="T1046" s="293"/>
      <c r="U1046" s="293"/>
      <c r="V1046" s="293"/>
      <c r="W1046" s="293"/>
      <c r="X1046" s="293"/>
      <c r="Y1046" s="293"/>
      <c r="Z1046" s="293"/>
      <c r="AA1046" s="293"/>
      <c r="AB1046" s="293"/>
      <c r="AC1046" s="293"/>
      <c r="AD1046" s="293"/>
      <c r="AG1046" s="111" t="str">
        <f t="shared" si="171"/>
        <v/>
      </c>
      <c r="AH1046" s="95">
        <f t="shared" si="172"/>
        <v>0</v>
      </c>
      <c r="AI1046" s="95">
        <f t="shared" si="173"/>
        <v>0</v>
      </c>
      <c r="AJ1046" s="95">
        <f t="shared" si="174"/>
        <v>0</v>
      </c>
      <c r="AK1046" s="100">
        <f t="shared" si="175"/>
        <v>0</v>
      </c>
      <c r="AL1046" s="101">
        <f t="shared" si="176"/>
        <v>0</v>
      </c>
      <c r="AM1046" s="101">
        <f t="shared" si="177"/>
        <v>0</v>
      </c>
      <c r="AN1046" s="102">
        <f t="shared" si="178"/>
        <v>0</v>
      </c>
      <c r="AO1046" s="100">
        <f t="shared" si="179"/>
        <v>0</v>
      </c>
      <c r="AP1046" s="101">
        <f t="shared" si="180"/>
        <v>0</v>
      </c>
      <c r="AQ1046" s="101">
        <f t="shared" si="181"/>
        <v>0</v>
      </c>
      <c r="AR1046" s="102">
        <f t="shared" si="182"/>
        <v>0</v>
      </c>
      <c r="AS1046" s="111">
        <f t="shared" si="183"/>
        <v>0</v>
      </c>
    </row>
    <row r="1047" spans="1:45" ht="15.05" customHeight="1">
      <c r="A1047" s="132"/>
      <c r="C1047" s="169" t="s">
        <v>157</v>
      </c>
      <c r="D1047" s="448" t="str">
        <f t="shared" si="167"/>
        <v/>
      </c>
      <c r="E1047" s="449"/>
      <c r="F1047" s="450"/>
      <c r="G1047" s="446" t="str">
        <f t="shared" si="168"/>
        <v/>
      </c>
      <c r="H1047" s="447"/>
      <c r="I1047" s="446" t="str">
        <f t="shared" si="169"/>
        <v/>
      </c>
      <c r="J1047" s="447"/>
      <c r="K1047" s="446" t="str">
        <f t="shared" si="170"/>
        <v/>
      </c>
      <c r="L1047" s="447"/>
      <c r="M1047" s="293"/>
      <c r="N1047" s="293"/>
      <c r="O1047" s="293"/>
      <c r="P1047" s="293"/>
      <c r="Q1047" s="293"/>
      <c r="R1047" s="293"/>
      <c r="S1047" s="293"/>
      <c r="T1047" s="293"/>
      <c r="U1047" s="293"/>
      <c r="V1047" s="293"/>
      <c r="W1047" s="293"/>
      <c r="X1047" s="293"/>
      <c r="Y1047" s="293"/>
      <c r="Z1047" s="293"/>
      <c r="AA1047" s="293"/>
      <c r="AB1047" s="293"/>
      <c r="AC1047" s="293"/>
      <c r="AD1047" s="293"/>
      <c r="AG1047" s="111" t="str">
        <f t="shared" si="171"/>
        <v/>
      </c>
      <c r="AH1047" s="95">
        <f t="shared" si="172"/>
        <v>0</v>
      </c>
      <c r="AI1047" s="95">
        <f t="shared" si="173"/>
        <v>0</v>
      </c>
      <c r="AJ1047" s="95">
        <f t="shared" si="174"/>
        <v>0</v>
      </c>
      <c r="AK1047" s="100">
        <f t="shared" si="175"/>
        <v>0</v>
      </c>
      <c r="AL1047" s="101">
        <f t="shared" si="176"/>
        <v>0</v>
      </c>
      <c r="AM1047" s="101">
        <f t="shared" si="177"/>
        <v>0</v>
      </c>
      <c r="AN1047" s="102">
        <f t="shared" si="178"/>
        <v>0</v>
      </c>
      <c r="AO1047" s="100">
        <f t="shared" si="179"/>
        <v>0</v>
      </c>
      <c r="AP1047" s="101">
        <f t="shared" si="180"/>
        <v>0</v>
      </c>
      <c r="AQ1047" s="101">
        <f t="shared" si="181"/>
        <v>0</v>
      </c>
      <c r="AR1047" s="102">
        <f t="shared" si="182"/>
        <v>0</v>
      </c>
      <c r="AS1047" s="111">
        <f t="shared" si="183"/>
        <v>0</v>
      </c>
    </row>
    <row r="1048" spans="1:45" ht="15.05" customHeight="1">
      <c r="A1048" s="132"/>
      <c r="C1048" s="169" t="s">
        <v>158</v>
      </c>
      <c r="D1048" s="448" t="str">
        <f t="shared" si="167"/>
        <v/>
      </c>
      <c r="E1048" s="449"/>
      <c r="F1048" s="450"/>
      <c r="G1048" s="446" t="str">
        <f t="shared" si="168"/>
        <v/>
      </c>
      <c r="H1048" s="447"/>
      <c r="I1048" s="446" t="str">
        <f t="shared" si="169"/>
        <v/>
      </c>
      <c r="J1048" s="447"/>
      <c r="K1048" s="446" t="str">
        <f t="shared" si="170"/>
        <v/>
      </c>
      <c r="L1048" s="447"/>
      <c r="M1048" s="293"/>
      <c r="N1048" s="293"/>
      <c r="O1048" s="293"/>
      <c r="P1048" s="293"/>
      <c r="Q1048" s="293"/>
      <c r="R1048" s="293"/>
      <c r="S1048" s="293"/>
      <c r="T1048" s="293"/>
      <c r="U1048" s="293"/>
      <c r="V1048" s="293"/>
      <c r="W1048" s="293"/>
      <c r="X1048" s="293"/>
      <c r="Y1048" s="293"/>
      <c r="Z1048" s="293"/>
      <c r="AA1048" s="293"/>
      <c r="AB1048" s="293"/>
      <c r="AC1048" s="293"/>
      <c r="AD1048" s="293"/>
      <c r="AG1048" s="111" t="str">
        <f t="shared" si="171"/>
        <v/>
      </c>
      <c r="AH1048" s="95">
        <f t="shared" si="172"/>
        <v>0</v>
      </c>
      <c r="AI1048" s="95">
        <f t="shared" si="173"/>
        <v>0</v>
      </c>
      <c r="AJ1048" s="95">
        <f t="shared" si="174"/>
        <v>0</v>
      </c>
      <c r="AK1048" s="100">
        <f t="shared" si="175"/>
        <v>0</v>
      </c>
      <c r="AL1048" s="101">
        <f t="shared" si="176"/>
        <v>0</v>
      </c>
      <c r="AM1048" s="101">
        <f t="shared" si="177"/>
        <v>0</v>
      </c>
      <c r="AN1048" s="102">
        <f t="shared" si="178"/>
        <v>0</v>
      </c>
      <c r="AO1048" s="100">
        <f t="shared" si="179"/>
        <v>0</v>
      </c>
      <c r="AP1048" s="101">
        <f t="shared" si="180"/>
        <v>0</v>
      </c>
      <c r="AQ1048" s="101">
        <f t="shared" si="181"/>
        <v>0</v>
      </c>
      <c r="AR1048" s="102">
        <f t="shared" si="182"/>
        <v>0</v>
      </c>
      <c r="AS1048" s="111">
        <f t="shared" si="183"/>
        <v>0</v>
      </c>
    </row>
    <row r="1049" spans="1:45" ht="15.05" customHeight="1">
      <c r="A1049" s="132"/>
      <c r="C1049" s="169" t="s">
        <v>159</v>
      </c>
      <c r="D1049" s="448" t="str">
        <f t="shared" si="167"/>
        <v/>
      </c>
      <c r="E1049" s="449"/>
      <c r="F1049" s="450"/>
      <c r="G1049" s="446" t="str">
        <f t="shared" si="168"/>
        <v/>
      </c>
      <c r="H1049" s="447"/>
      <c r="I1049" s="446" t="str">
        <f t="shared" si="169"/>
        <v/>
      </c>
      <c r="J1049" s="447"/>
      <c r="K1049" s="446" t="str">
        <f t="shared" si="170"/>
        <v/>
      </c>
      <c r="L1049" s="447"/>
      <c r="M1049" s="293"/>
      <c r="N1049" s="293"/>
      <c r="O1049" s="293"/>
      <c r="P1049" s="293"/>
      <c r="Q1049" s="293"/>
      <c r="R1049" s="293"/>
      <c r="S1049" s="293"/>
      <c r="T1049" s="293"/>
      <c r="U1049" s="293"/>
      <c r="V1049" s="293"/>
      <c r="W1049" s="293"/>
      <c r="X1049" s="293"/>
      <c r="Y1049" s="293"/>
      <c r="Z1049" s="293"/>
      <c r="AA1049" s="293"/>
      <c r="AB1049" s="293"/>
      <c r="AC1049" s="293"/>
      <c r="AD1049" s="293"/>
      <c r="AG1049" s="111" t="str">
        <f t="shared" si="171"/>
        <v/>
      </c>
      <c r="AH1049" s="95">
        <f t="shared" si="172"/>
        <v>0</v>
      </c>
      <c r="AI1049" s="95">
        <f t="shared" si="173"/>
        <v>0</v>
      </c>
      <c r="AJ1049" s="95">
        <f t="shared" si="174"/>
        <v>0</v>
      </c>
      <c r="AK1049" s="100">
        <f t="shared" si="175"/>
        <v>0</v>
      </c>
      <c r="AL1049" s="101">
        <f t="shared" si="176"/>
        <v>0</v>
      </c>
      <c r="AM1049" s="101">
        <f t="shared" si="177"/>
        <v>0</v>
      </c>
      <c r="AN1049" s="102">
        <f t="shared" si="178"/>
        <v>0</v>
      </c>
      <c r="AO1049" s="100">
        <f t="shared" si="179"/>
        <v>0</v>
      </c>
      <c r="AP1049" s="101">
        <f t="shared" si="180"/>
        <v>0</v>
      </c>
      <c r="AQ1049" s="101">
        <f t="shared" si="181"/>
        <v>0</v>
      </c>
      <c r="AR1049" s="102">
        <f t="shared" si="182"/>
        <v>0</v>
      </c>
      <c r="AS1049" s="111">
        <f t="shared" si="183"/>
        <v>0</v>
      </c>
    </row>
    <row r="1050" spans="1:45" ht="15.05" customHeight="1">
      <c r="A1050" s="132"/>
      <c r="C1050" s="169" t="s">
        <v>160</v>
      </c>
      <c r="D1050" s="448" t="str">
        <f t="shared" si="167"/>
        <v/>
      </c>
      <c r="E1050" s="449"/>
      <c r="F1050" s="450"/>
      <c r="G1050" s="446" t="str">
        <f t="shared" si="168"/>
        <v/>
      </c>
      <c r="H1050" s="447"/>
      <c r="I1050" s="446" t="str">
        <f t="shared" si="169"/>
        <v/>
      </c>
      <c r="J1050" s="447"/>
      <c r="K1050" s="446" t="str">
        <f t="shared" si="170"/>
        <v/>
      </c>
      <c r="L1050" s="447"/>
      <c r="M1050" s="293"/>
      <c r="N1050" s="293"/>
      <c r="O1050" s="293"/>
      <c r="P1050" s="293"/>
      <c r="Q1050" s="293"/>
      <c r="R1050" s="293"/>
      <c r="S1050" s="293"/>
      <c r="T1050" s="293"/>
      <c r="U1050" s="293"/>
      <c r="V1050" s="293"/>
      <c r="W1050" s="293"/>
      <c r="X1050" s="293"/>
      <c r="Y1050" s="293"/>
      <c r="Z1050" s="293"/>
      <c r="AA1050" s="293"/>
      <c r="AB1050" s="293"/>
      <c r="AC1050" s="293"/>
      <c r="AD1050" s="293"/>
      <c r="AG1050" s="111" t="str">
        <f t="shared" si="171"/>
        <v/>
      </c>
      <c r="AH1050" s="95">
        <f t="shared" si="172"/>
        <v>0</v>
      </c>
      <c r="AI1050" s="95">
        <f t="shared" si="173"/>
        <v>0</v>
      </c>
      <c r="AJ1050" s="95">
        <f t="shared" si="174"/>
        <v>0</v>
      </c>
      <c r="AK1050" s="100">
        <f t="shared" si="175"/>
        <v>0</v>
      </c>
      <c r="AL1050" s="101">
        <f t="shared" si="176"/>
        <v>0</v>
      </c>
      <c r="AM1050" s="101">
        <f t="shared" si="177"/>
        <v>0</v>
      </c>
      <c r="AN1050" s="102">
        <f t="shared" si="178"/>
        <v>0</v>
      </c>
      <c r="AO1050" s="100">
        <f t="shared" si="179"/>
        <v>0</v>
      </c>
      <c r="AP1050" s="101">
        <f t="shared" si="180"/>
        <v>0</v>
      </c>
      <c r="AQ1050" s="101">
        <f t="shared" si="181"/>
        <v>0</v>
      </c>
      <c r="AR1050" s="102">
        <f t="shared" si="182"/>
        <v>0</v>
      </c>
      <c r="AS1050" s="111">
        <f t="shared" si="183"/>
        <v>0</v>
      </c>
    </row>
    <row r="1051" spans="1:45" ht="15.05" customHeight="1">
      <c r="A1051" s="132"/>
      <c r="C1051" s="170" t="s">
        <v>161</v>
      </c>
      <c r="D1051" s="448" t="str">
        <f t="shared" si="167"/>
        <v/>
      </c>
      <c r="E1051" s="449"/>
      <c r="F1051" s="450"/>
      <c r="G1051" s="446" t="str">
        <f t="shared" si="168"/>
        <v/>
      </c>
      <c r="H1051" s="447"/>
      <c r="I1051" s="446" t="str">
        <f t="shared" si="169"/>
        <v/>
      </c>
      <c r="J1051" s="447"/>
      <c r="K1051" s="446" t="str">
        <f t="shared" si="170"/>
        <v/>
      </c>
      <c r="L1051" s="447"/>
      <c r="M1051" s="293"/>
      <c r="N1051" s="293"/>
      <c r="O1051" s="293"/>
      <c r="P1051" s="293"/>
      <c r="Q1051" s="293"/>
      <c r="R1051" s="293"/>
      <c r="S1051" s="293"/>
      <c r="T1051" s="293"/>
      <c r="U1051" s="293"/>
      <c r="V1051" s="293"/>
      <c r="W1051" s="293"/>
      <c r="X1051" s="293"/>
      <c r="Y1051" s="293"/>
      <c r="Z1051" s="293"/>
      <c r="AA1051" s="293"/>
      <c r="AB1051" s="293"/>
      <c r="AC1051" s="293"/>
      <c r="AD1051" s="293"/>
      <c r="AG1051" s="111" t="str">
        <f t="shared" si="171"/>
        <v/>
      </c>
      <c r="AH1051" s="95">
        <f t="shared" si="172"/>
        <v>0</v>
      </c>
      <c r="AI1051" s="95">
        <f t="shared" si="173"/>
        <v>0</v>
      </c>
      <c r="AJ1051" s="95">
        <f t="shared" si="174"/>
        <v>0</v>
      </c>
      <c r="AK1051" s="100">
        <f t="shared" si="175"/>
        <v>0</v>
      </c>
      <c r="AL1051" s="101">
        <f t="shared" si="176"/>
        <v>0</v>
      </c>
      <c r="AM1051" s="101">
        <f t="shared" si="177"/>
        <v>0</v>
      </c>
      <c r="AN1051" s="102">
        <f t="shared" si="178"/>
        <v>0</v>
      </c>
      <c r="AO1051" s="100">
        <f t="shared" si="179"/>
        <v>0</v>
      </c>
      <c r="AP1051" s="101">
        <f t="shared" si="180"/>
        <v>0</v>
      </c>
      <c r="AQ1051" s="101">
        <f t="shared" si="181"/>
        <v>0</v>
      </c>
      <c r="AR1051" s="102">
        <f t="shared" si="182"/>
        <v>0</v>
      </c>
      <c r="AS1051" s="111">
        <f t="shared" si="183"/>
        <v>0</v>
      </c>
    </row>
    <row r="1052" spans="1:45" ht="15.05" customHeight="1">
      <c r="A1052" s="132"/>
      <c r="C1052" s="170" t="s">
        <v>162</v>
      </c>
      <c r="D1052" s="448" t="str">
        <f t="shared" si="167"/>
        <v/>
      </c>
      <c r="E1052" s="449"/>
      <c r="F1052" s="450"/>
      <c r="G1052" s="446" t="str">
        <f t="shared" si="168"/>
        <v/>
      </c>
      <c r="H1052" s="447"/>
      <c r="I1052" s="446" t="str">
        <f t="shared" si="169"/>
        <v/>
      </c>
      <c r="J1052" s="447"/>
      <c r="K1052" s="446" t="str">
        <f t="shared" si="170"/>
        <v/>
      </c>
      <c r="L1052" s="447"/>
      <c r="M1052" s="293"/>
      <c r="N1052" s="293"/>
      <c r="O1052" s="293"/>
      <c r="P1052" s="293"/>
      <c r="Q1052" s="293"/>
      <c r="R1052" s="293"/>
      <c r="S1052" s="293"/>
      <c r="T1052" s="293"/>
      <c r="U1052" s="293"/>
      <c r="V1052" s="293"/>
      <c r="W1052" s="293"/>
      <c r="X1052" s="293"/>
      <c r="Y1052" s="293"/>
      <c r="Z1052" s="293"/>
      <c r="AA1052" s="293"/>
      <c r="AB1052" s="293"/>
      <c r="AC1052" s="293"/>
      <c r="AD1052" s="293"/>
      <c r="AG1052" s="111" t="str">
        <f t="shared" si="171"/>
        <v/>
      </c>
      <c r="AH1052" s="95">
        <f t="shared" si="172"/>
        <v>0</v>
      </c>
      <c r="AI1052" s="95">
        <f t="shared" si="173"/>
        <v>0</v>
      </c>
      <c r="AJ1052" s="95">
        <f t="shared" si="174"/>
        <v>0</v>
      </c>
      <c r="AK1052" s="100">
        <f t="shared" si="175"/>
        <v>0</v>
      </c>
      <c r="AL1052" s="101">
        <f t="shared" si="176"/>
        <v>0</v>
      </c>
      <c r="AM1052" s="101">
        <f t="shared" si="177"/>
        <v>0</v>
      </c>
      <c r="AN1052" s="102">
        <f t="shared" si="178"/>
        <v>0</v>
      </c>
      <c r="AO1052" s="100">
        <f t="shared" si="179"/>
        <v>0</v>
      </c>
      <c r="AP1052" s="101">
        <f t="shared" si="180"/>
        <v>0</v>
      </c>
      <c r="AQ1052" s="101">
        <f t="shared" si="181"/>
        <v>0</v>
      </c>
      <c r="AR1052" s="102">
        <f t="shared" si="182"/>
        <v>0</v>
      </c>
      <c r="AS1052" s="111">
        <f t="shared" si="183"/>
        <v>0</v>
      </c>
    </row>
    <row r="1053" spans="1:45" ht="15.05" customHeight="1">
      <c r="A1053" s="132"/>
      <c r="C1053" s="170" t="s">
        <v>163</v>
      </c>
      <c r="D1053" s="448" t="str">
        <f t="shared" si="167"/>
        <v/>
      </c>
      <c r="E1053" s="449"/>
      <c r="F1053" s="450"/>
      <c r="G1053" s="446" t="str">
        <f t="shared" si="168"/>
        <v/>
      </c>
      <c r="H1053" s="447"/>
      <c r="I1053" s="446" t="str">
        <f t="shared" si="169"/>
        <v/>
      </c>
      <c r="J1053" s="447"/>
      <c r="K1053" s="446" t="str">
        <f t="shared" si="170"/>
        <v/>
      </c>
      <c r="L1053" s="447"/>
      <c r="M1053" s="293"/>
      <c r="N1053" s="293"/>
      <c r="O1053" s="293"/>
      <c r="P1053" s="293"/>
      <c r="Q1053" s="293"/>
      <c r="R1053" s="293"/>
      <c r="S1053" s="293"/>
      <c r="T1053" s="293"/>
      <c r="U1053" s="293"/>
      <c r="V1053" s="293"/>
      <c r="W1053" s="293"/>
      <c r="X1053" s="293"/>
      <c r="Y1053" s="293"/>
      <c r="Z1053" s="293"/>
      <c r="AA1053" s="293"/>
      <c r="AB1053" s="293"/>
      <c r="AC1053" s="293"/>
      <c r="AD1053" s="293"/>
      <c r="AG1053" s="111" t="str">
        <f t="shared" si="171"/>
        <v/>
      </c>
      <c r="AH1053" s="95">
        <f t="shared" si="172"/>
        <v>0</v>
      </c>
      <c r="AI1053" s="95">
        <f t="shared" si="173"/>
        <v>0</v>
      </c>
      <c r="AJ1053" s="95">
        <f t="shared" si="174"/>
        <v>0</v>
      </c>
      <c r="AK1053" s="100">
        <f t="shared" si="175"/>
        <v>0</v>
      </c>
      <c r="AL1053" s="101">
        <f t="shared" si="176"/>
        <v>0</v>
      </c>
      <c r="AM1053" s="101">
        <f t="shared" si="177"/>
        <v>0</v>
      </c>
      <c r="AN1053" s="102">
        <f t="shared" si="178"/>
        <v>0</v>
      </c>
      <c r="AO1053" s="100">
        <f t="shared" si="179"/>
        <v>0</v>
      </c>
      <c r="AP1053" s="101">
        <f t="shared" si="180"/>
        <v>0</v>
      </c>
      <c r="AQ1053" s="101">
        <f t="shared" si="181"/>
        <v>0</v>
      </c>
      <c r="AR1053" s="102">
        <f t="shared" si="182"/>
        <v>0</v>
      </c>
      <c r="AS1053" s="111">
        <f t="shared" si="183"/>
        <v>0</v>
      </c>
    </row>
    <row r="1054" spans="1:45" ht="15.05" customHeight="1">
      <c r="A1054" s="132"/>
      <c r="C1054" s="170" t="s">
        <v>164</v>
      </c>
      <c r="D1054" s="448" t="str">
        <f t="shared" si="167"/>
        <v/>
      </c>
      <c r="E1054" s="449"/>
      <c r="F1054" s="450"/>
      <c r="G1054" s="446" t="str">
        <f t="shared" si="168"/>
        <v/>
      </c>
      <c r="H1054" s="447"/>
      <c r="I1054" s="446" t="str">
        <f t="shared" si="169"/>
        <v/>
      </c>
      <c r="J1054" s="447"/>
      <c r="K1054" s="446" t="str">
        <f t="shared" si="170"/>
        <v/>
      </c>
      <c r="L1054" s="447"/>
      <c r="M1054" s="293"/>
      <c r="N1054" s="293"/>
      <c r="O1054" s="293"/>
      <c r="P1054" s="293"/>
      <c r="Q1054" s="293"/>
      <c r="R1054" s="293"/>
      <c r="S1054" s="293"/>
      <c r="T1054" s="293"/>
      <c r="U1054" s="293"/>
      <c r="V1054" s="293"/>
      <c r="W1054" s="293"/>
      <c r="X1054" s="293"/>
      <c r="Y1054" s="293"/>
      <c r="Z1054" s="293"/>
      <c r="AA1054" s="293"/>
      <c r="AB1054" s="293"/>
      <c r="AC1054" s="293"/>
      <c r="AD1054" s="293"/>
      <c r="AG1054" s="111" t="str">
        <f t="shared" si="171"/>
        <v/>
      </c>
      <c r="AH1054" s="95">
        <f t="shared" si="172"/>
        <v>0</v>
      </c>
      <c r="AI1054" s="95">
        <f t="shared" si="173"/>
        <v>0</v>
      </c>
      <c r="AJ1054" s="95">
        <f t="shared" si="174"/>
        <v>0</v>
      </c>
      <c r="AK1054" s="100">
        <f t="shared" si="175"/>
        <v>0</v>
      </c>
      <c r="AL1054" s="101">
        <f t="shared" si="176"/>
        <v>0</v>
      </c>
      <c r="AM1054" s="101">
        <f t="shared" si="177"/>
        <v>0</v>
      </c>
      <c r="AN1054" s="102">
        <f t="shared" si="178"/>
        <v>0</v>
      </c>
      <c r="AO1054" s="100">
        <f t="shared" si="179"/>
        <v>0</v>
      </c>
      <c r="AP1054" s="101">
        <f t="shared" si="180"/>
        <v>0</v>
      </c>
      <c r="AQ1054" s="101">
        <f t="shared" si="181"/>
        <v>0</v>
      </c>
      <c r="AR1054" s="102">
        <f t="shared" si="182"/>
        <v>0</v>
      </c>
      <c r="AS1054" s="111">
        <f t="shared" si="183"/>
        <v>0</v>
      </c>
    </row>
    <row r="1055" spans="1:45" ht="15.05" customHeight="1">
      <c r="A1055" s="132"/>
      <c r="C1055" s="170" t="s">
        <v>165</v>
      </c>
      <c r="D1055" s="448" t="str">
        <f t="shared" si="167"/>
        <v/>
      </c>
      <c r="E1055" s="449"/>
      <c r="F1055" s="450"/>
      <c r="G1055" s="446" t="str">
        <f t="shared" si="168"/>
        <v/>
      </c>
      <c r="H1055" s="447"/>
      <c r="I1055" s="446" t="str">
        <f t="shared" si="169"/>
        <v/>
      </c>
      <c r="J1055" s="447"/>
      <c r="K1055" s="446" t="str">
        <f t="shared" si="170"/>
        <v/>
      </c>
      <c r="L1055" s="447"/>
      <c r="M1055" s="293"/>
      <c r="N1055" s="293"/>
      <c r="O1055" s="293"/>
      <c r="P1055" s="293"/>
      <c r="Q1055" s="293"/>
      <c r="R1055" s="293"/>
      <c r="S1055" s="293"/>
      <c r="T1055" s="293"/>
      <c r="U1055" s="293"/>
      <c r="V1055" s="293"/>
      <c r="W1055" s="293"/>
      <c r="X1055" s="293"/>
      <c r="Y1055" s="293"/>
      <c r="Z1055" s="293"/>
      <c r="AA1055" s="293"/>
      <c r="AB1055" s="293"/>
      <c r="AC1055" s="293"/>
      <c r="AD1055" s="293"/>
      <c r="AG1055" s="111" t="str">
        <f t="shared" si="171"/>
        <v/>
      </c>
      <c r="AH1055" s="95">
        <f t="shared" si="172"/>
        <v>0</v>
      </c>
      <c r="AI1055" s="95">
        <f t="shared" si="173"/>
        <v>0</v>
      </c>
      <c r="AJ1055" s="95">
        <f t="shared" si="174"/>
        <v>0</v>
      </c>
      <c r="AK1055" s="100">
        <f t="shared" si="175"/>
        <v>0</v>
      </c>
      <c r="AL1055" s="101">
        <f t="shared" si="176"/>
        <v>0</v>
      </c>
      <c r="AM1055" s="101">
        <f t="shared" si="177"/>
        <v>0</v>
      </c>
      <c r="AN1055" s="102">
        <f t="shared" si="178"/>
        <v>0</v>
      </c>
      <c r="AO1055" s="100">
        <f t="shared" si="179"/>
        <v>0</v>
      </c>
      <c r="AP1055" s="101">
        <f t="shared" si="180"/>
        <v>0</v>
      </c>
      <c r="AQ1055" s="101">
        <f t="shared" si="181"/>
        <v>0</v>
      </c>
      <c r="AR1055" s="102">
        <f t="shared" si="182"/>
        <v>0</v>
      </c>
      <c r="AS1055" s="111">
        <f t="shared" si="183"/>
        <v>0</v>
      </c>
    </row>
    <row r="1056" spans="1:45" ht="15.05" customHeight="1">
      <c r="A1056" s="132"/>
      <c r="C1056" s="170" t="s">
        <v>166</v>
      </c>
      <c r="D1056" s="448" t="str">
        <f t="shared" si="167"/>
        <v/>
      </c>
      <c r="E1056" s="449"/>
      <c r="F1056" s="450"/>
      <c r="G1056" s="446" t="str">
        <f t="shared" si="168"/>
        <v/>
      </c>
      <c r="H1056" s="447"/>
      <c r="I1056" s="446" t="str">
        <f t="shared" si="169"/>
        <v/>
      </c>
      <c r="J1056" s="447"/>
      <c r="K1056" s="446" t="str">
        <f t="shared" si="170"/>
        <v/>
      </c>
      <c r="L1056" s="447"/>
      <c r="M1056" s="293"/>
      <c r="N1056" s="293"/>
      <c r="O1056" s="293"/>
      <c r="P1056" s="293"/>
      <c r="Q1056" s="293"/>
      <c r="R1056" s="293"/>
      <c r="S1056" s="293"/>
      <c r="T1056" s="293"/>
      <c r="U1056" s="293"/>
      <c r="V1056" s="293"/>
      <c r="W1056" s="293"/>
      <c r="X1056" s="293"/>
      <c r="Y1056" s="293"/>
      <c r="Z1056" s="293"/>
      <c r="AA1056" s="293"/>
      <c r="AB1056" s="293"/>
      <c r="AC1056" s="293"/>
      <c r="AD1056" s="293"/>
      <c r="AG1056" s="111" t="str">
        <f t="shared" si="171"/>
        <v/>
      </c>
      <c r="AH1056" s="95">
        <f t="shared" si="172"/>
        <v>0</v>
      </c>
      <c r="AI1056" s="95">
        <f t="shared" si="173"/>
        <v>0</v>
      </c>
      <c r="AJ1056" s="95">
        <f t="shared" si="174"/>
        <v>0</v>
      </c>
      <c r="AK1056" s="100">
        <f t="shared" si="175"/>
        <v>0</v>
      </c>
      <c r="AL1056" s="101">
        <f t="shared" si="176"/>
        <v>0</v>
      </c>
      <c r="AM1056" s="101">
        <f t="shared" si="177"/>
        <v>0</v>
      </c>
      <c r="AN1056" s="102">
        <f t="shared" si="178"/>
        <v>0</v>
      </c>
      <c r="AO1056" s="100">
        <f t="shared" si="179"/>
        <v>0</v>
      </c>
      <c r="AP1056" s="101">
        <f t="shared" si="180"/>
        <v>0</v>
      </c>
      <c r="AQ1056" s="101">
        <f t="shared" si="181"/>
        <v>0</v>
      </c>
      <c r="AR1056" s="102">
        <f t="shared" si="182"/>
        <v>0</v>
      </c>
      <c r="AS1056" s="111">
        <f t="shared" si="183"/>
        <v>0</v>
      </c>
    </row>
    <row r="1057" spans="1:45" ht="15.05" customHeight="1">
      <c r="A1057" s="132"/>
      <c r="C1057" s="170" t="s">
        <v>167</v>
      </c>
      <c r="D1057" s="448" t="str">
        <f t="shared" si="167"/>
        <v/>
      </c>
      <c r="E1057" s="449"/>
      <c r="F1057" s="450"/>
      <c r="G1057" s="446" t="str">
        <f t="shared" si="168"/>
        <v/>
      </c>
      <c r="H1057" s="447"/>
      <c r="I1057" s="446" t="str">
        <f t="shared" si="169"/>
        <v/>
      </c>
      <c r="J1057" s="447"/>
      <c r="K1057" s="446" t="str">
        <f t="shared" si="170"/>
        <v/>
      </c>
      <c r="L1057" s="447"/>
      <c r="M1057" s="293"/>
      <c r="N1057" s="293"/>
      <c r="O1057" s="293"/>
      <c r="P1057" s="293"/>
      <c r="Q1057" s="293"/>
      <c r="R1057" s="293"/>
      <c r="S1057" s="293"/>
      <c r="T1057" s="293"/>
      <c r="U1057" s="293"/>
      <c r="V1057" s="293"/>
      <c r="W1057" s="293"/>
      <c r="X1057" s="293"/>
      <c r="Y1057" s="293"/>
      <c r="Z1057" s="293"/>
      <c r="AA1057" s="293"/>
      <c r="AB1057" s="293"/>
      <c r="AC1057" s="293"/>
      <c r="AD1057" s="293"/>
      <c r="AG1057" s="111" t="str">
        <f t="shared" si="171"/>
        <v/>
      </c>
      <c r="AH1057" s="95">
        <f t="shared" si="172"/>
        <v>0</v>
      </c>
      <c r="AI1057" s="95">
        <f t="shared" si="173"/>
        <v>0</v>
      </c>
      <c r="AJ1057" s="95">
        <f t="shared" si="174"/>
        <v>0</v>
      </c>
      <c r="AK1057" s="100">
        <f t="shared" si="175"/>
        <v>0</v>
      </c>
      <c r="AL1057" s="101">
        <f t="shared" si="176"/>
        <v>0</v>
      </c>
      <c r="AM1057" s="101">
        <f t="shared" si="177"/>
        <v>0</v>
      </c>
      <c r="AN1057" s="102">
        <f t="shared" si="178"/>
        <v>0</v>
      </c>
      <c r="AO1057" s="100">
        <f t="shared" si="179"/>
        <v>0</v>
      </c>
      <c r="AP1057" s="101">
        <f t="shared" si="180"/>
        <v>0</v>
      </c>
      <c r="AQ1057" s="101">
        <f t="shared" si="181"/>
        <v>0</v>
      </c>
      <c r="AR1057" s="102">
        <f t="shared" si="182"/>
        <v>0</v>
      </c>
      <c r="AS1057" s="111">
        <f t="shared" si="183"/>
        <v>0</v>
      </c>
    </row>
    <row r="1058" spans="1:45" ht="15.05" customHeight="1">
      <c r="A1058" s="132"/>
      <c r="C1058" s="170" t="s">
        <v>168</v>
      </c>
      <c r="D1058" s="448" t="str">
        <f t="shared" si="167"/>
        <v/>
      </c>
      <c r="E1058" s="449"/>
      <c r="F1058" s="450"/>
      <c r="G1058" s="446" t="str">
        <f t="shared" si="168"/>
        <v/>
      </c>
      <c r="H1058" s="447"/>
      <c r="I1058" s="446" t="str">
        <f t="shared" si="169"/>
        <v/>
      </c>
      <c r="J1058" s="447"/>
      <c r="K1058" s="446" t="str">
        <f t="shared" si="170"/>
        <v/>
      </c>
      <c r="L1058" s="447"/>
      <c r="M1058" s="293"/>
      <c r="N1058" s="293"/>
      <c r="O1058" s="293"/>
      <c r="P1058" s="293"/>
      <c r="Q1058" s="293"/>
      <c r="R1058" s="293"/>
      <c r="S1058" s="293"/>
      <c r="T1058" s="293"/>
      <c r="U1058" s="293"/>
      <c r="V1058" s="293"/>
      <c r="W1058" s="293"/>
      <c r="X1058" s="293"/>
      <c r="Y1058" s="293"/>
      <c r="Z1058" s="293"/>
      <c r="AA1058" s="293"/>
      <c r="AB1058" s="293"/>
      <c r="AC1058" s="293"/>
      <c r="AD1058" s="293"/>
      <c r="AG1058" s="111" t="str">
        <f t="shared" si="171"/>
        <v/>
      </c>
      <c r="AH1058" s="95">
        <f t="shared" si="172"/>
        <v>0</v>
      </c>
      <c r="AI1058" s="95">
        <f t="shared" si="173"/>
        <v>0</v>
      </c>
      <c r="AJ1058" s="95">
        <f t="shared" si="174"/>
        <v>0</v>
      </c>
      <c r="AK1058" s="100">
        <f t="shared" si="175"/>
        <v>0</v>
      </c>
      <c r="AL1058" s="101">
        <f t="shared" si="176"/>
        <v>0</v>
      </c>
      <c r="AM1058" s="101">
        <f t="shared" si="177"/>
        <v>0</v>
      </c>
      <c r="AN1058" s="102">
        <f t="shared" si="178"/>
        <v>0</v>
      </c>
      <c r="AO1058" s="100">
        <f t="shared" si="179"/>
        <v>0</v>
      </c>
      <c r="AP1058" s="101">
        <f t="shared" si="180"/>
        <v>0</v>
      </c>
      <c r="AQ1058" s="101">
        <f t="shared" si="181"/>
        <v>0</v>
      </c>
      <c r="AR1058" s="102">
        <f t="shared" si="182"/>
        <v>0</v>
      </c>
      <c r="AS1058" s="111">
        <f t="shared" si="183"/>
        <v>0</v>
      </c>
    </row>
    <row r="1059" spans="1:45" ht="15.05" customHeight="1">
      <c r="A1059" s="132"/>
      <c r="C1059" s="170" t="s">
        <v>169</v>
      </c>
      <c r="D1059" s="448" t="str">
        <f t="shared" si="167"/>
        <v/>
      </c>
      <c r="E1059" s="449"/>
      <c r="F1059" s="450"/>
      <c r="G1059" s="446" t="str">
        <f t="shared" si="168"/>
        <v/>
      </c>
      <c r="H1059" s="447"/>
      <c r="I1059" s="446" t="str">
        <f t="shared" si="169"/>
        <v/>
      </c>
      <c r="J1059" s="447"/>
      <c r="K1059" s="446" t="str">
        <f t="shared" si="170"/>
        <v/>
      </c>
      <c r="L1059" s="447"/>
      <c r="M1059" s="293"/>
      <c r="N1059" s="293"/>
      <c r="O1059" s="293"/>
      <c r="P1059" s="293"/>
      <c r="Q1059" s="293"/>
      <c r="R1059" s="293"/>
      <c r="S1059" s="293"/>
      <c r="T1059" s="293"/>
      <c r="U1059" s="293"/>
      <c r="V1059" s="293"/>
      <c r="W1059" s="293"/>
      <c r="X1059" s="293"/>
      <c r="Y1059" s="293"/>
      <c r="Z1059" s="293"/>
      <c r="AA1059" s="293"/>
      <c r="AB1059" s="293"/>
      <c r="AC1059" s="293"/>
      <c r="AD1059" s="293"/>
      <c r="AG1059" s="111" t="str">
        <f t="shared" si="171"/>
        <v/>
      </c>
      <c r="AH1059" s="95">
        <f t="shared" si="172"/>
        <v>0</v>
      </c>
      <c r="AI1059" s="95">
        <f t="shared" si="173"/>
        <v>0</v>
      </c>
      <c r="AJ1059" s="95">
        <f t="shared" si="174"/>
        <v>0</v>
      </c>
      <c r="AK1059" s="100">
        <f t="shared" si="175"/>
        <v>0</v>
      </c>
      <c r="AL1059" s="101">
        <f t="shared" si="176"/>
        <v>0</v>
      </c>
      <c r="AM1059" s="101">
        <f t="shared" si="177"/>
        <v>0</v>
      </c>
      <c r="AN1059" s="102">
        <f t="shared" si="178"/>
        <v>0</v>
      </c>
      <c r="AO1059" s="100">
        <f t="shared" si="179"/>
        <v>0</v>
      </c>
      <c r="AP1059" s="101">
        <f t="shared" si="180"/>
        <v>0</v>
      </c>
      <c r="AQ1059" s="101">
        <f t="shared" si="181"/>
        <v>0</v>
      </c>
      <c r="AR1059" s="102">
        <f t="shared" si="182"/>
        <v>0</v>
      </c>
      <c r="AS1059" s="111">
        <f t="shared" si="183"/>
        <v>0</v>
      </c>
    </row>
    <row r="1060" spans="1:45" ht="15.05" customHeight="1">
      <c r="A1060" s="132"/>
      <c r="C1060" s="170" t="s">
        <v>170</v>
      </c>
      <c r="D1060" s="448" t="str">
        <f t="shared" si="167"/>
        <v/>
      </c>
      <c r="E1060" s="449"/>
      <c r="F1060" s="450"/>
      <c r="G1060" s="446" t="str">
        <f t="shared" si="168"/>
        <v/>
      </c>
      <c r="H1060" s="447"/>
      <c r="I1060" s="446" t="str">
        <f t="shared" si="169"/>
        <v/>
      </c>
      <c r="J1060" s="447"/>
      <c r="K1060" s="446" t="str">
        <f t="shared" si="170"/>
        <v/>
      </c>
      <c r="L1060" s="447"/>
      <c r="M1060" s="293"/>
      <c r="N1060" s="293"/>
      <c r="O1060" s="293"/>
      <c r="P1060" s="293"/>
      <c r="Q1060" s="293"/>
      <c r="R1060" s="293"/>
      <c r="S1060" s="293"/>
      <c r="T1060" s="293"/>
      <c r="U1060" s="293"/>
      <c r="V1060" s="293"/>
      <c r="W1060" s="293"/>
      <c r="X1060" s="293"/>
      <c r="Y1060" s="293"/>
      <c r="Z1060" s="293"/>
      <c r="AA1060" s="293"/>
      <c r="AB1060" s="293"/>
      <c r="AC1060" s="293"/>
      <c r="AD1060" s="293"/>
      <c r="AG1060" s="111" t="str">
        <f t="shared" si="171"/>
        <v/>
      </c>
      <c r="AH1060" s="95">
        <f t="shared" si="172"/>
        <v>0</v>
      </c>
      <c r="AI1060" s="95">
        <f t="shared" si="173"/>
        <v>0</v>
      </c>
      <c r="AJ1060" s="95">
        <f t="shared" si="174"/>
        <v>0</v>
      </c>
      <c r="AK1060" s="100">
        <f t="shared" si="175"/>
        <v>0</v>
      </c>
      <c r="AL1060" s="101">
        <f t="shared" si="176"/>
        <v>0</v>
      </c>
      <c r="AM1060" s="101">
        <f t="shared" si="177"/>
        <v>0</v>
      </c>
      <c r="AN1060" s="102">
        <f t="shared" si="178"/>
        <v>0</v>
      </c>
      <c r="AO1060" s="100">
        <f t="shared" si="179"/>
        <v>0</v>
      </c>
      <c r="AP1060" s="101">
        <f t="shared" si="180"/>
        <v>0</v>
      </c>
      <c r="AQ1060" s="101">
        <f t="shared" si="181"/>
        <v>0</v>
      </c>
      <c r="AR1060" s="102">
        <f t="shared" si="182"/>
        <v>0</v>
      </c>
      <c r="AS1060" s="111">
        <f t="shared" si="183"/>
        <v>0</v>
      </c>
    </row>
    <row r="1061" spans="1:45" ht="15.05" customHeight="1">
      <c r="A1061" s="132"/>
      <c r="C1061" s="170" t="s">
        <v>171</v>
      </c>
      <c r="D1061" s="448" t="str">
        <f t="shared" si="167"/>
        <v/>
      </c>
      <c r="E1061" s="449"/>
      <c r="F1061" s="450"/>
      <c r="G1061" s="446" t="str">
        <f t="shared" si="168"/>
        <v/>
      </c>
      <c r="H1061" s="447"/>
      <c r="I1061" s="446" t="str">
        <f t="shared" si="169"/>
        <v/>
      </c>
      <c r="J1061" s="447"/>
      <c r="K1061" s="446" t="str">
        <f t="shared" si="170"/>
        <v/>
      </c>
      <c r="L1061" s="447"/>
      <c r="M1061" s="293"/>
      <c r="N1061" s="293"/>
      <c r="O1061" s="293"/>
      <c r="P1061" s="293"/>
      <c r="Q1061" s="293"/>
      <c r="R1061" s="293"/>
      <c r="S1061" s="293"/>
      <c r="T1061" s="293"/>
      <c r="U1061" s="293"/>
      <c r="V1061" s="293"/>
      <c r="W1061" s="293"/>
      <c r="X1061" s="293"/>
      <c r="Y1061" s="293"/>
      <c r="Z1061" s="293"/>
      <c r="AA1061" s="293"/>
      <c r="AB1061" s="293"/>
      <c r="AC1061" s="293"/>
      <c r="AD1061" s="293"/>
      <c r="AG1061" s="111" t="str">
        <f t="shared" si="171"/>
        <v/>
      </c>
      <c r="AH1061" s="95">
        <f t="shared" si="172"/>
        <v>0</v>
      </c>
      <c r="AI1061" s="95">
        <f t="shared" si="173"/>
        <v>0</v>
      </c>
      <c r="AJ1061" s="95">
        <f t="shared" si="174"/>
        <v>0</v>
      </c>
      <c r="AK1061" s="100">
        <f t="shared" si="175"/>
        <v>0</v>
      </c>
      <c r="AL1061" s="101">
        <f t="shared" si="176"/>
        <v>0</v>
      </c>
      <c r="AM1061" s="101">
        <f t="shared" si="177"/>
        <v>0</v>
      </c>
      <c r="AN1061" s="102">
        <f t="shared" si="178"/>
        <v>0</v>
      </c>
      <c r="AO1061" s="100">
        <f t="shared" si="179"/>
        <v>0</v>
      </c>
      <c r="AP1061" s="101">
        <f t="shared" si="180"/>
        <v>0</v>
      </c>
      <c r="AQ1061" s="101">
        <f t="shared" si="181"/>
        <v>0</v>
      </c>
      <c r="AR1061" s="102">
        <f t="shared" si="182"/>
        <v>0</v>
      </c>
      <c r="AS1061" s="111">
        <f t="shared" si="183"/>
        <v>0</v>
      </c>
    </row>
    <row r="1062" spans="1:45" ht="15.05" customHeight="1">
      <c r="A1062" s="132"/>
      <c r="C1062" s="170" t="s">
        <v>172</v>
      </c>
      <c r="D1062" s="448" t="str">
        <f t="shared" si="167"/>
        <v/>
      </c>
      <c r="E1062" s="449"/>
      <c r="F1062" s="450"/>
      <c r="G1062" s="446" t="str">
        <f t="shared" si="168"/>
        <v/>
      </c>
      <c r="H1062" s="447"/>
      <c r="I1062" s="446" t="str">
        <f t="shared" si="169"/>
        <v/>
      </c>
      <c r="J1062" s="447"/>
      <c r="K1062" s="446" t="str">
        <f t="shared" si="170"/>
        <v/>
      </c>
      <c r="L1062" s="447"/>
      <c r="M1062" s="293"/>
      <c r="N1062" s="293"/>
      <c r="O1062" s="293"/>
      <c r="P1062" s="293"/>
      <c r="Q1062" s="293"/>
      <c r="R1062" s="293"/>
      <c r="S1062" s="293"/>
      <c r="T1062" s="293"/>
      <c r="U1062" s="293"/>
      <c r="V1062" s="293"/>
      <c r="W1062" s="293"/>
      <c r="X1062" s="293"/>
      <c r="Y1062" s="293"/>
      <c r="Z1062" s="293"/>
      <c r="AA1062" s="293"/>
      <c r="AB1062" s="293"/>
      <c r="AC1062" s="293"/>
      <c r="AD1062" s="293"/>
      <c r="AG1062" s="111" t="str">
        <f t="shared" si="171"/>
        <v/>
      </c>
      <c r="AH1062" s="95">
        <f t="shared" si="172"/>
        <v>0</v>
      </c>
      <c r="AI1062" s="95">
        <f t="shared" si="173"/>
        <v>0</v>
      </c>
      <c r="AJ1062" s="95">
        <f t="shared" si="174"/>
        <v>0</v>
      </c>
      <c r="AK1062" s="100">
        <f t="shared" si="175"/>
        <v>0</v>
      </c>
      <c r="AL1062" s="101">
        <f t="shared" si="176"/>
        <v>0</v>
      </c>
      <c r="AM1062" s="101">
        <f t="shared" si="177"/>
        <v>0</v>
      </c>
      <c r="AN1062" s="102">
        <f t="shared" si="178"/>
        <v>0</v>
      </c>
      <c r="AO1062" s="100">
        <f t="shared" si="179"/>
        <v>0</v>
      </c>
      <c r="AP1062" s="101">
        <f t="shared" si="180"/>
        <v>0</v>
      </c>
      <c r="AQ1062" s="101">
        <f t="shared" si="181"/>
        <v>0</v>
      </c>
      <c r="AR1062" s="102">
        <f t="shared" si="182"/>
        <v>0</v>
      </c>
      <c r="AS1062" s="111">
        <f t="shared" si="183"/>
        <v>0</v>
      </c>
    </row>
    <row r="1063" spans="1:45" ht="15.05" customHeight="1">
      <c r="A1063" s="132"/>
      <c r="C1063" s="170" t="s">
        <v>173</v>
      </c>
      <c r="D1063" s="448" t="str">
        <f t="shared" si="167"/>
        <v/>
      </c>
      <c r="E1063" s="449"/>
      <c r="F1063" s="450"/>
      <c r="G1063" s="446" t="str">
        <f t="shared" si="168"/>
        <v/>
      </c>
      <c r="H1063" s="447"/>
      <c r="I1063" s="446" t="str">
        <f t="shared" si="169"/>
        <v/>
      </c>
      <c r="J1063" s="447"/>
      <c r="K1063" s="446" t="str">
        <f t="shared" si="170"/>
        <v/>
      </c>
      <c r="L1063" s="447"/>
      <c r="M1063" s="293"/>
      <c r="N1063" s="293"/>
      <c r="O1063" s="293"/>
      <c r="P1063" s="293"/>
      <c r="Q1063" s="293"/>
      <c r="R1063" s="293"/>
      <c r="S1063" s="293"/>
      <c r="T1063" s="293"/>
      <c r="U1063" s="293"/>
      <c r="V1063" s="293"/>
      <c r="W1063" s="293"/>
      <c r="X1063" s="293"/>
      <c r="Y1063" s="293"/>
      <c r="Z1063" s="293"/>
      <c r="AA1063" s="293"/>
      <c r="AB1063" s="293"/>
      <c r="AC1063" s="293"/>
      <c r="AD1063" s="293"/>
      <c r="AG1063" s="111" t="str">
        <f t="shared" si="171"/>
        <v/>
      </c>
      <c r="AH1063" s="95">
        <f t="shared" si="172"/>
        <v>0</v>
      </c>
      <c r="AI1063" s="95">
        <f t="shared" si="173"/>
        <v>0</v>
      </c>
      <c r="AJ1063" s="95">
        <f t="shared" si="174"/>
        <v>0</v>
      </c>
      <c r="AK1063" s="100">
        <f t="shared" si="175"/>
        <v>0</v>
      </c>
      <c r="AL1063" s="101">
        <f t="shared" si="176"/>
        <v>0</v>
      </c>
      <c r="AM1063" s="101">
        <f t="shared" si="177"/>
        <v>0</v>
      </c>
      <c r="AN1063" s="102">
        <f t="shared" si="178"/>
        <v>0</v>
      </c>
      <c r="AO1063" s="100">
        <f t="shared" si="179"/>
        <v>0</v>
      </c>
      <c r="AP1063" s="101">
        <f t="shared" si="180"/>
        <v>0</v>
      </c>
      <c r="AQ1063" s="101">
        <f t="shared" si="181"/>
        <v>0</v>
      </c>
      <c r="AR1063" s="102">
        <f t="shared" si="182"/>
        <v>0</v>
      </c>
      <c r="AS1063" s="111">
        <f t="shared" si="183"/>
        <v>0</v>
      </c>
    </row>
    <row r="1064" spans="1:45" ht="15.05" customHeight="1">
      <c r="A1064" s="132"/>
      <c r="C1064" s="170" t="s">
        <v>174</v>
      </c>
      <c r="D1064" s="448" t="str">
        <f t="shared" si="167"/>
        <v/>
      </c>
      <c r="E1064" s="449"/>
      <c r="F1064" s="450"/>
      <c r="G1064" s="446" t="str">
        <f t="shared" si="168"/>
        <v/>
      </c>
      <c r="H1064" s="447"/>
      <c r="I1064" s="446" t="str">
        <f t="shared" si="169"/>
        <v/>
      </c>
      <c r="J1064" s="447"/>
      <c r="K1064" s="446" t="str">
        <f t="shared" si="170"/>
        <v/>
      </c>
      <c r="L1064" s="447"/>
      <c r="M1064" s="293"/>
      <c r="N1064" s="293"/>
      <c r="O1064" s="293"/>
      <c r="P1064" s="293"/>
      <c r="Q1064" s="293"/>
      <c r="R1064" s="293"/>
      <c r="S1064" s="293"/>
      <c r="T1064" s="293"/>
      <c r="U1064" s="293"/>
      <c r="V1064" s="293"/>
      <c r="W1064" s="293"/>
      <c r="X1064" s="293"/>
      <c r="Y1064" s="293"/>
      <c r="Z1064" s="293"/>
      <c r="AA1064" s="293"/>
      <c r="AB1064" s="293"/>
      <c r="AC1064" s="293"/>
      <c r="AD1064" s="293"/>
      <c r="AG1064" s="111" t="str">
        <f t="shared" si="171"/>
        <v/>
      </c>
      <c r="AH1064" s="95">
        <f t="shared" si="172"/>
        <v>0</v>
      </c>
      <c r="AI1064" s="95">
        <f t="shared" si="173"/>
        <v>0</v>
      </c>
      <c r="AJ1064" s="95">
        <f t="shared" si="174"/>
        <v>0</v>
      </c>
      <c r="AK1064" s="100">
        <f t="shared" si="175"/>
        <v>0</v>
      </c>
      <c r="AL1064" s="101">
        <f t="shared" si="176"/>
        <v>0</v>
      </c>
      <c r="AM1064" s="101">
        <f t="shared" si="177"/>
        <v>0</v>
      </c>
      <c r="AN1064" s="102">
        <f t="shared" si="178"/>
        <v>0</v>
      </c>
      <c r="AO1064" s="100">
        <f t="shared" si="179"/>
        <v>0</v>
      </c>
      <c r="AP1064" s="101">
        <f t="shared" si="180"/>
        <v>0</v>
      </c>
      <c r="AQ1064" s="101">
        <f t="shared" si="181"/>
        <v>0</v>
      </c>
      <c r="AR1064" s="102">
        <f t="shared" si="182"/>
        <v>0</v>
      </c>
      <c r="AS1064" s="111">
        <f t="shared" si="183"/>
        <v>0</v>
      </c>
    </row>
    <row r="1065" spans="1:45" ht="15.05" customHeight="1">
      <c r="A1065" s="132"/>
      <c r="C1065" s="170" t="s">
        <v>175</v>
      </c>
      <c r="D1065" s="448" t="str">
        <f t="shared" si="167"/>
        <v/>
      </c>
      <c r="E1065" s="449"/>
      <c r="F1065" s="450"/>
      <c r="G1065" s="446" t="str">
        <f t="shared" si="168"/>
        <v/>
      </c>
      <c r="H1065" s="447"/>
      <c r="I1065" s="446" t="str">
        <f t="shared" si="169"/>
        <v/>
      </c>
      <c r="J1065" s="447"/>
      <c r="K1065" s="446" t="str">
        <f t="shared" si="170"/>
        <v/>
      </c>
      <c r="L1065" s="447"/>
      <c r="M1065" s="293"/>
      <c r="N1065" s="293"/>
      <c r="O1065" s="293"/>
      <c r="P1065" s="293"/>
      <c r="Q1065" s="293"/>
      <c r="R1065" s="293"/>
      <c r="S1065" s="293"/>
      <c r="T1065" s="293"/>
      <c r="U1065" s="293"/>
      <c r="V1065" s="293"/>
      <c r="W1065" s="293"/>
      <c r="X1065" s="293"/>
      <c r="Y1065" s="293"/>
      <c r="Z1065" s="293"/>
      <c r="AA1065" s="293"/>
      <c r="AB1065" s="293"/>
      <c r="AC1065" s="293"/>
      <c r="AD1065" s="293"/>
      <c r="AG1065" s="111" t="str">
        <f t="shared" si="171"/>
        <v/>
      </c>
      <c r="AH1065" s="95">
        <f t="shared" si="172"/>
        <v>0</v>
      </c>
      <c r="AI1065" s="95">
        <f t="shared" si="173"/>
        <v>0</v>
      </c>
      <c r="AJ1065" s="95">
        <f t="shared" si="174"/>
        <v>0</v>
      </c>
      <c r="AK1065" s="100">
        <f t="shared" si="175"/>
        <v>0</v>
      </c>
      <c r="AL1065" s="101">
        <f t="shared" si="176"/>
        <v>0</v>
      </c>
      <c r="AM1065" s="101">
        <f t="shared" si="177"/>
        <v>0</v>
      </c>
      <c r="AN1065" s="102">
        <f t="shared" si="178"/>
        <v>0</v>
      </c>
      <c r="AO1065" s="100">
        <f t="shared" si="179"/>
        <v>0</v>
      </c>
      <c r="AP1065" s="101">
        <f t="shared" si="180"/>
        <v>0</v>
      </c>
      <c r="AQ1065" s="101">
        <f t="shared" si="181"/>
        <v>0</v>
      </c>
      <c r="AR1065" s="102">
        <f t="shared" si="182"/>
        <v>0</v>
      </c>
      <c r="AS1065" s="111">
        <f t="shared" si="183"/>
        <v>0</v>
      </c>
    </row>
    <row r="1066" spans="1:45" ht="15.05" customHeight="1">
      <c r="A1066" s="132"/>
      <c r="C1066" s="170" t="s">
        <v>176</v>
      </c>
      <c r="D1066" s="448" t="str">
        <f t="shared" si="167"/>
        <v/>
      </c>
      <c r="E1066" s="449"/>
      <c r="F1066" s="450"/>
      <c r="G1066" s="446" t="str">
        <f t="shared" si="168"/>
        <v/>
      </c>
      <c r="H1066" s="447"/>
      <c r="I1066" s="446" t="str">
        <f t="shared" si="169"/>
        <v/>
      </c>
      <c r="J1066" s="447"/>
      <c r="K1066" s="446" t="str">
        <f t="shared" si="170"/>
        <v/>
      </c>
      <c r="L1066" s="447"/>
      <c r="M1066" s="293"/>
      <c r="N1066" s="293"/>
      <c r="O1066" s="293"/>
      <c r="P1066" s="293"/>
      <c r="Q1066" s="293"/>
      <c r="R1066" s="293"/>
      <c r="S1066" s="293"/>
      <c r="T1066" s="293"/>
      <c r="U1066" s="293"/>
      <c r="V1066" s="293"/>
      <c r="W1066" s="293"/>
      <c r="X1066" s="293"/>
      <c r="Y1066" s="293"/>
      <c r="Z1066" s="293"/>
      <c r="AA1066" s="293"/>
      <c r="AB1066" s="293"/>
      <c r="AC1066" s="293"/>
      <c r="AD1066" s="293"/>
      <c r="AG1066" s="111" t="str">
        <f t="shared" si="171"/>
        <v/>
      </c>
      <c r="AH1066" s="95">
        <f t="shared" si="172"/>
        <v>0</v>
      </c>
      <c r="AI1066" s="95">
        <f t="shared" si="173"/>
        <v>0</v>
      </c>
      <c r="AJ1066" s="95">
        <f t="shared" si="174"/>
        <v>0</v>
      </c>
      <c r="AK1066" s="100">
        <f t="shared" si="175"/>
        <v>0</v>
      </c>
      <c r="AL1066" s="101">
        <f t="shared" si="176"/>
        <v>0</v>
      </c>
      <c r="AM1066" s="101">
        <f t="shared" si="177"/>
        <v>0</v>
      </c>
      <c r="AN1066" s="102">
        <f t="shared" si="178"/>
        <v>0</v>
      </c>
      <c r="AO1066" s="100">
        <f t="shared" si="179"/>
        <v>0</v>
      </c>
      <c r="AP1066" s="101">
        <f t="shared" si="180"/>
        <v>0</v>
      </c>
      <c r="AQ1066" s="101">
        <f t="shared" si="181"/>
        <v>0</v>
      </c>
      <c r="AR1066" s="102">
        <f t="shared" si="182"/>
        <v>0</v>
      </c>
      <c r="AS1066" s="111">
        <f t="shared" si="183"/>
        <v>0</v>
      </c>
    </row>
    <row r="1067" spans="1:45" ht="15.05" customHeight="1">
      <c r="A1067" s="132"/>
      <c r="C1067" s="170" t="s">
        <v>177</v>
      </c>
      <c r="D1067" s="448" t="str">
        <f t="shared" si="167"/>
        <v/>
      </c>
      <c r="E1067" s="449"/>
      <c r="F1067" s="450"/>
      <c r="G1067" s="446" t="str">
        <f t="shared" si="168"/>
        <v/>
      </c>
      <c r="H1067" s="447"/>
      <c r="I1067" s="446" t="str">
        <f t="shared" si="169"/>
        <v/>
      </c>
      <c r="J1067" s="447"/>
      <c r="K1067" s="446" t="str">
        <f t="shared" si="170"/>
        <v/>
      </c>
      <c r="L1067" s="447"/>
      <c r="M1067" s="293"/>
      <c r="N1067" s="293"/>
      <c r="O1067" s="293"/>
      <c r="P1067" s="293"/>
      <c r="Q1067" s="293"/>
      <c r="R1067" s="293"/>
      <c r="S1067" s="293"/>
      <c r="T1067" s="293"/>
      <c r="U1067" s="293"/>
      <c r="V1067" s="293"/>
      <c r="W1067" s="293"/>
      <c r="X1067" s="293"/>
      <c r="Y1067" s="293"/>
      <c r="Z1067" s="293"/>
      <c r="AA1067" s="293"/>
      <c r="AB1067" s="293"/>
      <c r="AC1067" s="293"/>
      <c r="AD1067" s="293"/>
      <c r="AG1067" s="111" t="str">
        <f t="shared" si="171"/>
        <v/>
      </c>
      <c r="AH1067" s="95">
        <f t="shared" si="172"/>
        <v>0</v>
      </c>
      <c r="AI1067" s="95">
        <f t="shared" si="173"/>
        <v>0</v>
      </c>
      <c r="AJ1067" s="95">
        <f t="shared" si="174"/>
        <v>0</v>
      </c>
      <c r="AK1067" s="100">
        <f t="shared" si="175"/>
        <v>0</v>
      </c>
      <c r="AL1067" s="101">
        <f t="shared" si="176"/>
        <v>0</v>
      </c>
      <c r="AM1067" s="101">
        <f t="shared" si="177"/>
        <v>0</v>
      </c>
      <c r="AN1067" s="102">
        <f t="shared" si="178"/>
        <v>0</v>
      </c>
      <c r="AO1067" s="100">
        <f t="shared" si="179"/>
        <v>0</v>
      </c>
      <c r="AP1067" s="101">
        <f t="shared" si="180"/>
        <v>0</v>
      </c>
      <c r="AQ1067" s="101">
        <f t="shared" si="181"/>
        <v>0</v>
      </c>
      <c r="AR1067" s="102">
        <f t="shared" si="182"/>
        <v>0</v>
      </c>
      <c r="AS1067" s="111">
        <f t="shared" si="183"/>
        <v>0</v>
      </c>
    </row>
    <row r="1068" spans="1:45" ht="15.05" customHeight="1">
      <c r="A1068" s="132"/>
      <c r="C1068" s="170" t="s">
        <v>178</v>
      </c>
      <c r="D1068" s="448" t="str">
        <f t="shared" si="167"/>
        <v/>
      </c>
      <c r="E1068" s="449"/>
      <c r="F1068" s="450"/>
      <c r="G1068" s="446" t="str">
        <f t="shared" si="168"/>
        <v/>
      </c>
      <c r="H1068" s="447"/>
      <c r="I1068" s="446" t="str">
        <f t="shared" si="169"/>
        <v/>
      </c>
      <c r="J1068" s="447"/>
      <c r="K1068" s="446" t="str">
        <f t="shared" si="170"/>
        <v/>
      </c>
      <c r="L1068" s="447"/>
      <c r="M1068" s="293"/>
      <c r="N1068" s="293"/>
      <c r="O1068" s="293"/>
      <c r="P1068" s="293"/>
      <c r="Q1068" s="293"/>
      <c r="R1068" s="293"/>
      <c r="S1068" s="293"/>
      <c r="T1068" s="293"/>
      <c r="U1068" s="293"/>
      <c r="V1068" s="293"/>
      <c r="W1068" s="293"/>
      <c r="X1068" s="293"/>
      <c r="Y1068" s="293"/>
      <c r="Z1068" s="293"/>
      <c r="AA1068" s="293"/>
      <c r="AB1068" s="293"/>
      <c r="AC1068" s="293"/>
      <c r="AD1068" s="293"/>
      <c r="AG1068" s="111" t="str">
        <f t="shared" si="171"/>
        <v/>
      </c>
      <c r="AH1068" s="95">
        <f t="shared" si="172"/>
        <v>0</v>
      </c>
      <c r="AI1068" s="95">
        <f t="shared" si="173"/>
        <v>0</v>
      </c>
      <c r="AJ1068" s="95">
        <f t="shared" si="174"/>
        <v>0</v>
      </c>
      <c r="AK1068" s="100">
        <f t="shared" si="175"/>
        <v>0</v>
      </c>
      <c r="AL1068" s="101">
        <f t="shared" si="176"/>
        <v>0</v>
      </c>
      <c r="AM1068" s="101">
        <f t="shared" si="177"/>
        <v>0</v>
      </c>
      <c r="AN1068" s="102">
        <f t="shared" si="178"/>
        <v>0</v>
      </c>
      <c r="AO1068" s="100">
        <f t="shared" si="179"/>
        <v>0</v>
      </c>
      <c r="AP1068" s="101">
        <f t="shared" si="180"/>
        <v>0</v>
      </c>
      <c r="AQ1068" s="101">
        <f t="shared" si="181"/>
        <v>0</v>
      </c>
      <c r="AR1068" s="102">
        <f t="shared" si="182"/>
        <v>0</v>
      </c>
      <c r="AS1068" s="111">
        <f t="shared" si="183"/>
        <v>0</v>
      </c>
    </row>
    <row r="1069" spans="1:45" ht="15.05" customHeight="1">
      <c r="A1069" s="132"/>
      <c r="C1069" s="170" t="s">
        <v>179</v>
      </c>
      <c r="D1069" s="448" t="str">
        <f t="shared" si="167"/>
        <v/>
      </c>
      <c r="E1069" s="449"/>
      <c r="F1069" s="450"/>
      <c r="G1069" s="446" t="str">
        <f t="shared" si="168"/>
        <v/>
      </c>
      <c r="H1069" s="447"/>
      <c r="I1069" s="446" t="str">
        <f t="shared" si="169"/>
        <v/>
      </c>
      <c r="J1069" s="447"/>
      <c r="K1069" s="446" t="str">
        <f t="shared" si="170"/>
        <v/>
      </c>
      <c r="L1069" s="447"/>
      <c r="M1069" s="293"/>
      <c r="N1069" s="293"/>
      <c r="O1069" s="293"/>
      <c r="P1069" s="293"/>
      <c r="Q1069" s="293"/>
      <c r="R1069" s="293"/>
      <c r="S1069" s="293"/>
      <c r="T1069" s="293"/>
      <c r="U1069" s="293"/>
      <c r="V1069" s="293"/>
      <c r="W1069" s="293"/>
      <c r="X1069" s="293"/>
      <c r="Y1069" s="293"/>
      <c r="Z1069" s="293"/>
      <c r="AA1069" s="293"/>
      <c r="AB1069" s="293"/>
      <c r="AC1069" s="293"/>
      <c r="AD1069" s="293"/>
      <c r="AG1069" s="111" t="str">
        <f t="shared" si="171"/>
        <v/>
      </c>
      <c r="AH1069" s="95">
        <f t="shared" si="172"/>
        <v>0</v>
      </c>
      <c r="AI1069" s="95">
        <f t="shared" si="173"/>
        <v>0</v>
      </c>
      <c r="AJ1069" s="95">
        <f t="shared" si="174"/>
        <v>0</v>
      </c>
      <c r="AK1069" s="100">
        <f t="shared" si="175"/>
        <v>0</v>
      </c>
      <c r="AL1069" s="101">
        <f t="shared" si="176"/>
        <v>0</v>
      </c>
      <c r="AM1069" s="101">
        <f t="shared" si="177"/>
        <v>0</v>
      </c>
      <c r="AN1069" s="102">
        <f t="shared" si="178"/>
        <v>0</v>
      </c>
      <c r="AO1069" s="100">
        <f t="shared" si="179"/>
        <v>0</v>
      </c>
      <c r="AP1069" s="101">
        <f t="shared" si="180"/>
        <v>0</v>
      </c>
      <c r="AQ1069" s="101">
        <f t="shared" si="181"/>
        <v>0</v>
      </c>
      <c r="AR1069" s="102">
        <f t="shared" si="182"/>
        <v>0</v>
      </c>
      <c r="AS1069" s="111">
        <f t="shared" si="183"/>
        <v>0</v>
      </c>
    </row>
    <row r="1070" spans="1:45" ht="15.05" customHeight="1">
      <c r="A1070" s="132"/>
      <c r="C1070" s="170" t="s">
        <v>180</v>
      </c>
      <c r="D1070" s="448" t="str">
        <f t="shared" si="167"/>
        <v/>
      </c>
      <c r="E1070" s="449"/>
      <c r="F1070" s="450"/>
      <c r="G1070" s="446" t="str">
        <f t="shared" si="168"/>
        <v/>
      </c>
      <c r="H1070" s="447"/>
      <c r="I1070" s="446" t="str">
        <f t="shared" si="169"/>
        <v/>
      </c>
      <c r="J1070" s="447"/>
      <c r="K1070" s="446" t="str">
        <f t="shared" si="170"/>
        <v/>
      </c>
      <c r="L1070" s="447"/>
      <c r="M1070" s="293"/>
      <c r="N1070" s="293"/>
      <c r="O1070" s="293"/>
      <c r="P1070" s="293"/>
      <c r="Q1070" s="293"/>
      <c r="R1070" s="293"/>
      <c r="S1070" s="293"/>
      <c r="T1070" s="293"/>
      <c r="U1070" s="293"/>
      <c r="V1070" s="293"/>
      <c r="W1070" s="293"/>
      <c r="X1070" s="293"/>
      <c r="Y1070" s="293"/>
      <c r="Z1070" s="293"/>
      <c r="AA1070" s="293"/>
      <c r="AB1070" s="293"/>
      <c r="AC1070" s="293"/>
      <c r="AD1070" s="293"/>
      <c r="AG1070" s="111" t="str">
        <f t="shared" si="171"/>
        <v/>
      </c>
      <c r="AH1070" s="95">
        <f t="shared" si="172"/>
        <v>0</v>
      </c>
      <c r="AI1070" s="95">
        <f t="shared" si="173"/>
        <v>0</v>
      </c>
      <c r="AJ1070" s="95">
        <f t="shared" si="174"/>
        <v>0</v>
      </c>
      <c r="AK1070" s="100">
        <f t="shared" si="175"/>
        <v>0</v>
      </c>
      <c r="AL1070" s="101">
        <f t="shared" si="176"/>
        <v>0</v>
      </c>
      <c r="AM1070" s="101">
        <f t="shared" si="177"/>
        <v>0</v>
      </c>
      <c r="AN1070" s="102">
        <f t="shared" si="178"/>
        <v>0</v>
      </c>
      <c r="AO1070" s="100">
        <f t="shared" si="179"/>
        <v>0</v>
      </c>
      <c r="AP1070" s="101">
        <f t="shared" si="180"/>
        <v>0</v>
      </c>
      <c r="AQ1070" s="101">
        <f t="shared" si="181"/>
        <v>0</v>
      </c>
      <c r="AR1070" s="102">
        <f t="shared" si="182"/>
        <v>0</v>
      </c>
      <c r="AS1070" s="111">
        <f t="shared" si="183"/>
        <v>0</v>
      </c>
    </row>
    <row r="1071" spans="1:45" ht="15.05" customHeight="1">
      <c r="A1071" s="132"/>
      <c r="C1071" s="170" t="s">
        <v>181</v>
      </c>
      <c r="D1071" s="448" t="str">
        <f t="shared" si="167"/>
        <v/>
      </c>
      <c r="E1071" s="449"/>
      <c r="F1071" s="450"/>
      <c r="G1071" s="446" t="str">
        <f t="shared" si="168"/>
        <v/>
      </c>
      <c r="H1071" s="447"/>
      <c r="I1071" s="446" t="str">
        <f t="shared" si="169"/>
        <v/>
      </c>
      <c r="J1071" s="447"/>
      <c r="K1071" s="446" t="str">
        <f t="shared" si="170"/>
        <v/>
      </c>
      <c r="L1071" s="447"/>
      <c r="M1071" s="293"/>
      <c r="N1071" s="293"/>
      <c r="O1071" s="293"/>
      <c r="P1071" s="293"/>
      <c r="Q1071" s="293"/>
      <c r="R1071" s="293"/>
      <c r="S1071" s="293"/>
      <c r="T1071" s="293"/>
      <c r="U1071" s="293"/>
      <c r="V1071" s="293"/>
      <c r="W1071" s="293"/>
      <c r="X1071" s="293"/>
      <c r="Y1071" s="293"/>
      <c r="Z1071" s="293"/>
      <c r="AA1071" s="293"/>
      <c r="AB1071" s="293"/>
      <c r="AC1071" s="293"/>
      <c r="AD1071" s="293"/>
      <c r="AG1071" s="111" t="str">
        <f t="shared" si="171"/>
        <v/>
      </c>
      <c r="AH1071" s="95">
        <f t="shared" si="172"/>
        <v>0</v>
      </c>
      <c r="AI1071" s="95">
        <f t="shared" si="173"/>
        <v>0</v>
      </c>
      <c r="AJ1071" s="95">
        <f t="shared" si="174"/>
        <v>0</v>
      </c>
      <c r="AK1071" s="100">
        <f t="shared" si="175"/>
        <v>0</v>
      </c>
      <c r="AL1071" s="101">
        <f t="shared" si="176"/>
        <v>0</v>
      </c>
      <c r="AM1071" s="101">
        <f t="shared" si="177"/>
        <v>0</v>
      </c>
      <c r="AN1071" s="102">
        <f t="shared" si="178"/>
        <v>0</v>
      </c>
      <c r="AO1071" s="100">
        <f t="shared" si="179"/>
        <v>0</v>
      </c>
      <c r="AP1071" s="101">
        <f t="shared" si="180"/>
        <v>0</v>
      </c>
      <c r="AQ1071" s="101">
        <f t="shared" si="181"/>
        <v>0</v>
      </c>
      <c r="AR1071" s="102">
        <f t="shared" si="182"/>
        <v>0</v>
      </c>
      <c r="AS1071" s="111">
        <f t="shared" si="183"/>
        <v>0</v>
      </c>
    </row>
    <row r="1072" spans="1:45" ht="15.05" customHeight="1">
      <c r="A1072" s="132"/>
      <c r="C1072" s="170" t="s">
        <v>182</v>
      </c>
      <c r="D1072" s="448" t="str">
        <f t="shared" si="167"/>
        <v/>
      </c>
      <c r="E1072" s="449"/>
      <c r="F1072" s="450"/>
      <c r="G1072" s="446" t="str">
        <f t="shared" si="168"/>
        <v/>
      </c>
      <c r="H1072" s="447"/>
      <c r="I1072" s="446" t="str">
        <f t="shared" si="169"/>
        <v/>
      </c>
      <c r="J1072" s="447"/>
      <c r="K1072" s="446" t="str">
        <f t="shared" si="170"/>
        <v/>
      </c>
      <c r="L1072" s="447"/>
      <c r="M1072" s="293"/>
      <c r="N1072" s="293"/>
      <c r="O1072" s="293"/>
      <c r="P1072" s="293"/>
      <c r="Q1072" s="293"/>
      <c r="R1072" s="293"/>
      <c r="S1072" s="293"/>
      <c r="T1072" s="293"/>
      <c r="U1072" s="293"/>
      <c r="V1072" s="293"/>
      <c r="W1072" s="293"/>
      <c r="X1072" s="293"/>
      <c r="Y1072" s="293"/>
      <c r="Z1072" s="293"/>
      <c r="AA1072" s="293"/>
      <c r="AB1072" s="293"/>
      <c r="AC1072" s="293"/>
      <c r="AD1072" s="293"/>
      <c r="AG1072" s="111" t="str">
        <f t="shared" si="171"/>
        <v/>
      </c>
      <c r="AH1072" s="95">
        <f t="shared" si="172"/>
        <v>0</v>
      </c>
      <c r="AI1072" s="95">
        <f t="shared" si="173"/>
        <v>0</v>
      </c>
      <c r="AJ1072" s="95">
        <f t="shared" si="174"/>
        <v>0</v>
      </c>
      <c r="AK1072" s="100">
        <f t="shared" si="175"/>
        <v>0</v>
      </c>
      <c r="AL1072" s="101">
        <f t="shared" si="176"/>
        <v>0</v>
      </c>
      <c r="AM1072" s="101">
        <f t="shared" si="177"/>
        <v>0</v>
      </c>
      <c r="AN1072" s="102">
        <f t="shared" si="178"/>
        <v>0</v>
      </c>
      <c r="AO1072" s="100">
        <f t="shared" si="179"/>
        <v>0</v>
      </c>
      <c r="AP1072" s="101">
        <f t="shared" si="180"/>
        <v>0</v>
      </c>
      <c r="AQ1072" s="101">
        <f t="shared" si="181"/>
        <v>0</v>
      </c>
      <c r="AR1072" s="102">
        <f t="shared" si="182"/>
        <v>0</v>
      </c>
      <c r="AS1072" s="111">
        <f t="shared" si="183"/>
        <v>0</v>
      </c>
    </row>
    <row r="1073" spans="1:45" ht="15.05" customHeight="1">
      <c r="A1073" s="132"/>
      <c r="C1073" s="170" t="s">
        <v>183</v>
      </c>
      <c r="D1073" s="448" t="str">
        <f t="shared" si="167"/>
        <v/>
      </c>
      <c r="E1073" s="449"/>
      <c r="F1073" s="450"/>
      <c r="G1073" s="446" t="str">
        <f t="shared" si="168"/>
        <v/>
      </c>
      <c r="H1073" s="447"/>
      <c r="I1073" s="446" t="str">
        <f t="shared" si="169"/>
        <v/>
      </c>
      <c r="J1073" s="447"/>
      <c r="K1073" s="446" t="str">
        <f t="shared" si="170"/>
        <v/>
      </c>
      <c r="L1073" s="447"/>
      <c r="M1073" s="293"/>
      <c r="N1073" s="293"/>
      <c r="O1073" s="293"/>
      <c r="P1073" s="293"/>
      <c r="Q1073" s="293"/>
      <c r="R1073" s="293"/>
      <c r="S1073" s="293"/>
      <c r="T1073" s="293"/>
      <c r="U1073" s="293"/>
      <c r="V1073" s="293"/>
      <c r="W1073" s="293"/>
      <c r="X1073" s="293"/>
      <c r="Y1073" s="293"/>
      <c r="Z1073" s="293"/>
      <c r="AA1073" s="293"/>
      <c r="AB1073" s="293"/>
      <c r="AC1073" s="293"/>
      <c r="AD1073" s="293"/>
      <c r="AG1073" s="111" t="str">
        <f t="shared" si="171"/>
        <v/>
      </c>
      <c r="AH1073" s="95">
        <f t="shared" si="172"/>
        <v>0</v>
      </c>
      <c r="AI1073" s="95">
        <f t="shared" si="173"/>
        <v>0</v>
      </c>
      <c r="AJ1073" s="95">
        <f t="shared" si="174"/>
        <v>0</v>
      </c>
      <c r="AK1073" s="100">
        <f t="shared" si="175"/>
        <v>0</v>
      </c>
      <c r="AL1073" s="101">
        <f t="shared" si="176"/>
        <v>0</v>
      </c>
      <c r="AM1073" s="101">
        <f t="shared" si="177"/>
        <v>0</v>
      </c>
      <c r="AN1073" s="102">
        <f t="shared" si="178"/>
        <v>0</v>
      </c>
      <c r="AO1073" s="100">
        <f t="shared" si="179"/>
        <v>0</v>
      </c>
      <c r="AP1073" s="101">
        <f t="shared" si="180"/>
        <v>0</v>
      </c>
      <c r="AQ1073" s="101">
        <f t="shared" si="181"/>
        <v>0</v>
      </c>
      <c r="AR1073" s="102">
        <f t="shared" si="182"/>
        <v>0</v>
      </c>
      <c r="AS1073" s="111">
        <f t="shared" si="183"/>
        <v>0</v>
      </c>
    </row>
    <row r="1074" spans="1:45" ht="15.05" customHeight="1">
      <c r="A1074" s="132"/>
      <c r="C1074" s="170" t="s">
        <v>184</v>
      </c>
      <c r="D1074" s="448" t="str">
        <f t="shared" si="167"/>
        <v/>
      </c>
      <c r="E1074" s="449"/>
      <c r="F1074" s="450"/>
      <c r="G1074" s="446" t="str">
        <f t="shared" si="168"/>
        <v/>
      </c>
      <c r="H1074" s="447"/>
      <c r="I1074" s="446" t="str">
        <f t="shared" si="169"/>
        <v/>
      </c>
      <c r="J1074" s="447"/>
      <c r="K1074" s="446" t="str">
        <f t="shared" si="170"/>
        <v/>
      </c>
      <c r="L1074" s="447"/>
      <c r="M1074" s="293"/>
      <c r="N1074" s="293"/>
      <c r="O1074" s="293"/>
      <c r="P1074" s="293"/>
      <c r="Q1074" s="293"/>
      <c r="R1074" s="293"/>
      <c r="S1074" s="293"/>
      <c r="T1074" s="293"/>
      <c r="U1074" s="293"/>
      <c r="V1074" s="293"/>
      <c r="W1074" s="293"/>
      <c r="X1074" s="293"/>
      <c r="Y1074" s="293"/>
      <c r="Z1074" s="293"/>
      <c r="AA1074" s="293"/>
      <c r="AB1074" s="293"/>
      <c r="AC1074" s="293"/>
      <c r="AD1074" s="293"/>
      <c r="AG1074" s="111" t="str">
        <f t="shared" si="171"/>
        <v/>
      </c>
      <c r="AH1074" s="95">
        <f t="shared" si="172"/>
        <v>0</v>
      </c>
      <c r="AI1074" s="95">
        <f t="shared" si="173"/>
        <v>0</v>
      </c>
      <c r="AJ1074" s="95">
        <f t="shared" si="174"/>
        <v>0</v>
      </c>
      <c r="AK1074" s="100">
        <f t="shared" si="175"/>
        <v>0</v>
      </c>
      <c r="AL1074" s="101">
        <f t="shared" si="176"/>
        <v>0</v>
      </c>
      <c r="AM1074" s="101">
        <f t="shared" si="177"/>
        <v>0</v>
      </c>
      <c r="AN1074" s="102">
        <f t="shared" si="178"/>
        <v>0</v>
      </c>
      <c r="AO1074" s="100">
        <f t="shared" si="179"/>
        <v>0</v>
      </c>
      <c r="AP1074" s="101">
        <f t="shared" si="180"/>
        <v>0</v>
      </c>
      <c r="AQ1074" s="101">
        <f t="shared" si="181"/>
        <v>0</v>
      </c>
      <c r="AR1074" s="102">
        <f t="shared" si="182"/>
        <v>0</v>
      </c>
      <c r="AS1074" s="111">
        <f t="shared" si="183"/>
        <v>0</v>
      </c>
    </row>
    <row r="1075" spans="1:45" ht="15.05" customHeight="1">
      <c r="A1075" s="132"/>
      <c r="C1075" s="170" t="s">
        <v>185</v>
      </c>
      <c r="D1075" s="448" t="str">
        <f t="shared" si="167"/>
        <v/>
      </c>
      <c r="E1075" s="449"/>
      <c r="F1075" s="450"/>
      <c r="G1075" s="446" t="str">
        <f t="shared" si="168"/>
        <v/>
      </c>
      <c r="H1075" s="447"/>
      <c r="I1075" s="446" t="str">
        <f t="shared" si="169"/>
        <v/>
      </c>
      <c r="J1075" s="447"/>
      <c r="K1075" s="446" t="str">
        <f t="shared" si="170"/>
        <v/>
      </c>
      <c r="L1075" s="447"/>
      <c r="M1075" s="293"/>
      <c r="N1075" s="293"/>
      <c r="O1075" s="293"/>
      <c r="P1075" s="293"/>
      <c r="Q1075" s="293"/>
      <c r="R1075" s="293"/>
      <c r="S1075" s="293"/>
      <c r="T1075" s="293"/>
      <c r="U1075" s="293"/>
      <c r="V1075" s="293"/>
      <c r="W1075" s="293"/>
      <c r="X1075" s="293"/>
      <c r="Y1075" s="293"/>
      <c r="Z1075" s="293"/>
      <c r="AA1075" s="293"/>
      <c r="AB1075" s="293"/>
      <c r="AC1075" s="293"/>
      <c r="AD1075" s="293"/>
      <c r="AG1075" s="111" t="str">
        <f t="shared" si="171"/>
        <v/>
      </c>
      <c r="AH1075" s="95">
        <f t="shared" si="172"/>
        <v>0</v>
      </c>
      <c r="AI1075" s="95">
        <f t="shared" si="173"/>
        <v>0</v>
      </c>
      <c r="AJ1075" s="95">
        <f t="shared" si="174"/>
        <v>0</v>
      </c>
      <c r="AK1075" s="100">
        <f t="shared" si="175"/>
        <v>0</v>
      </c>
      <c r="AL1075" s="101">
        <f t="shared" si="176"/>
        <v>0</v>
      </c>
      <c r="AM1075" s="101">
        <f t="shared" si="177"/>
        <v>0</v>
      </c>
      <c r="AN1075" s="102">
        <f t="shared" si="178"/>
        <v>0</v>
      </c>
      <c r="AO1075" s="100">
        <f t="shared" si="179"/>
        <v>0</v>
      </c>
      <c r="AP1075" s="101">
        <f t="shared" si="180"/>
        <v>0</v>
      </c>
      <c r="AQ1075" s="101">
        <f t="shared" si="181"/>
        <v>0</v>
      </c>
      <c r="AR1075" s="102">
        <f t="shared" si="182"/>
        <v>0</v>
      </c>
      <c r="AS1075" s="111">
        <f t="shared" si="183"/>
        <v>0</v>
      </c>
    </row>
    <row r="1076" spans="1:45" ht="15.05" customHeight="1">
      <c r="A1076" s="132"/>
      <c r="C1076" s="170" t="s">
        <v>186</v>
      </c>
      <c r="D1076" s="448" t="str">
        <f t="shared" si="167"/>
        <v/>
      </c>
      <c r="E1076" s="449"/>
      <c r="F1076" s="450"/>
      <c r="G1076" s="446" t="str">
        <f t="shared" si="168"/>
        <v/>
      </c>
      <c r="H1076" s="447"/>
      <c r="I1076" s="446" t="str">
        <f t="shared" si="169"/>
        <v/>
      </c>
      <c r="J1076" s="447"/>
      <c r="K1076" s="446" t="str">
        <f t="shared" si="170"/>
        <v/>
      </c>
      <c r="L1076" s="447"/>
      <c r="M1076" s="293"/>
      <c r="N1076" s="293"/>
      <c r="O1076" s="293"/>
      <c r="P1076" s="293"/>
      <c r="Q1076" s="293"/>
      <c r="R1076" s="293"/>
      <c r="S1076" s="293"/>
      <c r="T1076" s="293"/>
      <c r="U1076" s="293"/>
      <c r="V1076" s="293"/>
      <c r="W1076" s="293"/>
      <c r="X1076" s="293"/>
      <c r="Y1076" s="293"/>
      <c r="Z1076" s="293"/>
      <c r="AA1076" s="293"/>
      <c r="AB1076" s="293"/>
      <c r="AC1076" s="293"/>
      <c r="AD1076" s="293"/>
      <c r="AG1076" s="111" t="str">
        <f t="shared" si="171"/>
        <v/>
      </c>
      <c r="AH1076" s="95">
        <f t="shared" si="172"/>
        <v>0</v>
      </c>
      <c r="AI1076" s="95">
        <f t="shared" si="173"/>
        <v>0</v>
      </c>
      <c r="AJ1076" s="95">
        <f t="shared" si="174"/>
        <v>0</v>
      </c>
      <c r="AK1076" s="100">
        <f t="shared" si="175"/>
        <v>0</v>
      </c>
      <c r="AL1076" s="101">
        <f t="shared" si="176"/>
        <v>0</v>
      </c>
      <c r="AM1076" s="101">
        <f t="shared" si="177"/>
        <v>0</v>
      </c>
      <c r="AN1076" s="102">
        <f t="shared" si="178"/>
        <v>0</v>
      </c>
      <c r="AO1076" s="100">
        <f t="shared" si="179"/>
        <v>0</v>
      </c>
      <c r="AP1076" s="101">
        <f t="shared" si="180"/>
        <v>0</v>
      </c>
      <c r="AQ1076" s="101">
        <f t="shared" si="181"/>
        <v>0</v>
      </c>
      <c r="AR1076" s="102">
        <f t="shared" si="182"/>
        <v>0</v>
      </c>
      <c r="AS1076" s="111">
        <f t="shared" si="183"/>
        <v>0</v>
      </c>
    </row>
    <row r="1077" spans="1:45" ht="15.05" customHeight="1">
      <c r="A1077" s="132"/>
      <c r="C1077" s="170" t="s">
        <v>187</v>
      </c>
      <c r="D1077" s="448" t="str">
        <f t="shared" si="167"/>
        <v/>
      </c>
      <c r="E1077" s="449"/>
      <c r="F1077" s="450"/>
      <c r="G1077" s="446" t="str">
        <f t="shared" si="168"/>
        <v/>
      </c>
      <c r="H1077" s="447"/>
      <c r="I1077" s="446" t="str">
        <f t="shared" si="169"/>
        <v/>
      </c>
      <c r="J1077" s="447"/>
      <c r="K1077" s="446" t="str">
        <f t="shared" si="170"/>
        <v/>
      </c>
      <c r="L1077" s="447"/>
      <c r="M1077" s="293"/>
      <c r="N1077" s="293"/>
      <c r="O1077" s="293"/>
      <c r="P1077" s="293"/>
      <c r="Q1077" s="293"/>
      <c r="R1077" s="293"/>
      <c r="S1077" s="293"/>
      <c r="T1077" s="293"/>
      <c r="U1077" s="293"/>
      <c r="V1077" s="293"/>
      <c r="W1077" s="293"/>
      <c r="X1077" s="293"/>
      <c r="Y1077" s="293"/>
      <c r="Z1077" s="293"/>
      <c r="AA1077" s="293"/>
      <c r="AB1077" s="293"/>
      <c r="AC1077" s="293"/>
      <c r="AD1077" s="293"/>
      <c r="AG1077" s="111" t="str">
        <f t="shared" si="171"/>
        <v/>
      </c>
      <c r="AH1077" s="95">
        <f t="shared" si="172"/>
        <v>0</v>
      </c>
      <c r="AI1077" s="95">
        <f t="shared" si="173"/>
        <v>0</v>
      </c>
      <c r="AJ1077" s="95">
        <f t="shared" si="174"/>
        <v>0</v>
      </c>
      <c r="AK1077" s="100">
        <f t="shared" si="175"/>
        <v>0</v>
      </c>
      <c r="AL1077" s="101">
        <f t="shared" si="176"/>
        <v>0</v>
      </c>
      <c r="AM1077" s="101">
        <f t="shared" si="177"/>
        <v>0</v>
      </c>
      <c r="AN1077" s="102">
        <f t="shared" si="178"/>
        <v>0</v>
      </c>
      <c r="AO1077" s="100">
        <f t="shared" si="179"/>
        <v>0</v>
      </c>
      <c r="AP1077" s="101">
        <f t="shared" si="180"/>
        <v>0</v>
      </c>
      <c r="AQ1077" s="101">
        <f t="shared" si="181"/>
        <v>0</v>
      </c>
      <c r="AR1077" s="102">
        <f t="shared" si="182"/>
        <v>0</v>
      </c>
      <c r="AS1077" s="111">
        <f t="shared" si="183"/>
        <v>0</v>
      </c>
    </row>
    <row r="1078" spans="1:45" ht="15.05" customHeight="1">
      <c r="A1078" s="132"/>
      <c r="C1078" s="203"/>
      <c r="D1078" s="204"/>
      <c r="E1078" s="204"/>
      <c r="F1078" s="205" t="s">
        <v>259</v>
      </c>
      <c r="G1078" s="444">
        <f t="shared" ref="G1078:AD1078" si="184">IF(AND(SUM(G958:G1077)=0,COUNTIF(G958:G1077,"NS")&gt;0),"NS",
IF(AND(SUM(G958:G1077)=0,COUNTIF(G958:G1077,0)&gt;0),0,
IF(AND(SUM(G958:G1077)=0,COUNTIF(G958:G1077,"NA")&gt;0),"NA",
SUM(G958:G1077))))</f>
        <v>0</v>
      </c>
      <c r="H1078" s="445"/>
      <c r="I1078" s="444">
        <f t="shared" si="184"/>
        <v>0</v>
      </c>
      <c r="J1078" s="445"/>
      <c r="K1078" s="444">
        <f t="shared" si="184"/>
        <v>0</v>
      </c>
      <c r="L1078" s="445"/>
      <c r="M1078" s="108">
        <f t="shared" si="184"/>
        <v>0</v>
      </c>
      <c r="N1078" s="108">
        <f t="shared" si="184"/>
        <v>0</v>
      </c>
      <c r="O1078" s="108">
        <f t="shared" si="184"/>
        <v>0</v>
      </c>
      <c r="P1078" s="108">
        <f t="shared" si="184"/>
        <v>0</v>
      </c>
      <c r="Q1078" s="108">
        <f t="shared" si="184"/>
        <v>0</v>
      </c>
      <c r="R1078" s="108">
        <f t="shared" si="184"/>
        <v>0</v>
      </c>
      <c r="S1078" s="108">
        <f t="shared" si="184"/>
        <v>0</v>
      </c>
      <c r="T1078" s="108">
        <f t="shared" si="184"/>
        <v>0</v>
      </c>
      <c r="U1078" s="108">
        <f t="shared" si="184"/>
        <v>0</v>
      </c>
      <c r="V1078" s="108">
        <f t="shared" si="184"/>
        <v>0</v>
      </c>
      <c r="W1078" s="108">
        <f t="shared" si="184"/>
        <v>0</v>
      </c>
      <c r="X1078" s="108">
        <f t="shared" si="184"/>
        <v>0</v>
      </c>
      <c r="Y1078" s="108">
        <f t="shared" si="184"/>
        <v>0</v>
      </c>
      <c r="Z1078" s="108">
        <f t="shared" si="184"/>
        <v>0</v>
      </c>
      <c r="AA1078" s="108">
        <f t="shared" si="184"/>
        <v>0</v>
      </c>
      <c r="AB1078" s="108">
        <f t="shared" si="184"/>
        <v>0</v>
      </c>
      <c r="AC1078" s="108">
        <f t="shared" si="184"/>
        <v>0</v>
      </c>
      <c r="AD1078" s="108">
        <f t="shared" si="184"/>
        <v>0</v>
      </c>
      <c r="AJ1078" s="171">
        <v>0</v>
      </c>
      <c r="AN1078" s="171">
        <f>SUM(AN958:AN1077)</f>
        <v>0</v>
      </c>
      <c r="AR1078" s="171">
        <f>SUM(AR958:AR1077)</f>
        <v>0</v>
      </c>
      <c r="AS1078" s="130">
        <f>SUM(AS958:AS1077)</f>
        <v>0</v>
      </c>
    </row>
    <row r="1079" spans="1:45" ht="15.05" customHeight="1">
      <c r="A1079" s="132"/>
      <c r="C1079" s="203"/>
      <c r="D1079" s="204"/>
      <c r="E1079" s="204"/>
      <c r="F1079" s="204"/>
      <c r="G1079" s="204"/>
      <c r="H1079" s="204"/>
      <c r="I1079" s="205"/>
      <c r="J1079" s="206"/>
      <c r="K1079" s="206"/>
      <c r="L1079" s="206"/>
      <c r="M1079" s="206"/>
      <c r="N1079" s="206"/>
      <c r="O1079" s="206"/>
      <c r="P1079" s="207"/>
      <c r="Q1079" s="207"/>
      <c r="R1079" s="207"/>
      <c r="S1079" s="207"/>
      <c r="T1079" s="207"/>
      <c r="U1079" s="207"/>
      <c r="V1079" s="207"/>
      <c r="W1079" s="207"/>
      <c r="X1079" s="207"/>
      <c r="Y1079" s="207"/>
      <c r="Z1079" s="207"/>
      <c r="AA1079" s="207"/>
      <c r="AB1079" s="207"/>
      <c r="AC1079" s="207"/>
      <c r="AD1079" s="207"/>
    </row>
    <row r="1080" spans="1:45" ht="24.05" customHeight="1">
      <c r="A1080" s="132"/>
      <c r="C1080" s="413" t="s">
        <v>250</v>
      </c>
      <c r="D1080" s="413"/>
      <c r="E1080" s="413"/>
      <c r="F1080" s="413"/>
      <c r="G1080" s="413"/>
      <c r="H1080" s="413"/>
      <c r="I1080" s="413"/>
      <c r="J1080" s="413"/>
      <c r="K1080" s="413"/>
      <c r="L1080" s="413"/>
      <c r="M1080" s="413"/>
      <c r="N1080" s="413"/>
      <c r="O1080" s="413"/>
      <c r="P1080" s="413"/>
      <c r="Q1080" s="413"/>
      <c r="R1080" s="413"/>
      <c r="S1080" s="413"/>
      <c r="T1080" s="413"/>
      <c r="U1080" s="413"/>
      <c r="V1080" s="413"/>
      <c r="W1080" s="413"/>
      <c r="X1080" s="413"/>
      <c r="Y1080" s="413"/>
      <c r="Z1080" s="413"/>
      <c r="AA1080" s="413"/>
      <c r="AB1080" s="413"/>
      <c r="AC1080" s="413"/>
      <c r="AD1080" s="413"/>
    </row>
    <row r="1081" spans="1:45" ht="60.05" customHeight="1">
      <c r="A1081" s="132"/>
      <c r="C1081" s="496"/>
      <c r="D1081" s="496"/>
      <c r="E1081" s="496"/>
      <c r="F1081" s="496"/>
      <c r="G1081" s="496"/>
      <c r="H1081" s="496"/>
      <c r="I1081" s="496"/>
      <c r="J1081" s="496"/>
      <c r="K1081" s="496"/>
      <c r="L1081" s="496"/>
      <c r="M1081" s="496"/>
      <c r="N1081" s="496"/>
      <c r="O1081" s="496"/>
      <c r="P1081" s="496"/>
      <c r="Q1081" s="496"/>
      <c r="R1081" s="496"/>
      <c r="S1081" s="496"/>
      <c r="T1081" s="496"/>
      <c r="U1081" s="496"/>
      <c r="V1081" s="496"/>
      <c r="W1081" s="496"/>
      <c r="X1081" s="496"/>
      <c r="Y1081" s="496"/>
      <c r="Z1081" s="496"/>
      <c r="AA1081" s="496"/>
      <c r="AB1081" s="496"/>
      <c r="AC1081" s="496"/>
      <c r="AD1081" s="496"/>
    </row>
    <row r="1082" spans="1:45" ht="15.05" customHeight="1">
      <c r="A1082" s="132"/>
    </row>
    <row r="1083" spans="1:45" ht="15.05" customHeight="1">
      <c r="A1083" s="132"/>
      <c r="B1083" s="403" t="str">
        <f>IF(SUM(AJ1078,AN1078,AR1078)=0,"","Error: verificar sumas por fila.")</f>
        <v/>
      </c>
      <c r="C1083" s="403"/>
      <c r="D1083" s="403"/>
      <c r="E1083" s="403"/>
      <c r="F1083" s="403"/>
      <c r="G1083" s="403"/>
      <c r="H1083" s="403"/>
      <c r="I1083" s="403"/>
      <c r="J1083" s="403"/>
      <c r="K1083" s="403"/>
      <c r="L1083" s="403"/>
      <c r="M1083" s="403"/>
      <c r="N1083" s="403"/>
      <c r="O1083" s="403"/>
      <c r="P1083" s="403"/>
      <c r="Q1083" s="403"/>
      <c r="R1083" s="403"/>
      <c r="S1083" s="403"/>
      <c r="T1083" s="403"/>
      <c r="U1083" s="403"/>
      <c r="V1083" s="403"/>
      <c r="W1083" s="403"/>
      <c r="X1083" s="403"/>
      <c r="Y1083" s="403"/>
      <c r="Z1083" s="403"/>
      <c r="AA1083" s="403"/>
      <c r="AB1083" s="403"/>
      <c r="AC1083" s="403"/>
      <c r="AD1083" s="403"/>
    </row>
    <row r="1084" spans="1:45" ht="15.05" customHeight="1">
      <c r="A1084" s="132"/>
      <c r="B1084" s="403" t="str">
        <f>IF(SUM(AX958,BB958)=0,"","Error: verificar la consistencia con la pregunta 4.")</f>
        <v/>
      </c>
      <c r="C1084" s="403"/>
      <c r="D1084" s="403"/>
      <c r="E1084" s="403"/>
      <c r="F1084" s="403"/>
      <c r="G1084" s="403"/>
      <c r="H1084" s="403"/>
      <c r="I1084" s="403"/>
      <c r="J1084" s="403"/>
      <c r="K1084" s="403"/>
      <c r="L1084" s="403"/>
      <c r="M1084" s="403"/>
      <c r="N1084" s="403"/>
      <c r="O1084" s="403"/>
      <c r="P1084" s="403"/>
      <c r="Q1084" s="403"/>
      <c r="R1084" s="403"/>
      <c r="S1084" s="403"/>
      <c r="T1084" s="403"/>
      <c r="U1084" s="403"/>
      <c r="V1084" s="403"/>
      <c r="W1084" s="403"/>
      <c r="X1084" s="403"/>
      <c r="Y1084" s="403"/>
      <c r="Z1084" s="403"/>
      <c r="AA1084" s="403"/>
      <c r="AB1084" s="403"/>
      <c r="AC1084" s="403"/>
      <c r="AD1084" s="403"/>
    </row>
    <row r="1085" spans="1:45" ht="15.05" customHeight="1">
      <c r="A1085" s="132"/>
      <c r="B1085" s="404" t="str">
        <f>IF(AS1078=0,"","Error: debe completar toda la información requerida.")</f>
        <v/>
      </c>
      <c r="C1085" s="404"/>
      <c r="D1085" s="404"/>
      <c r="E1085" s="404"/>
      <c r="F1085" s="404"/>
      <c r="G1085" s="404"/>
      <c r="H1085" s="404"/>
      <c r="I1085" s="404"/>
      <c r="J1085" s="404"/>
      <c r="K1085" s="404"/>
      <c r="L1085" s="404"/>
      <c r="M1085" s="404"/>
      <c r="N1085" s="404"/>
      <c r="O1085" s="404"/>
      <c r="P1085" s="404"/>
      <c r="Q1085" s="404"/>
      <c r="R1085" s="404"/>
      <c r="S1085" s="404"/>
      <c r="T1085" s="404"/>
      <c r="U1085" s="404"/>
      <c r="V1085" s="404"/>
      <c r="W1085" s="404"/>
      <c r="X1085" s="404"/>
      <c r="Y1085" s="404"/>
      <c r="Z1085" s="404"/>
      <c r="AA1085" s="404"/>
      <c r="AB1085" s="404"/>
      <c r="AC1085" s="404"/>
      <c r="AD1085" s="404"/>
    </row>
    <row r="1086" spans="1:45" ht="15.05" customHeight="1">
      <c r="A1086" s="132"/>
    </row>
    <row r="1087" spans="1:45" ht="15.05" customHeight="1">
      <c r="A1087" s="132"/>
    </row>
    <row r="1088" spans="1:45" ht="24.55" customHeight="1">
      <c r="A1088" s="208" t="s">
        <v>265</v>
      </c>
      <c r="B1088" s="438" t="s">
        <v>826</v>
      </c>
      <c r="C1088" s="438"/>
      <c r="D1088" s="438"/>
      <c r="E1088" s="438"/>
      <c r="F1088" s="438"/>
      <c r="G1088" s="438"/>
      <c r="H1088" s="438"/>
      <c r="I1088" s="438"/>
      <c r="J1088" s="438"/>
      <c r="K1088" s="438"/>
      <c r="L1088" s="438"/>
      <c r="M1088" s="438"/>
      <c r="N1088" s="438"/>
      <c r="O1088" s="438"/>
      <c r="P1088" s="438"/>
      <c r="Q1088" s="438"/>
      <c r="R1088" s="438"/>
      <c r="S1088" s="438"/>
      <c r="T1088" s="438"/>
      <c r="U1088" s="438"/>
      <c r="V1088" s="438"/>
      <c r="W1088" s="438"/>
      <c r="X1088" s="438"/>
      <c r="Y1088" s="438"/>
      <c r="Z1088" s="438"/>
      <c r="AA1088" s="438"/>
      <c r="AB1088" s="438"/>
      <c r="AC1088" s="438"/>
      <c r="AD1088" s="438"/>
    </row>
    <row r="1089" spans="1:54" ht="15.05" customHeight="1">
      <c r="A1089" s="209"/>
      <c r="B1089" s="210"/>
      <c r="C1089" s="422" t="s">
        <v>509</v>
      </c>
      <c r="D1089" s="422"/>
      <c r="E1089" s="422"/>
      <c r="F1089" s="422"/>
      <c r="G1089" s="422"/>
      <c r="H1089" s="422"/>
      <c r="I1089" s="422"/>
      <c r="J1089" s="422"/>
      <c r="K1089" s="422"/>
      <c r="L1089" s="422"/>
      <c r="M1089" s="422"/>
      <c r="N1089" s="422"/>
      <c r="O1089" s="422"/>
      <c r="P1089" s="422"/>
      <c r="Q1089" s="422"/>
      <c r="R1089" s="422"/>
      <c r="S1089" s="422"/>
      <c r="T1089" s="422"/>
      <c r="U1089" s="422"/>
      <c r="V1089" s="422"/>
      <c r="W1089" s="422"/>
      <c r="X1089" s="422"/>
      <c r="Y1089" s="422"/>
      <c r="Z1089" s="422"/>
      <c r="AA1089" s="422"/>
      <c r="AB1089" s="422"/>
      <c r="AC1089" s="422"/>
      <c r="AD1089" s="422"/>
    </row>
    <row r="1090" spans="1:54" ht="24.05" customHeight="1">
      <c r="A1090" s="181"/>
      <c r="B1090" s="136"/>
      <c r="C1090" s="451" t="s">
        <v>827</v>
      </c>
      <c r="D1090" s="451"/>
      <c r="E1090" s="451"/>
      <c r="F1090" s="451"/>
      <c r="G1090" s="451"/>
      <c r="H1090" s="451"/>
      <c r="I1090" s="451"/>
      <c r="J1090" s="451"/>
      <c r="K1090" s="451"/>
      <c r="L1090" s="451"/>
      <c r="M1090" s="451"/>
      <c r="N1090" s="451"/>
      <c r="O1090" s="451"/>
      <c r="P1090" s="451"/>
      <c r="Q1090" s="451"/>
      <c r="R1090" s="451"/>
      <c r="S1090" s="451"/>
      <c r="T1090" s="451"/>
      <c r="U1090" s="451"/>
      <c r="V1090" s="451"/>
      <c r="W1090" s="451"/>
      <c r="X1090" s="451"/>
      <c r="Y1090" s="451"/>
      <c r="Z1090" s="451"/>
      <c r="AA1090" s="451"/>
      <c r="AB1090" s="451"/>
      <c r="AC1090" s="451"/>
      <c r="AD1090" s="451"/>
    </row>
    <row r="1091" spans="1:54" ht="15.05" customHeight="1">
      <c r="A1091" s="211"/>
      <c r="B1091" s="194"/>
      <c r="C1091" s="200"/>
      <c r="D1091" s="200"/>
      <c r="E1091" s="200"/>
      <c r="F1091" s="200"/>
      <c r="G1091" s="200"/>
      <c r="H1091" s="200"/>
      <c r="I1091" s="200"/>
      <c r="J1091" s="200"/>
      <c r="K1091" s="200"/>
      <c r="L1091" s="200"/>
      <c r="M1091" s="200"/>
      <c r="N1091" s="200"/>
      <c r="O1091" s="200"/>
      <c r="P1091" s="200"/>
      <c r="Q1091" s="200"/>
      <c r="R1091" s="200"/>
      <c r="S1091" s="200"/>
      <c r="T1091" s="200"/>
      <c r="U1091" s="200"/>
      <c r="V1091" s="200"/>
      <c r="W1091" s="200"/>
      <c r="X1091" s="200"/>
      <c r="Y1091" s="200"/>
      <c r="Z1091" s="200"/>
      <c r="AA1091" s="471" t="s">
        <v>790</v>
      </c>
      <c r="AB1091" s="471"/>
      <c r="AC1091" s="471"/>
      <c r="AD1091" s="471"/>
      <c r="AE1091" s="136"/>
    </row>
    <row r="1092" spans="1:54" ht="24.05" customHeight="1">
      <c r="A1092" s="181"/>
      <c r="B1092" s="136"/>
      <c r="C1092" s="421" t="s">
        <v>64</v>
      </c>
      <c r="D1092" s="421"/>
      <c r="E1092" s="421"/>
      <c r="F1092" s="421"/>
      <c r="G1092" s="421"/>
      <c r="H1092" s="421"/>
      <c r="I1092" s="421"/>
      <c r="J1092" s="421"/>
      <c r="K1092" s="421"/>
      <c r="L1092" s="421"/>
      <c r="M1092" s="421"/>
      <c r="N1092" s="421"/>
      <c r="O1092" s="441" t="s">
        <v>808</v>
      </c>
      <c r="P1092" s="442"/>
      <c r="Q1092" s="442"/>
      <c r="R1092" s="442"/>
      <c r="S1092" s="442"/>
      <c r="T1092" s="442"/>
      <c r="U1092" s="442"/>
      <c r="V1092" s="442"/>
      <c r="W1092" s="442"/>
      <c r="X1092" s="442"/>
      <c r="Y1092" s="442"/>
      <c r="Z1092" s="442"/>
      <c r="AA1092" s="442"/>
      <c r="AB1092" s="442"/>
      <c r="AC1092" s="442"/>
      <c r="AD1092" s="443"/>
      <c r="AG1092" s="94" t="s">
        <v>917</v>
      </c>
      <c r="AH1092" s="95" t="s">
        <v>926</v>
      </c>
      <c r="AI1092" s="95" t="s">
        <v>927</v>
      </c>
      <c r="AU1092" s="111" t="s">
        <v>934</v>
      </c>
    </row>
    <row r="1093" spans="1:54" ht="80.2" customHeight="1">
      <c r="A1093" s="181"/>
      <c r="B1093" s="136"/>
      <c r="C1093" s="421"/>
      <c r="D1093" s="421"/>
      <c r="E1093" s="421"/>
      <c r="F1093" s="421"/>
      <c r="G1093" s="421"/>
      <c r="H1093" s="421"/>
      <c r="I1093" s="421"/>
      <c r="J1093" s="421"/>
      <c r="K1093" s="421"/>
      <c r="L1093" s="421"/>
      <c r="M1093" s="421"/>
      <c r="N1093" s="421"/>
      <c r="O1093" s="453" t="s">
        <v>252</v>
      </c>
      <c r="P1093" s="454"/>
      <c r="Q1093" s="457" t="s">
        <v>253</v>
      </c>
      <c r="R1093" s="458"/>
      <c r="S1093" s="461" t="s">
        <v>254</v>
      </c>
      <c r="T1093" s="462"/>
      <c r="U1093" s="465" t="s">
        <v>791</v>
      </c>
      <c r="V1093" s="466"/>
      <c r="W1093" s="465" t="s">
        <v>792</v>
      </c>
      <c r="X1093" s="466"/>
      <c r="Y1093" s="465" t="s">
        <v>793</v>
      </c>
      <c r="Z1093" s="466"/>
      <c r="AA1093" s="465" t="s">
        <v>794</v>
      </c>
      <c r="AB1093" s="466"/>
      <c r="AC1093" s="465" t="s">
        <v>795</v>
      </c>
      <c r="AD1093" s="466"/>
      <c r="AG1093" s="94">
        <f>COUNTBLANK(U1095:AD1214)+COUNTBLANK(I1221:AD1340)</f>
        <v>3840</v>
      </c>
      <c r="AH1093" s="95">
        <v>3840</v>
      </c>
      <c r="AI1093" s="95">
        <v>0</v>
      </c>
      <c r="AK1093" s="111" t="s">
        <v>932</v>
      </c>
      <c r="AP1093" s="111" t="s">
        <v>933</v>
      </c>
      <c r="AU1093" s="111" t="s">
        <v>932</v>
      </c>
      <c r="AZ1093" s="111" t="s">
        <v>933</v>
      </c>
    </row>
    <row r="1094" spans="1:54" ht="47.95" customHeight="1">
      <c r="A1094" s="181"/>
      <c r="B1094" s="136"/>
      <c r="C1094" s="421"/>
      <c r="D1094" s="421"/>
      <c r="E1094" s="421"/>
      <c r="F1094" s="421"/>
      <c r="G1094" s="421"/>
      <c r="H1094" s="421"/>
      <c r="I1094" s="421"/>
      <c r="J1094" s="421"/>
      <c r="K1094" s="421"/>
      <c r="L1094" s="421"/>
      <c r="M1094" s="421"/>
      <c r="N1094" s="421"/>
      <c r="O1094" s="455"/>
      <c r="P1094" s="456"/>
      <c r="Q1094" s="459"/>
      <c r="R1094" s="460"/>
      <c r="S1094" s="463"/>
      <c r="T1094" s="464"/>
      <c r="U1094" s="212" t="s">
        <v>253</v>
      </c>
      <c r="V1094" s="212" t="s">
        <v>254</v>
      </c>
      <c r="W1094" s="212" t="s">
        <v>253</v>
      </c>
      <c r="X1094" s="212" t="s">
        <v>254</v>
      </c>
      <c r="Y1094" s="212" t="s">
        <v>253</v>
      </c>
      <c r="Z1094" s="212" t="s">
        <v>254</v>
      </c>
      <c r="AA1094" s="212" t="s">
        <v>253</v>
      </c>
      <c r="AB1094" s="212" t="s">
        <v>254</v>
      </c>
      <c r="AC1094" s="212" t="s">
        <v>253</v>
      </c>
      <c r="AD1094" s="212" t="s">
        <v>254</v>
      </c>
      <c r="AG1094" s="190" t="s">
        <v>918</v>
      </c>
      <c r="AH1094" s="97" t="s">
        <v>928</v>
      </c>
      <c r="AI1094" s="97" t="s">
        <v>919</v>
      </c>
      <c r="AJ1094" s="97" t="s">
        <v>920</v>
      </c>
      <c r="AK1094" s="98" t="s">
        <v>918</v>
      </c>
      <c r="AL1094" s="99" t="s">
        <v>929</v>
      </c>
      <c r="AM1094" s="99" t="s">
        <v>930</v>
      </c>
      <c r="AN1094" s="99" t="s">
        <v>931</v>
      </c>
      <c r="AO1094" s="98" t="s">
        <v>918</v>
      </c>
      <c r="AP1094" s="99" t="s">
        <v>929</v>
      </c>
      <c r="AQ1094" s="99" t="s">
        <v>930</v>
      </c>
      <c r="AR1094" s="99" t="s">
        <v>931</v>
      </c>
      <c r="AS1094" s="105" t="s">
        <v>935</v>
      </c>
      <c r="AU1094" s="98" t="s">
        <v>918</v>
      </c>
      <c r="AV1094" s="99" t="s">
        <v>929</v>
      </c>
      <c r="AW1094" s="99" t="s">
        <v>930</v>
      </c>
      <c r="AX1094" s="99" t="s">
        <v>931</v>
      </c>
      <c r="AY1094" s="98" t="s">
        <v>918</v>
      </c>
      <c r="AZ1094" s="99" t="s">
        <v>929</v>
      </c>
      <c r="BA1094" s="99" t="s">
        <v>930</v>
      </c>
      <c r="BB1094" s="99" t="s">
        <v>931</v>
      </c>
    </row>
    <row r="1095" spans="1:54" ht="15.05" customHeight="1">
      <c r="A1095" s="159"/>
      <c r="B1095" s="123"/>
      <c r="C1095" s="196" t="s">
        <v>68</v>
      </c>
      <c r="D1095" s="467" t="str">
        <f>IF(D38="","",D38)</f>
        <v/>
      </c>
      <c r="E1095" s="468"/>
      <c r="F1095" s="468"/>
      <c r="G1095" s="468"/>
      <c r="H1095" s="468"/>
      <c r="I1095" s="468"/>
      <c r="J1095" s="468"/>
      <c r="K1095" s="468"/>
      <c r="L1095" s="468"/>
      <c r="M1095" s="468"/>
      <c r="N1095" s="469"/>
      <c r="O1095" s="446" t="str">
        <f>IF(M549="","",M549)</f>
        <v/>
      </c>
      <c r="P1095" s="447"/>
      <c r="Q1095" s="446" t="str">
        <f>IF(S549="","",S549)</f>
        <v/>
      </c>
      <c r="R1095" s="447"/>
      <c r="S1095" s="446" t="str">
        <f>IF(Y549="","",Y549)</f>
        <v/>
      </c>
      <c r="T1095" s="447"/>
      <c r="U1095" s="293"/>
      <c r="V1095" s="293"/>
      <c r="W1095" s="293"/>
      <c r="X1095" s="293"/>
      <c r="Y1095" s="293"/>
      <c r="Z1095" s="293"/>
      <c r="AA1095" s="293"/>
      <c r="AB1095" s="293"/>
      <c r="AC1095" s="293"/>
      <c r="AD1095" s="293"/>
      <c r="AG1095" s="111" t="str">
        <f>O1095</f>
        <v/>
      </c>
      <c r="AH1095" s="95">
        <f>IF(COUNTIF(Q1095:T1095,"NA")=2,"NA",SUM(Q1095:T1095))</f>
        <v>0</v>
      </c>
      <c r="AI1095" s="95">
        <f>COUNTIF(Q1095:T1095, "NS")</f>
        <v>0</v>
      </c>
      <c r="AJ1095" s="95">
        <f>IF($AG$1093 = $AH$1093, 0, IF(OR(AND(AG1095 = 0, AI1095 &gt; 0), AND(AG1095 = "NS", AH1095 &gt; 0), AND(AG1095 = "NS", AI1095 = 0, AH1095 =0), AND(AG1095="NA", AH1095&lt;&gt;"NA")), 1, IF(OR(AND(AG1095 &gt; 0, AI1095 = 2), AND(AG1095 = "NS", AI1095 = 2), AND(AG1095 = "NS", AH1095 = 0, AI1095 &gt; 0), AG1095 = AH1095), 0, 1)))</f>
        <v>0</v>
      </c>
      <c r="AK1095" s="100">
        <f>IF(Q1095="",0,Q1095)</f>
        <v>0</v>
      </c>
      <c r="AL1095" s="101">
        <f>IF(AND(COUNTA(U1095,W1095,Y1095,AA1095,AC1095,I1221,K1221,M1221,O1221,Q1221,S1221,U1221,W1221,Y1221,AA1221,AC1221)&lt;&gt;0,COUNTIF(U1095,"NA")+COUNTIF(W1095,"NA")+COUNTIF(Y1095,"NA")+COUNTIF(AA1095,"NA")+COUNTIF(AC1095,"NA")+COUNTIF(I1221,"NA")+COUNTIF(K1221,"NA")+COUNTIF(M1221,"NA")+COUNTIF(O1221,"NA")+COUNTIF(Q1221,"NA")+COUNTIF(S1221,"NA")+COUNTIF(U1221,"NA")+COUNTIF(W1221,"NA")+COUNTIF(Y1221,"NA")+COUNTIF(AA1221,"NA")+COUNTIF(AC1221,"NA")=COUNTA($U$1094,$W$1094,$Y$1094,$AA$1094,$AC$1094,$I$1220,$K$1220,$M$1220,$O$1220,$Q$1220,$S$1220,$U$1220,$W$1220,$Y$1220,$AA$1220,$AC$1220)),"NA",SUM(U1095,W1095,Y1095,AA1095,AC1095,I1221,K1221,M1221,O1221,Q1221,S1221,U1221,W1221,Y1221,AA1221,AC1221))</f>
        <v>0</v>
      </c>
      <c r="AM1095" s="101">
        <f>COUNTIF(U1095, "NS")+COUNTIF(W1095, "NS")+COUNTIF(Y1095, "NS")+COUNTIF(AA1095, "NS")+COUNTIF(AC1095, "NS")+COUNTIF(I1221, "NS")+COUNTIF(K1221, "NS")+COUNTIF(M1221, "NS")+COUNTIF(O1221, "NS")+COUNTIF(Q1221, "NS")+COUNTIF(S1221, "NS")+COUNTIF(U1221, "NS")+COUNTIF(W1221, "NS")+COUNTIF(Y1221, "NS")+COUNTIF(AA1221, "NS")+COUNTIF(AC1221, "NS")</f>
        <v>0</v>
      </c>
      <c r="AN1095" s="102">
        <f>IF($AG$1093=$AH$1093, 0, IF(OR(AND(AK1095 =0, AM1095 &gt;0), AND(AK1095 ="NS", AL1095&gt;0), AND(AK1095 ="NS", AL1095 =0, AM1095=0), AND(AK1095="NA", AL1095&lt;&gt;"NA") ), 1, IF(OR(AND(AM1095&gt;=2, AL1095&lt;AK1095), AND(AK1095="NS", AL1095=0, AM1095&gt;0), AL1095=AK1095 ), 0, 1)))</f>
        <v>0</v>
      </c>
      <c r="AO1095" s="100">
        <f>IF(S1095="",0,S1095)</f>
        <v>0</v>
      </c>
      <c r="AP1095" s="101">
        <f>IF(AND(COUNTA(V1095,X1095,Z1095,AB1095,AD1095,J1221,L1221,N1221,P1221,R1221,T1221,V1221,X1221,Z1221,AB1221,AD1221)&lt;&gt;0,COUNTIF(V1095,"NA")+COUNTIF(X1095,"NA")+COUNTIF(Z1095,"NA")+COUNTIF(AB1095,"NA")+COUNTIF(AD1095,"NA")+COUNTIF(J1221,"NA")+COUNTIF(L1221,"NA")+COUNTIF(N1221,"NA")+COUNTIF(P1221,"NA")+COUNTIF(R1221,"NA")+COUNTIF(T1221,"NA")+COUNTIF(V1221,"NA")+COUNTIF(X1221,"NA")+COUNTIF(Z1221,"NA")+COUNTIF(AB1221,"NA")+COUNTIF(AD1221,"NA")=COUNTA($V$1094,$X$1094,$Z$1094,$AB$1094,$AD$1094,$J$1220,$L$1220,$N$1220,$P$1220,$R$1220,$T$1220,$V$1220,$X$1220,$Z$1220,$AB$1220,$AD$1220)),"NA",SUM(V1095,X1095,Z1095,AB1095,AD1095,J1221,L1221,N1221,P1221,R1221,T1221,V1221,X1221,Z1221,AB1221,AD1221))</f>
        <v>0</v>
      </c>
      <c r="AQ1095" s="101">
        <f>COUNTIF(V1095, "NS")+COUNTIF(X1095, "NS")+COUNTIF(Z1095, "NS")+COUNTIF(AB1095, "NS")+COUNTIF(AD1095, "NS")+COUNTIF(J1221, "NS")+COUNTIF(L1221, "NS")+COUNTIF(N1221, "NS")+COUNTIF(P1221, "NS")+COUNTIF(R1221, "NS")+COUNTIF(T1221, "NS")+COUNTIF(V1221, "NS")+COUNTIF(X1221, "NS")+COUNTIF(Z1221, "NS")+COUNTIF(AB1221, "NS")+COUNTIF(AD1221, "NS")</f>
        <v>0</v>
      </c>
      <c r="AR1095" s="102">
        <f>IF($AG$1093=$AH$1093, 0, IF(OR(AND(AO1095 =0, AQ1095 &gt;0), AND(AO1095 ="NS", AP1095&gt;0), AND(AO1095 ="NS", AP1095 =0, AQ1095=0), AND(AO1095="NA", AP1095&lt;&gt;"NA") ), 1, IF(OR(AND(AQ1095&gt;=2, AP1095&lt;AO1095), AND(AO1095="NS", AP1095=0, AQ1095&gt;0), AP1095=AO1095 ), 0, 1)))</f>
        <v>0</v>
      </c>
      <c r="AS1095" s="111">
        <f>IF($AG$1093=$AH$1093,0,IF(OR(AND(D1095&lt;&gt;"",COUNTA(U1095:AD1095)&lt;&gt;COUNTA($U$1094:$AD$1094)),AND(D1095="",COUNTA(U1095:AD1095)&gt;0)),1,0))</f>
        <v>0</v>
      </c>
      <c r="AU1095" s="100">
        <f>$S$669</f>
        <v>0</v>
      </c>
      <c r="AV1095" s="101">
        <f>IF(AND(COUNTA(Q1095:Q1214)&lt;&gt;0,COUNTIF(Q1095:Q1214,"NA")=COUNTA(Q1095:Q1214)),"NA",SUM(Q1095:Q1214))</f>
        <v>0</v>
      </c>
      <c r="AW1095" s="101">
        <f>COUNTIF(Q1095:Q1214, "NS")</f>
        <v>0</v>
      </c>
      <c r="AX1095" s="104">
        <f>IF(AG1093=AH1093, 0, IF(OR(AND(AU1095 =0, AW1095 &gt;0), AND(AU1095 ="NS", AV1095&gt;0), AND(AU1095 ="NS", AV1095 =0, AW1095=0), AND(AU1095="NA", AV1095&lt;&gt;"NA") ), 1, IF(OR(AND(AW1095&gt;=2, AV1095&lt;AU1095), AND(AU1095="NS", AV1095=0, AW1095&gt;0), AV1095=AU1095 ), 0, 1)))</f>
        <v>0</v>
      </c>
      <c r="AY1095" s="100">
        <f>$Y$669</f>
        <v>0</v>
      </c>
      <c r="AZ1095" s="101">
        <f>IF(AND(COUNTA(S1095:S1214)&lt;&gt;0,COUNTIF(S1095:S1214,"NA")=COUNTA(S1095:S1214)),"NA",SUM(S1095:S1214))</f>
        <v>0</v>
      </c>
      <c r="BA1095" s="101">
        <f>COUNTIF(S1095:S1214, "NS")</f>
        <v>0</v>
      </c>
      <c r="BB1095" s="104">
        <f>IF(AG1093=AH1093, 0, IF(OR(AND(AY1095 =0, BA1095 &gt;0), AND(AY1095 ="NS", AZ1095&gt;0), AND(AY1095 ="NS", AZ1095 =0, BA1095=0), AND(AY1095="NA", AZ1095&lt;&gt;"NA") ), 1, IF(OR(AND(BA1095&gt;=2, AZ1095&lt;AY1095), AND(AY1095="NS", AZ1095=0, BA1095&gt;0), AZ1095=AY1095 ), 0, 1)))</f>
        <v>0</v>
      </c>
    </row>
    <row r="1096" spans="1:54" ht="15.05" customHeight="1">
      <c r="A1096" s="159"/>
      <c r="B1096" s="123"/>
      <c r="C1096" s="126" t="s">
        <v>69</v>
      </c>
      <c r="D1096" s="467" t="str">
        <f t="shared" ref="D1096:D1159" si="185">IF(D39="","",D39)</f>
        <v/>
      </c>
      <c r="E1096" s="468"/>
      <c r="F1096" s="468"/>
      <c r="G1096" s="468"/>
      <c r="H1096" s="468"/>
      <c r="I1096" s="468"/>
      <c r="J1096" s="468"/>
      <c r="K1096" s="468"/>
      <c r="L1096" s="468"/>
      <c r="M1096" s="468"/>
      <c r="N1096" s="469"/>
      <c r="O1096" s="446" t="str">
        <f t="shared" ref="O1096:O1159" si="186">IF(M550="","",M550)</f>
        <v/>
      </c>
      <c r="P1096" s="447"/>
      <c r="Q1096" s="446" t="str">
        <f t="shared" ref="Q1096:Q1159" si="187">IF(S550="","",S550)</f>
        <v/>
      </c>
      <c r="R1096" s="447"/>
      <c r="S1096" s="446" t="str">
        <f t="shared" ref="S1096:S1159" si="188">IF(Y550="","",Y550)</f>
        <v/>
      </c>
      <c r="T1096" s="447"/>
      <c r="U1096" s="293"/>
      <c r="V1096" s="293"/>
      <c r="W1096" s="293"/>
      <c r="X1096" s="293"/>
      <c r="Y1096" s="293"/>
      <c r="Z1096" s="293"/>
      <c r="AA1096" s="293"/>
      <c r="AB1096" s="293"/>
      <c r="AC1096" s="293"/>
      <c r="AD1096" s="293"/>
      <c r="AG1096" s="111" t="str">
        <f t="shared" ref="AG1096:AG1159" si="189">O1096</f>
        <v/>
      </c>
      <c r="AH1096" s="95">
        <f t="shared" ref="AH1096:AH1159" si="190">IF(COUNTIF(Q1096:T1096,"NA")=2,"NA",SUM(Q1096:T1096))</f>
        <v>0</v>
      </c>
      <c r="AI1096" s="95">
        <f t="shared" ref="AI1096:AI1159" si="191">COUNTIF(Q1096:T1096, "NS")</f>
        <v>0</v>
      </c>
      <c r="AJ1096" s="95">
        <f t="shared" ref="AJ1096:AJ1159" si="192">IF($AG$1093 = $AH$1093, 0, IF(OR(AND(AG1096 = 0, AI1096 &gt; 0), AND(AG1096 = "NS", AH1096 &gt; 0), AND(AG1096 = "NS", AI1096 = 0, AH1096 =0), AND(AG1096="NA", AH1096&lt;&gt;"NA")), 1, IF(OR(AND(AG1096 &gt; 0, AI1096 = 2), AND(AG1096 = "NS", AI1096 = 2), AND(AG1096 = "NS", AH1096 = 0, AI1096 &gt; 0), AG1096 = AH1096), 0, 1)))</f>
        <v>0</v>
      </c>
      <c r="AK1096" s="100">
        <f t="shared" ref="AK1096:AK1159" si="193">IF(Q1096="",0,Q1096)</f>
        <v>0</v>
      </c>
      <c r="AL1096" s="101">
        <f t="shared" ref="AL1096:AL1159" si="194">IF(AND(COUNTA(U1096,W1096,Y1096,AA1096,AC1096,I1222,K1222,M1222,O1222,Q1222,S1222,U1222,W1222,Y1222,AA1222,AC1222)&lt;&gt;0,COUNTIF(U1096,"NA")+COUNTIF(W1096,"NA")+COUNTIF(Y1096,"NA")+COUNTIF(AA1096,"NA")+COUNTIF(AC1096,"NA")+COUNTIF(I1222,"NA")+COUNTIF(K1222,"NA")+COUNTIF(M1222,"NA")+COUNTIF(O1222,"NA")+COUNTIF(Q1222,"NA")+COUNTIF(S1222,"NA")+COUNTIF(U1222,"NA")+COUNTIF(W1222,"NA")+COUNTIF(Y1222,"NA")+COUNTIF(AA1222,"NA")+COUNTIF(AC1222,"NA")=COUNTA($U$1094,$W$1094,$Y$1094,$AA$1094,$AC$1094,$I$1220,$K$1220,$M$1220,$O$1220,$Q$1220,$S$1220,$U$1220,$W$1220,$Y$1220,$AA$1220,$AC$1220)),"NA",SUM(U1096,W1096,Y1096,AA1096,AC1096,I1222,K1222,M1222,O1222,Q1222,S1222,U1222,W1222,Y1222,AA1222,AC1222))</f>
        <v>0</v>
      </c>
      <c r="AM1096" s="101">
        <f t="shared" ref="AM1096:AM1159" si="195">COUNTIF(U1096, "NS")+COUNTIF(W1096, "NS")+COUNTIF(Y1096, "NS")+COUNTIF(AA1096, "NS")+COUNTIF(AC1096, "NS")+COUNTIF(I1222, "NS")+COUNTIF(K1222, "NS")+COUNTIF(M1222, "NS")+COUNTIF(O1222, "NS")+COUNTIF(Q1222, "NS")+COUNTIF(S1222, "NS")+COUNTIF(U1222, "NS")+COUNTIF(W1222, "NS")+COUNTIF(Y1222, "NS")+COUNTIF(AA1222, "NS")+COUNTIF(AC1222, "NS")</f>
        <v>0</v>
      </c>
      <c r="AN1096" s="102">
        <f t="shared" ref="AN1096:AN1159" si="196">IF($AG$1093=$AH$1093, 0, IF(OR(AND(AK1096 =0, AM1096 &gt;0), AND(AK1096 ="NS", AL1096&gt;0), AND(AK1096 ="NS", AL1096 =0, AM1096=0), AND(AK1096="NA", AL1096&lt;&gt;"NA") ), 1, IF(OR(AND(AM1096&gt;=2, AL1096&lt;AK1096), AND(AK1096="NS", AL1096=0, AM1096&gt;0), AL1096=AK1096 ), 0, 1)))</f>
        <v>0</v>
      </c>
      <c r="AO1096" s="100">
        <f t="shared" ref="AO1096:AO1159" si="197">IF(S1096="",0,S1096)</f>
        <v>0</v>
      </c>
      <c r="AP1096" s="101">
        <f t="shared" ref="AP1096:AP1159" si="198">IF(AND(COUNTA(V1096,X1096,Z1096,AB1096,AD1096,J1222,L1222,N1222,P1222,R1222,T1222,V1222,X1222,Z1222,AB1222,AD1222)&lt;&gt;0,COUNTIF(V1096,"NA")+COUNTIF(X1096,"NA")+COUNTIF(Z1096,"NA")+COUNTIF(AB1096,"NA")+COUNTIF(AD1096,"NA")+COUNTIF(J1222,"NA")+COUNTIF(L1222,"NA")+COUNTIF(N1222,"NA")+COUNTIF(P1222,"NA")+COUNTIF(R1222,"NA")+COUNTIF(T1222,"NA")+COUNTIF(V1222,"NA")+COUNTIF(X1222,"NA")+COUNTIF(Z1222,"NA")+COUNTIF(AB1222,"NA")+COUNTIF(AD1222,"NA")=COUNTA($V$1094,$X$1094,$Z$1094,$AB$1094,$AD$1094,$J$1220,$L$1220,$N$1220,$P$1220,$R$1220,$T$1220,$V$1220,$X$1220,$Z$1220,$AB$1220,$AD$1220)),"NA",SUM(V1096,X1096,Z1096,AB1096,AD1096,J1222,L1222,N1222,P1222,R1222,T1222,V1222,X1222,Z1222,AB1222,AD1222))</f>
        <v>0</v>
      </c>
      <c r="AQ1096" s="101">
        <f t="shared" ref="AQ1096:AQ1159" si="199">COUNTIF(V1096, "NS")+COUNTIF(X1096, "NS")+COUNTIF(Z1096, "NS")+COUNTIF(AB1096, "NS")+COUNTIF(AD1096, "NS")+COUNTIF(J1222, "NS")+COUNTIF(L1222, "NS")+COUNTIF(N1222, "NS")+COUNTIF(P1222, "NS")+COUNTIF(R1222, "NS")+COUNTIF(T1222, "NS")+COUNTIF(V1222, "NS")+COUNTIF(X1222, "NS")+COUNTIF(Z1222, "NS")+COUNTIF(AB1222, "NS")+COUNTIF(AD1222, "NS")</f>
        <v>0</v>
      </c>
      <c r="AR1096" s="102">
        <f t="shared" ref="AR1096:AR1159" si="200">IF($AG$1093=$AH$1093, 0, IF(OR(AND(AO1096 =0, AQ1096 &gt;0), AND(AO1096 ="NS", AP1096&gt;0), AND(AO1096 ="NS", AP1096 =0, AQ1096=0), AND(AO1096="NA", AP1096&lt;&gt;"NA") ), 1, IF(OR(AND(AQ1096&gt;=2, AP1096&lt;AO1096), AND(AO1096="NS", AP1096=0, AQ1096&gt;0), AP1096=AO1096 ), 0, 1)))</f>
        <v>0</v>
      </c>
      <c r="AS1096" s="111">
        <f t="shared" ref="AS1096:AS1159" si="201">IF($AG$1093=$AH$1093,0,IF(OR(AND(D1096&lt;&gt;"",COUNTA(U1096:AD1096)&lt;&gt;COUNTA($U$1094:$AD$1094)),AND(D1096="",COUNTA(U1096:AD1096)&gt;0)),1,0))</f>
        <v>0</v>
      </c>
    </row>
    <row r="1097" spans="1:54" ht="15.05" customHeight="1">
      <c r="A1097" s="159"/>
      <c r="B1097" s="123"/>
      <c r="C1097" s="126" t="s">
        <v>70</v>
      </c>
      <c r="D1097" s="467" t="str">
        <f t="shared" si="185"/>
        <v/>
      </c>
      <c r="E1097" s="468"/>
      <c r="F1097" s="468"/>
      <c r="G1097" s="468"/>
      <c r="H1097" s="468"/>
      <c r="I1097" s="468"/>
      <c r="J1097" s="468"/>
      <c r="K1097" s="468"/>
      <c r="L1097" s="468"/>
      <c r="M1097" s="468"/>
      <c r="N1097" s="469"/>
      <c r="O1097" s="446" t="str">
        <f t="shared" si="186"/>
        <v/>
      </c>
      <c r="P1097" s="447"/>
      <c r="Q1097" s="446" t="str">
        <f t="shared" si="187"/>
        <v/>
      </c>
      <c r="R1097" s="447"/>
      <c r="S1097" s="446" t="str">
        <f t="shared" si="188"/>
        <v/>
      </c>
      <c r="T1097" s="447"/>
      <c r="U1097" s="293"/>
      <c r="V1097" s="293"/>
      <c r="W1097" s="293"/>
      <c r="X1097" s="293"/>
      <c r="Y1097" s="293"/>
      <c r="Z1097" s="293"/>
      <c r="AA1097" s="293"/>
      <c r="AB1097" s="293"/>
      <c r="AC1097" s="293"/>
      <c r="AD1097" s="293"/>
      <c r="AG1097" s="111" t="str">
        <f t="shared" si="189"/>
        <v/>
      </c>
      <c r="AH1097" s="95">
        <f t="shared" si="190"/>
        <v>0</v>
      </c>
      <c r="AI1097" s="95">
        <f t="shared" si="191"/>
        <v>0</v>
      </c>
      <c r="AJ1097" s="95">
        <f t="shared" si="192"/>
        <v>0</v>
      </c>
      <c r="AK1097" s="100">
        <f t="shared" si="193"/>
        <v>0</v>
      </c>
      <c r="AL1097" s="101">
        <f t="shared" si="194"/>
        <v>0</v>
      </c>
      <c r="AM1097" s="101">
        <f t="shared" si="195"/>
        <v>0</v>
      </c>
      <c r="AN1097" s="102">
        <f t="shared" si="196"/>
        <v>0</v>
      </c>
      <c r="AO1097" s="100">
        <f t="shared" si="197"/>
        <v>0</v>
      </c>
      <c r="AP1097" s="101">
        <f t="shared" si="198"/>
        <v>0</v>
      </c>
      <c r="AQ1097" s="101">
        <f t="shared" si="199"/>
        <v>0</v>
      </c>
      <c r="AR1097" s="102">
        <f t="shared" si="200"/>
        <v>0</v>
      </c>
      <c r="AS1097" s="111">
        <f t="shared" si="201"/>
        <v>0</v>
      </c>
    </row>
    <row r="1098" spans="1:54" ht="15.05" customHeight="1">
      <c r="A1098" s="159"/>
      <c r="B1098" s="123"/>
      <c r="C1098" s="126" t="s">
        <v>71</v>
      </c>
      <c r="D1098" s="467" t="str">
        <f t="shared" si="185"/>
        <v/>
      </c>
      <c r="E1098" s="468"/>
      <c r="F1098" s="468"/>
      <c r="G1098" s="468"/>
      <c r="H1098" s="468"/>
      <c r="I1098" s="468"/>
      <c r="J1098" s="468"/>
      <c r="K1098" s="468"/>
      <c r="L1098" s="468"/>
      <c r="M1098" s="468"/>
      <c r="N1098" s="469"/>
      <c r="O1098" s="446" t="str">
        <f t="shared" si="186"/>
        <v/>
      </c>
      <c r="P1098" s="447"/>
      <c r="Q1098" s="446" t="str">
        <f t="shared" si="187"/>
        <v/>
      </c>
      <c r="R1098" s="447"/>
      <c r="S1098" s="446" t="str">
        <f t="shared" si="188"/>
        <v/>
      </c>
      <c r="T1098" s="447"/>
      <c r="U1098" s="293"/>
      <c r="V1098" s="293"/>
      <c r="W1098" s="293"/>
      <c r="X1098" s="293"/>
      <c r="Y1098" s="293"/>
      <c r="Z1098" s="293"/>
      <c r="AA1098" s="293"/>
      <c r="AB1098" s="293"/>
      <c r="AC1098" s="293"/>
      <c r="AD1098" s="293"/>
      <c r="AG1098" s="111" t="str">
        <f t="shared" si="189"/>
        <v/>
      </c>
      <c r="AH1098" s="95">
        <f t="shared" si="190"/>
        <v>0</v>
      </c>
      <c r="AI1098" s="95">
        <f t="shared" si="191"/>
        <v>0</v>
      </c>
      <c r="AJ1098" s="95">
        <f t="shared" si="192"/>
        <v>0</v>
      </c>
      <c r="AK1098" s="100">
        <f t="shared" si="193"/>
        <v>0</v>
      </c>
      <c r="AL1098" s="101">
        <f t="shared" si="194"/>
        <v>0</v>
      </c>
      <c r="AM1098" s="101">
        <f t="shared" si="195"/>
        <v>0</v>
      </c>
      <c r="AN1098" s="102">
        <f t="shared" si="196"/>
        <v>0</v>
      </c>
      <c r="AO1098" s="100">
        <f t="shared" si="197"/>
        <v>0</v>
      </c>
      <c r="AP1098" s="101">
        <f t="shared" si="198"/>
        <v>0</v>
      </c>
      <c r="AQ1098" s="101">
        <f t="shared" si="199"/>
        <v>0</v>
      </c>
      <c r="AR1098" s="102">
        <f t="shared" si="200"/>
        <v>0</v>
      </c>
      <c r="AS1098" s="111">
        <f t="shared" si="201"/>
        <v>0</v>
      </c>
    </row>
    <row r="1099" spans="1:54" ht="15.05" customHeight="1">
      <c r="A1099" s="159"/>
      <c r="B1099" s="123"/>
      <c r="C1099" s="126" t="s">
        <v>72</v>
      </c>
      <c r="D1099" s="467" t="str">
        <f t="shared" si="185"/>
        <v/>
      </c>
      <c r="E1099" s="468"/>
      <c r="F1099" s="468"/>
      <c r="G1099" s="468"/>
      <c r="H1099" s="468"/>
      <c r="I1099" s="468"/>
      <c r="J1099" s="468"/>
      <c r="K1099" s="468"/>
      <c r="L1099" s="468"/>
      <c r="M1099" s="468"/>
      <c r="N1099" s="469"/>
      <c r="O1099" s="446" t="str">
        <f t="shared" si="186"/>
        <v/>
      </c>
      <c r="P1099" s="447"/>
      <c r="Q1099" s="446" t="str">
        <f t="shared" si="187"/>
        <v/>
      </c>
      <c r="R1099" s="447"/>
      <c r="S1099" s="446" t="str">
        <f t="shared" si="188"/>
        <v/>
      </c>
      <c r="T1099" s="447"/>
      <c r="U1099" s="293"/>
      <c r="V1099" s="293"/>
      <c r="W1099" s="293"/>
      <c r="X1099" s="293"/>
      <c r="Y1099" s="293"/>
      <c r="Z1099" s="293"/>
      <c r="AA1099" s="293"/>
      <c r="AB1099" s="293"/>
      <c r="AC1099" s="293"/>
      <c r="AD1099" s="293"/>
      <c r="AG1099" s="111" t="str">
        <f t="shared" si="189"/>
        <v/>
      </c>
      <c r="AH1099" s="95">
        <f t="shared" si="190"/>
        <v>0</v>
      </c>
      <c r="AI1099" s="95">
        <f t="shared" si="191"/>
        <v>0</v>
      </c>
      <c r="AJ1099" s="95">
        <f t="shared" si="192"/>
        <v>0</v>
      </c>
      <c r="AK1099" s="100">
        <f t="shared" si="193"/>
        <v>0</v>
      </c>
      <c r="AL1099" s="101">
        <f t="shared" si="194"/>
        <v>0</v>
      </c>
      <c r="AM1099" s="101">
        <f t="shared" si="195"/>
        <v>0</v>
      </c>
      <c r="AN1099" s="102">
        <f t="shared" si="196"/>
        <v>0</v>
      </c>
      <c r="AO1099" s="100">
        <f t="shared" si="197"/>
        <v>0</v>
      </c>
      <c r="AP1099" s="101">
        <f t="shared" si="198"/>
        <v>0</v>
      </c>
      <c r="AQ1099" s="101">
        <f t="shared" si="199"/>
        <v>0</v>
      </c>
      <c r="AR1099" s="102">
        <f t="shared" si="200"/>
        <v>0</v>
      </c>
      <c r="AS1099" s="111">
        <f t="shared" si="201"/>
        <v>0</v>
      </c>
    </row>
    <row r="1100" spans="1:54" ht="15.05" customHeight="1">
      <c r="A1100" s="159"/>
      <c r="B1100" s="123"/>
      <c r="C1100" s="126" t="s">
        <v>73</v>
      </c>
      <c r="D1100" s="467" t="str">
        <f t="shared" si="185"/>
        <v/>
      </c>
      <c r="E1100" s="468"/>
      <c r="F1100" s="468"/>
      <c r="G1100" s="468"/>
      <c r="H1100" s="468"/>
      <c r="I1100" s="468"/>
      <c r="J1100" s="468"/>
      <c r="K1100" s="468"/>
      <c r="L1100" s="468"/>
      <c r="M1100" s="468"/>
      <c r="N1100" s="469"/>
      <c r="O1100" s="446" t="str">
        <f t="shared" si="186"/>
        <v/>
      </c>
      <c r="P1100" s="447"/>
      <c r="Q1100" s="446" t="str">
        <f t="shared" si="187"/>
        <v/>
      </c>
      <c r="R1100" s="447"/>
      <c r="S1100" s="446" t="str">
        <f t="shared" si="188"/>
        <v/>
      </c>
      <c r="T1100" s="447"/>
      <c r="U1100" s="293"/>
      <c r="V1100" s="293"/>
      <c r="W1100" s="293"/>
      <c r="X1100" s="293"/>
      <c r="Y1100" s="293"/>
      <c r="Z1100" s="293"/>
      <c r="AA1100" s="293"/>
      <c r="AB1100" s="293"/>
      <c r="AC1100" s="293"/>
      <c r="AD1100" s="293"/>
      <c r="AG1100" s="111" t="str">
        <f t="shared" si="189"/>
        <v/>
      </c>
      <c r="AH1100" s="95">
        <f t="shared" si="190"/>
        <v>0</v>
      </c>
      <c r="AI1100" s="95">
        <f t="shared" si="191"/>
        <v>0</v>
      </c>
      <c r="AJ1100" s="95">
        <f t="shared" si="192"/>
        <v>0</v>
      </c>
      <c r="AK1100" s="100">
        <f t="shared" si="193"/>
        <v>0</v>
      </c>
      <c r="AL1100" s="101">
        <f t="shared" si="194"/>
        <v>0</v>
      </c>
      <c r="AM1100" s="101">
        <f t="shared" si="195"/>
        <v>0</v>
      </c>
      <c r="AN1100" s="102">
        <f t="shared" si="196"/>
        <v>0</v>
      </c>
      <c r="AO1100" s="100">
        <f t="shared" si="197"/>
        <v>0</v>
      </c>
      <c r="AP1100" s="101">
        <f t="shared" si="198"/>
        <v>0</v>
      </c>
      <c r="AQ1100" s="101">
        <f t="shared" si="199"/>
        <v>0</v>
      </c>
      <c r="AR1100" s="102">
        <f t="shared" si="200"/>
        <v>0</v>
      </c>
      <c r="AS1100" s="111">
        <f t="shared" si="201"/>
        <v>0</v>
      </c>
    </row>
    <row r="1101" spans="1:54" ht="15.05" customHeight="1">
      <c r="A1101" s="159"/>
      <c r="B1101" s="123"/>
      <c r="C1101" s="126" t="s">
        <v>74</v>
      </c>
      <c r="D1101" s="467" t="str">
        <f t="shared" si="185"/>
        <v/>
      </c>
      <c r="E1101" s="468"/>
      <c r="F1101" s="468"/>
      <c r="G1101" s="468"/>
      <c r="H1101" s="468"/>
      <c r="I1101" s="468"/>
      <c r="J1101" s="468"/>
      <c r="K1101" s="468"/>
      <c r="L1101" s="468"/>
      <c r="M1101" s="468"/>
      <c r="N1101" s="469"/>
      <c r="O1101" s="446" t="str">
        <f t="shared" si="186"/>
        <v/>
      </c>
      <c r="P1101" s="447"/>
      <c r="Q1101" s="446" t="str">
        <f t="shared" si="187"/>
        <v/>
      </c>
      <c r="R1101" s="447"/>
      <c r="S1101" s="446" t="str">
        <f t="shared" si="188"/>
        <v/>
      </c>
      <c r="T1101" s="447"/>
      <c r="U1101" s="293"/>
      <c r="V1101" s="293"/>
      <c r="W1101" s="293"/>
      <c r="X1101" s="293"/>
      <c r="Y1101" s="293"/>
      <c r="Z1101" s="293"/>
      <c r="AA1101" s="293"/>
      <c r="AB1101" s="293"/>
      <c r="AC1101" s="293"/>
      <c r="AD1101" s="293"/>
      <c r="AG1101" s="111" t="str">
        <f t="shared" si="189"/>
        <v/>
      </c>
      <c r="AH1101" s="95">
        <f t="shared" si="190"/>
        <v>0</v>
      </c>
      <c r="AI1101" s="95">
        <f t="shared" si="191"/>
        <v>0</v>
      </c>
      <c r="AJ1101" s="95">
        <f t="shared" si="192"/>
        <v>0</v>
      </c>
      <c r="AK1101" s="100">
        <f t="shared" si="193"/>
        <v>0</v>
      </c>
      <c r="AL1101" s="101">
        <f t="shared" si="194"/>
        <v>0</v>
      </c>
      <c r="AM1101" s="101">
        <f t="shared" si="195"/>
        <v>0</v>
      </c>
      <c r="AN1101" s="102">
        <f t="shared" si="196"/>
        <v>0</v>
      </c>
      <c r="AO1101" s="100">
        <f t="shared" si="197"/>
        <v>0</v>
      </c>
      <c r="AP1101" s="101">
        <f t="shared" si="198"/>
        <v>0</v>
      </c>
      <c r="AQ1101" s="101">
        <f t="shared" si="199"/>
        <v>0</v>
      </c>
      <c r="AR1101" s="102">
        <f t="shared" si="200"/>
        <v>0</v>
      </c>
      <c r="AS1101" s="111">
        <f t="shared" si="201"/>
        <v>0</v>
      </c>
    </row>
    <row r="1102" spans="1:54" ht="15.05" customHeight="1">
      <c r="A1102" s="159"/>
      <c r="B1102" s="123"/>
      <c r="C1102" s="126" t="s">
        <v>75</v>
      </c>
      <c r="D1102" s="467" t="str">
        <f t="shared" si="185"/>
        <v/>
      </c>
      <c r="E1102" s="468"/>
      <c r="F1102" s="468"/>
      <c r="G1102" s="468"/>
      <c r="H1102" s="468"/>
      <c r="I1102" s="468"/>
      <c r="J1102" s="468"/>
      <c r="K1102" s="468"/>
      <c r="L1102" s="468"/>
      <c r="M1102" s="468"/>
      <c r="N1102" s="469"/>
      <c r="O1102" s="446" t="str">
        <f t="shared" si="186"/>
        <v/>
      </c>
      <c r="P1102" s="447"/>
      <c r="Q1102" s="446" t="str">
        <f t="shared" si="187"/>
        <v/>
      </c>
      <c r="R1102" s="447"/>
      <c r="S1102" s="446" t="str">
        <f t="shared" si="188"/>
        <v/>
      </c>
      <c r="T1102" s="447"/>
      <c r="U1102" s="293"/>
      <c r="V1102" s="293"/>
      <c r="W1102" s="293"/>
      <c r="X1102" s="293"/>
      <c r="Y1102" s="293"/>
      <c r="Z1102" s="293"/>
      <c r="AA1102" s="293"/>
      <c r="AB1102" s="293"/>
      <c r="AC1102" s="293"/>
      <c r="AD1102" s="293"/>
      <c r="AG1102" s="111" t="str">
        <f t="shared" si="189"/>
        <v/>
      </c>
      <c r="AH1102" s="95">
        <f t="shared" si="190"/>
        <v>0</v>
      </c>
      <c r="AI1102" s="95">
        <f t="shared" si="191"/>
        <v>0</v>
      </c>
      <c r="AJ1102" s="95">
        <f t="shared" si="192"/>
        <v>0</v>
      </c>
      <c r="AK1102" s="100">
        <f t="shared" si="193"/>
        <v>0</v>
      </c>
      <c r="AL1102" s="101">
        <f t="shared" si="194"/>
        <v>0</v>
      </c>
      <c r="AM1102" s="101">
        <f t="shared" si="195"/>
        <v>0</v>
      </c>
      <c r="AN1102" s="102">
        <f t="shared" si="196"/>
        <v>0</v>
      </c>
      <c r="AO1102" s="100">
        <f t="shared" si="197"/>
        <v>0</v>
      </c>
      <c r="AP1102" s="101">
        <f t="shared" si="198"/>
        <v>0</v>
      </c>
      <c r="AQ1102" s="101">
        <f t="shared" si="199"/>
        <v>0</v>
      </c>
      <c r="AR1102" s="102">
        <f t="shared" si="200"/>
        <v>0</v>
      </c>
      <c r="AS1102" s="111">
        <f t="shared" si="201"/>
        <v>0</v>
      </c>
    </row>
    <row r="1103" spans="1:54" ht="15.05" customHeight="1">
      <c r="A1103" s="159"/>
      <c r="B1103" s="123"/>
      <c r="C1103" s="126" t="s">
        <v>76</v>
      </c>
      <c r="D1103" s="467" t="str">
        <f t="shared" si="185"/>
        <v/>
      </c>
      <c r="E1103" s="468"/>
      <c r="F1103" s="468"/>
      <c r="G1103" s="468"/>
      <c r="H1103" s="468"/>
      <c r="I1103" s="468"/>
      <c r="J1103" s="468"/>
      <c r="K1103" s="468"/>
      <c r="L1103" s="468"/>
      <c r="M1103" s="468"/>
      <c r="N1103" s="469"/>
      <c r="O1103" s="446" t="str">
        <f t="shared" si="186"/>
        <v/>
      </c>
      <c r="P1103" s="447"/>
      <c r="Q1103" s="446" t="str">
        <f t="shared" si="187"/>
        <v/>
      </c>
      <c r="R1103" s="447"/>
      <c r="S1103" s="446" t="str">
        <f t="shared" si="188"/>
        <v/>
      </c>
      <c r="T1103" s="447"/>
      <c r="U1103" s="293"/>
      <c r="V1103" s="293"/>
      <c r="W1103" s="293"/>
      <c r="X1103" s="293"/>
      <c r="Y1103" s="293"/>
      <c r="Z1103" s="293"/>
      <c r="AA1103" s="293"/>
      <c r="AB1103" s="293"/>
      <c r="AC1103" s="293"/>
      <c r="AD1103" s="293"/>
      <c r="AG1103" s="111" t="str">
        <f t="shared" si="189"/>
        <v/>
      </c>
      <c r="AH1103" s="95">
        <f t="shared" si="190"/>
        <v>0</v>
      </c>
      <c r="AI1103" s="95">
        <f t="shared" si="191"/>
        <v>0</v>
      </c>
      <c r="AJ1103" s="95">
        <f t="shared" si="192"/>
        <v>0</v>
      </c>
      <c r="AK1103" s="100">
        <f t="shared" si="193"/>
        <v>0</v>
      </c>
      <c r="AL1103" s="101">
        <f t="shared" si="194"/>
        <v>0</v>
      </c>
      <c r="AM1103" s="101">
        <f t="shared" si="195"/>
        <v>0</v>
      </c>
      <c r="AN1103" s="102">
        <f t="shared" si="196"/>
        <v>0</v>
      </c>
      <c r="AO1103" s="100">
        <f t="shared" si="197"/>
        <v>0</v>
      </c>
      <c r="AP1103" s="101">
        <f t="shared" si="198"/>
        <v>0</v>
      </c>
      <c r="AQ1103" s="101">
        <f t="shared" si="199"/>
        <v>0</v>
      </c>
      <c r="AR1103" s="102">
        <f t="shared" si="200"/>
        <v>0</v>
      </c>
      <c r="AS1103" s="111">
        <f t="shared" si="201"/>
        <v>0</v>
      </c>
    </row>
    <row r="1104" spans="1:54" ht="15.05" customHeight="1">
      <c r="A1104" s="159"/>
      <c r="B1104" s="123"/>
      <c r="C1104" s="126" t="s">
        <v>77</v>
      </c>
      <c r="D1104" s="467" t="str">
        <f t="shared" si="185"/>
        <v/>
      </c>
      <c r="E1104" s="468"/>
      <c r="F1104" s="468"/>
      <c r="G1104" s="468"/>
      <c r="H1104" s="468"/>
      <c r="I1104" s="468"/>
      <c r="J1104" s="468"/>
      <c r="K1104" s="468"/>
      <c r="L1104" s="468"/>
      <c r="M1104" s="468"/>
      <c r="N1104" s="469"/>
      <c r="O1104" s="446" t="str">
        <f t="shared" si="186"/>
        <v/>
      </c>
      <c r="P1104" s="447"/>
      <c r="Q1104" s="446" t="str">
        <f t="shared" si="187"/>
        <v/>
      </c>
      <c r="R1104" s="447"/>
      <c r="S1104" s="446" t="str">
        <f t="shared" si="188"/>
        <v/>
      </c>
      <c r="T1104" s="447"/>
      <c r="U1104" s="293"/>
      <c r="V1104" s="293"/>
      <c r="W1104" s="293"/>
      <c r="X1104" s="293"/>
      <c r="Y1104" s="293"/>
      <c r="Z1104" s="293"/>
      <c r="AA1104" s="293"/>
      <c r="AB1104" s="293"/>
      <c r="AC1104" s="293"/>
      <c r="AD1104" s="293"/>
      <c r="AG1104" s="111" t="str">
        <f t="shared" si="189"/>
        <v/>
      </c>
      <c r="AH1104" s="95">
        <f t="shared" si="190"/>
        <v>0</v>
      </c>
      <c r="AI1104" s="95">
        <f t="shared" si="191"/>
        <v>0</v>
      </c>
      <c r="AJ1104" s="95">
        <f t="shared" si="192"/>
        <v>0</v>
      </c>
      <c r="AK1104" s="100">
        <f t="shared" si="193"/>
        <v>0</v>
      </c>
      <c r="AL1104" s="101">
        <f t="shared" si="194"/>
        <v>0</v>
      </c>
      <c r="AM1104" s="101">
        <f t="shared" si="195"/>
        <v>0</v>
      </c>
      <c r="AN1104" s="102">
        <f t="shared" si="196"/>
        <v>0</v>
      </c>
      <c r="AO1104" s="100">
        <f t="shared" si="197"/>
        <v>0</v>
      </c>
      <c r="AP1104" s="101">
        <f t="shared" si="198"/>
        <v>0</v>
      </c>
      <c r="AQ1104" s="101">
        <f t="shared" si="199"/>
        <v>0</v>
      </c>
      <c r="AR1104" s="102">
        <f t="shared" si="200"/>
        <v>0</v>
      </c>
      <c r="AS1104" s="111">
        <f t="shared" si="201"/>
        <v>0</v>
      </c>
    </row>
    <row r="1105" spans="1:45" ht="15.05" customHeight="1">
      <c r="A1105" s="159"/>
      <c r="B1105" s="123"/>
      <c r="C1105" s="126" t="s">
        <v>78</v>
      </c>
      <c r="D1105" s="467" t="str">
        <f t="shared" si="185"/>
        <v/>
      </c>
      <c r="E1105" s="468"/>
      <c r="F1105" s="468"/>
      <c r="G1105" s="468"/>
      <c r="H1105" s="468"/>
      <c r="I1105" s="468"/>
      <c r="J1105" s="468"/>
      <c r="K1105" s="468"/>
      <c r="L1105" s="468"/>
      <c r="M1105" s="468"/>
      <c r="N1105" s="469"/>
      <c r="O1105" s="446" t="str">
        <f t="shared" si="186"/>
        <v/>
      </c>
      <c r="P1105" s="447"/>
      <c r="Q1105" s="446" t="str">
        <f t="shared" si="187"/>
        <v/>
      </c>
      <c r="R1105" s="447"/>
      <c r="S1105" s="446" t="str">
        <f t="shared" si="188"/>
        <v/>
      </c>
      <c r="T1105" s="447"/>
      <c r="U1105" s="293"/>
      <c r="V1105" s="293"/>
      <c r="W1105" s="293"/>
      <c r="X1105" s="293"/>
      <c r="Y1105" s="293"/>
      <c r="Z1105" s="293"/>
      <c r="AA1105" s="293"/>
      <c r="AB1105" s="293"/>
      <c r="AC1105" s="293"/>
      <c r="AD1105" s="293"/>
      <c r="AG1105" s="111" t="str">
        <f t="shared" si="189"/>
        <v/>
      </c>
      <c r="AH1105" s="95">
        <f t="shared" si="190"/>
        <v>0</v>
      </c>
      <c r="AI1105" s="95">
        <f t="shared" si="191"/>
        <v>0</v>
      </c>
      <c r="AJ1105" s="95">
        <f t="shared" si="192"/>
        <v>0</v>
      </c>
      <c r="AK1105" s="100">
        <f t="shared" si="193"/>
        <v>0</v>
      </c>
      <c r="AL1105" s="101">
        <f t="shared" si="194"/>
        <v>0</v>
      </c>
      <c r="AM1105" s="101">
        <f t="shared" si="195"/>
        <v>0</v>
      </c>
      <c r="AN1105" s="102">
        <f t="shared" si="196"/>
        <v>0</v>
      </c>
      <c r="AO1105" s="100">
        <f t="shared" si="197"/>
        <v>0</v>
      </c>
      <c r="AP1105" s="101">
        <f t="shared" si="198"/>
        <v>0</v>
      </c>
      <c r="AQ1105" s="101">
        <f t="shared" si="199"/>
        <v>0</v>
      </c>
      <c r="AR1105" s="102">
        <f t="shared" si="200"/>
        <v>0</v>
      </c>
      <c r="AS1105" s="111">
        <f t="shared" si="201"/>
        <v>0</v>
      </c>
    </row>
    <row r="1106" spans="1:45" ht="15.05" customHeight="1">
      <c r="A1106" s="159"/>
      <c r="B1106" s="123"/>
      <c r="C1106" s="126" t="s">
        <v>79</v>
      </c>
      <c r="D1106" s="467" t="str">
        <f t="shared" si="185"/>
        <v/>
      </c>
      <c r="E1106" s="468"/>
      <c r="F1106" s="468"/>
      <c r="G1106" s="468"/>
      <c r="H1106" s="468"/>
      <c r="I1106" s="468"/>
      <c r="J1106" s="468"/>
      <c r="K1106" s="468"/>
      <c r="L1106" s="468"/>
      <c r="M1106" s="468"/>
      <c r="N1106" s="469"/>
      <c r="O1106" s="446" t="str">
        <f t="shared" si="186"/>
        <v/>
      </c>
      <c r="P1106" s="447"/>
      <c r="Q1106" s="446" t="str">
        <f t="shared" si="187"/>
        <v/>
      </c>
      <c r="R1106" s="447"/>
      <c r="S1106" s="446" t="str">
        <f t="shared" si="188"/>
        <v/>
      </c>
      <c r="T1106" s="447"/>
      <c r="U1106" s="293"/>
      <c r="V1106" s="293"/>
      <c r="W1106" s="293"/>
      <c r="X1106" s="293"/>
      <c r="Y1106" s="293"/>
      <c r="Z1106" s="293"/>
      <c r="AA1106" s="293"/>
      <c r="AB1106" s="293"/>
      <c r="AC1106" s="293"/>
      <c r="AD1106" s="293"/>
      <c r="AG1106" s="111" t="str">
        <f t="shared" si="189"/>
        <v/>
      </c>
      <c r="AH1106" s="95">
        <f t="shared" si="190"/>
        <v>0</v>
      </c>
      <c r="AI1106" s="95">
        <f t="shared" si="191"/>
        <v>0</v>
      </c>
      <c r="AJ1106" s="95">
        <f t="shared" si="192"/>
        <v>0</v>
      </c>
      <c r="AK1106" s="100">
        <f t="shared" si="193"/>
        <v>0</v>
      </c>
      <c r="AL1106" s="101">
        <f t="shared" si="194"/>
        <v>0</v>
      </c>
      <c r="AM1106" s="101">
        <f t="shared" si="195"/>
        <v>0</v>
      </c>
      <c r="AN1106" s="102">
        <f t="shared" si="196"/>
        <v>0</v>
      </c>
      <c r="AO1106" s="100">
        <f t="shared" si="197"/>
        <v>0</v>
      </c>
      <c r="AP1106" s="101">
        <f t="shared" si="198"/>
        <v>0</v>
      </c>
      <c r="AQ1106" s="101">
        <f t="shared" si="199"/>
        <v>0</v>
      </c>
      <c r="AR1106" s="102">
        <f t="shared" si="200"/>
        <v>0</v>
      </c>
      <c r="AS1106" s="111">
        <f t="shared" si="201"/>
        <v>0</v>
      </c>
    </row>
    <row r="1107" spans="1:45" ht="15.05" customHeight="1">
      <c r="A1107" s="159"/>
      <c r="B1107" s="123"/>
      <c r="C1107" s="126" t="s">
        <v>80</v>
      </c>
      <c r="D1107" s="467" t="str">
        <f t="shared" si="185"/>
        <v/>
      </c>
      <c r="E1107" s="468"/>
      <c r="F1107" s="468"/>
      <c r="G1107" s="468"/>
      <c r="H1107" s="468"/>
      <c r="I1107" s="468"/>
      <c r="J1107" s="468"/>
      <c r="K1107" s="468"/>
      <c r="L1107" s="468"/>
      <c r="M1107" s="468"/>
      <c r="N1107" s="469"/>
      <c r="O1107" s="446" t="str">
        <f t="shared" si="186"/>
        <v/>
      </c>
      <c r="P1107" s="447"/>
      <c r="Q1107" s="446" t="str">
        <f t="shared" si="187"/>
        <v/>
      </c>
      <c r="R1107" s="447"/>
      <c r="S1107" s="446" t="str">
        <f t="shared" si="188"/>
        <v/>
      </c>
      <c r="T1107" s="447"/>
      <c r="U1107" s="293"/>
      <c r="V1107" s="293"/>
      <c r="W1107" s="293"/>
      <c r="X1107" s="293"/>
      <c r="Y1107" s="293"/>
      <c r="Z1107" s="293"/>
      <c r="AA1107" s="293"/>
      <c r="AB1107" s="293"/>
      <c r="AC1107" s="293"/>
      <c r="AD1107" s="293"/>
      <c r="AG1107" s="111" t="str">
        <f t="shared" si="189"/>
        <v/>
      </c>
      <c r="AH1107" s="95">
        <f t="shared" si="190"/>
        <v>0</v>
      </c>
      <c r="AI1107" s="95">
        <f t="shared" si="191"/>
        <v>0</v>
      </c>
      <c r="AJ1107" s="95">
        <f t="shared" si="192"/>
        <v>0</v>
      </c>
      <c r="AK1107" s="100">
        <f t="shared" si="193"/>
        <v>0</v>
      </c>
      <c r="AL1107" s="101">
        <f t="shared" si="194"/>
        <v>0</v>
      </c>
      <c r="AM1107" s="101">
        <f t="shared" si="195"/>
        <v>0</v>
      </c>
      <c r="AN1107" s="102">
        <f t="shared" si="196"/>
        <v>0</v>
      </c>
      <c r="AO1107" s="100">
        <f t="shared" si="197"/>
        <v>0</v>
      </c>
      <c r="AP1107" s="101">
        <f t="shared" si="198"/>
        <v>0</v>
      </c>
      <c r="AQ1107" s="101">
        <f t="shared" si="199"/>
        <v>0</v>
      </c>
      <c r="AR1107" s="102">
        <f t="shared" si="200"/>
        <v>0</v>
      </c>
      <c r="AS1107" s="111">
        <f t="shared" si="201"/>
        <v>0</v>
      </c>
    </row>
    <row r="1108" spans="1:45" ht="15.05" customHeight="1">
      <c r="A1108" s="159"/>
      <c r="B1108" s="123"/>
      <c r="C1108" s="126" t="s">
        <v>81</v>
      </c>
      <c r="D1108" s="467" t="str">
        <f t="shared" si="185"/>
        <v/>
      </c>
      <c r="E1108" s="468"/>
      <c r="F1108" s="468"/>
      <c r="G1108" s="468"/>
      <c r="H1108" s="468"/>
      <c r="I1108" s="468"/>
      <c r="J1108" s="468"/>
      <c r="K1108" s="468"/>
      <c r="L1108" s="468"/>
      <c r="M1108" s="468"/>
      <c r="N1108" s="469"/>
      <c r="O1108" s="446" t="str">
        <f t="shared" si="186"/>
        <v/>
      </c>
      <c r="P1108" s="447"/>
      <c r="Q1108" s="446" t="str">
        <f t="shared" si="187"/>
        <v/>
      </c>
      <c r="R1108" s="447"/>
      <c r="S1108" s="446" t="str">
        <f t="shared" si="188"/>
        <v/>
      </c>
      <c r="T1108" s="447"/>
      <c r="U1108" s="293"/>
      <c r="V1108" s="293"/>
      <c r="W1108" s="293"/>
      <c r="X1108" s="293"/>
      <c r="Y1108" s="293"/>
      <c r="Z1108" s="293"/>
      <c r="AA1108" s="293"/>
      <c r="AB1108" s="293"/>
      <c r="AC1108" s="293"/>
      <c r="AD1108" s="293"/>
      <c r="AG1108" s="111" t="str">
        <f t="shared" si="189"/>
        <v/>
      </c>
      <c r="AH1108" s="95">
        <f t="shared" si="190"/>
        <v>0</v>
      </c>
      <c r="AI1108" s="95">
        <f t="shared" si="191"/>
        <v>0</v>
      </c>
      <c r="AJ1108" s="95">
        <f t="shared" si="192"/>
        <v>0</v>
      </c>
      <c r="AK1108" s="100">
        <f t="shared" si="193"/>
        <v>0</v>
      </c>
      <c r="AL1108" s="101">
        <f t="shared" si="194"/>
        <v>0</v>
      </c>
      <c r="AM1108" s="101">
        <f t="shared" si="195"/>
        <v>0</v>
      </c>
      <c r="AN1108" s="102">
        <f t="shared" si="196"/>
        <v>0</v>
      </c>
      <c r="AO1108" s="100">
        <f t="shared" si="197"/>
        <v>0</v>
      </c>
      <c r="AP1108" s="101">
        <f t="shared" si="198"/>
        <v>0</v>
      </c>
      <c r="AQ1108" s="101">
        <f t="shared" si="199"/>
        <v>0</v>
      </c>
      <c r="AR1108" s="102">
        <f t="shared" si="200"/>
        <v>0</v>
      </c>
      <c r="AS1108" s="111">
        <f t="shared" si="201"/>
        <v>0</v>
      </c>
    </row>
    <row r="1109" spans="1:45" ht="15.05" customHeight="1">
      <c r="A1109" s="159"/>
      <c r="B1109" s="123"/>
      <c r="C1109" s="126" t="s">
        <v>82</v>
      </c>
      <c r="D1109" s="467" t="str">
        <f t="shared" si="185"/>
        <v/>
      </c>
      <c r="E1109" s="468"/>
      <c r="F1109" s="468"/>
      <c r="G1109" s="468"/>
      <c r="H1109" s="468"/>
      <c r="I1109" s="468"/>
      <c r="J1109" s="468"/>
      <c r="K1109" s="468"/>
      <c r="L1109" s="468"/>
      <c r="M1109" s="468"/>
      <c r="N1109" s="469"/>
      <c r="O1109" s="446" t="str">
        <f t="shared" si="186"/>
        <v/>
      </c>
      <c r="P1109" s="447"/>
      <c r="Q1109" s="446" t="str">
        <f t="shared" si="187"/>
        <v/>
      </c>
      <c r="R1109" s="447"/>
      <c r="S1109" s="446" t="str">
        <f t="shared" si="188"/>
        <v/>
      </c>
      <c r="T1109" s="447"/>
      <c r="U1109" s="293"/>
      <c r="V1109" s="293"/>
      <c r="W1109" s="293"/>
      <c r="X1109" s="293"/>
      <c r="Y1109" s="293"/>
      <c r="Z1109" s="293"/>
      <c r="AA1109" s="293"/>
      <c r="AB1109" s="293"/>
      <c r="AC1109" s="293"/>
      <c r="AD1109" s="293"/>
      <c r="AG1109" s="111" t="str">
        <f t="shared" si="189"/>
        <v/>
      </c>
      <c r="AH1109" s="95">
        <f t="shared" si="190"/>
        <v>0</v>
      </c>
      <c r="AI1109" s="95">
        <f t="shared" si="191"/>
        <v>0</v>
      </c>
      <c r="AJ1109" s="95">
        <f t="shared" si="192"/>
        <v>0</v>
      </c>
      <c r="AK1109" s="100">
        <f t="shared" si="193"/>
        <v>0</v>
      </c>
      <c r="AL1109" s="101">
        <f t="shared" si="194"/>
        <v>0</v>
      </c>
      <c r="AM1109" s="101">
        <f t="shared" si="195"/>
        <v>0</v>
      </c>
      <c r="AN1109" s="102">
        <f t="shared" si="196"/>
        <v>0</v>
      </c>
      <c r="AO1109" s="100">
        <f t="shared" si="197"/>
        <v>0</v>
      </c>
      <c r="AP1109" s="101">
        <f t="shared" si="198"/>
        <v>0</v>
      </c>
      <c r="AQ1109" s="101">
        <f t="shared" si="199"/>
        <v>0</v>
      </c>
      <c r="AR1109" s="102">
        <f t="shared" si="200"/>
        <v>0</v>
      </c>
      <c r="AS1109" s="111">
        <f t="shared" si="201"/>
        <v>0</v>
      </c>
    </row>
    <row r="1110" spans="1:45" ht="15.05" customHeight="1">
      <c r="A1110" s="159"/>
      <c r="B1110" s="123"/>
      <c r="C1110" s="126" t="s">
        <v>83</v>
      </c>
      <c r="D1110" s="467" t="str">
        <f t="shared" si="185"/>
        <v/>
      </c>
      <c r="E1110" s="468"/>
      <c r="F1110" s="468"/>
      <c r="G1110" s="468"/>
      <c r="H1110" s="468"/>
      <c r="I1110" s="468"/>
      <c r="J1110" s="468"/>
      <c r="K1110" s="468"/>
      <c r="L1110" s="468"/>
      <c r="M1110" s="468"/>
      <c r="N1110" s="469"/>
      <c r="O1110" s="446" t="str">
        <f t="shared" si="186"/>
        <v/>
      </c>
      <c r="P1110" s="447"/>
      <c r="Q1110" s="446" t="str">
        <f t="shared" si="187"/>
        <v/>
      </c>
      <c r="R1110" s="447"/>
      <c r="S1110" s="446" t="str">
        <f t="shared" si="188"/>
        <v/>
      </c>
      <c r="T1110" s="447"/>
      <c r="U1110" s="293"/>
      <c r="V1110" s="293"/>
      <c r="W1110" s="293"/>
      <c r="X1110" s="293"/>
      <c r="Y1110" s="293"/>
      <c r="Z1110" s="293"/>
      <c r="AA1110" s="293"/>
      <c r="AB1110" s="293"/>
      <c r="AC1110" s="293"/>
      <c r="AD1110" s="293"/>
      <c r="AG1110" s="111" t="str">
        <f t="shared" si="189"/>
        <v/>
      </c>
      <c r="AH1110" s="95">
        <f t="shared" si="190"/>
        <v>0</v>
      </c>
      <c r="AI1110" s="95">
        <f t="shared" si="191"/>
        <v>0</v>
      </c>
      <c r="AJ1110" s="95">
        <f t="shared" si="192"/>
        <v>0</v>
      </c>
      <c r="AK1110" s="100">
        <f t="shared" si="193"/>
        <v>0</v>
      </c>
      <c r="AL1110" s="101">
        <f t="shared" si="194"/>
        <v>0</v>
      </c>
      <c r="AM1110" s="101">
        <f t="shared" si="195"/>
        <v>0</v>
      </c>
      <c r="AN1110" s="102">
        <f t="shared" si="196"/>
        <v>0</v>
      </c>
      <c r="AO1110" s="100">
        <f t="shared" si="197"/>
        <v>0</v>
      </c>
      <c r="AP1110" s="101">
        <f t="shared" si="198"/>
        <v>0</v>
      </c>
      <c r="AQ1110" s="101">
        <f t="shared" si="199"/>
        <v>0</v>
      </c>
      <c r="AR1110" s="102">
        <f t="shared" si="200"/>
        <v>0</v>
      </c>
      <c r="AS1110" s="111">
        <f t="shared" si="201"/>
        <v>0</v>
      </c>
    </row>
    <row r="1111" spans="1:45" ht="15.05" customHeight="1">
      <c r="A1111" s="159"/>
      <c r="B1111" s="123"/>
      <c r="C1111" s="126" t="s">
        <v>84</v>
      </c>
      <c r="D1111" s="467" t="str">
        <f t="shared" si="185"/>
        <v/>
      </c>
      <c r="E1111" s="468"/>
      <c r="F1111" s="468"/>
      <c r="G1111" s="468"/>
      <c r="H1111" s="468"/>
      <c r="I1111" s="468"/>
      <c r="J1111" s="468"/>
      <c r="K1111" s="468"/>
      <c r="L1111" s="468"/>
      <c r="M1111" s="468"/>
      <c r="N1111" s="469"/>
      <c r="O1111" s="446" t="str">
        <f t="shared" si="186"/>
        <v/>
      </c>
      <c r="P1111" s="447"/>
      <c r="Q1111" s="446" t="str">
        <f t="shared" si="187"/>
        <v/>
      </c>
      <c r="R1111" s="447"/>
      <c r="S1111" s="446" t="str">
        <f t="shared" si="188"/>
        <v/>
      </c>
      <c r="T1111" s="447"/>
      <c r="U1111" s="293"/>
      <c r="V1111" s="293"/>
      <c r="W1111" s="293"/>
      <c r="X1111" s="293"/>
      <c r="Y1111" s="293"/>
      <c r="Z1111" s="293"/>
      <c r="AA1111" s="293"/>
      <c r="AB1111" s="293"/>
      <c r="AC1111" s="293"/>
      <c r="AD1111" s="293"/>
      <c r="AG1111" s="111" t="str">
        <f t="shared" si="189"/>
        <v/>
      </c>
      <c r="AH1111" s="95">
        <f t="shared" si="190"/>
        <v>0</v>
      </c>
      <c r="AI1111" s="95">
        <f t="shared" si="191"/>
        <v>0</v>
      </c>
      <c r="AJ1111" s="95">
        <f t="shared" si="192"/>
        <v>0</v>
      </c>
      <c r="AK1111" s="100">
        <f t="shared" si="193"/>
        <v>0</v>
      </c>
      <c r="AL1111" s="101">
        <f t="shared" si="194"/>
        <v>0</v>
      </c>
      <c r="AM1111" s="101">
        <f t="shared" si="195"/>
        <v>0</v>
      </c>
      <c r="AN1111" s="102">
        <f t="shared" si="196"/>
        <v>0</v>
      </c>
      <c r="AO1111" s="100">
        <f t="shared" si="197"/>
        <v>0</v>
      </c>
      <c r="AP1111" s="101">
        <f t="shared" si="198"/>
        <v>0</v>
      </c>
      <c r="AQ1111" s="101">
        <f t="shared" si="199"/>
        <v>0</v>
      </c>
      <c r="AR1111" s="102">
        <f t="shared" si="200"/>
        <v>0</v>
      </c>
      <c r="AS1111" s="111">
        <f t="shared" si="201"/>
        <v>0</v>
      </c>
    </row>
    <row r="1112" spans="1:45" ht="15.05" customHeight="1">
      <c r="A1112" s="159"/>
      <c r="B1112" s="123"/>
      <c r="C1112" s="126" t="s">
        <v>85</v>
      </c>
      <c r="D1112" s="467" t="str">
        <f t="shared" si="185"/>
        <v/>
      </c>
      <c r="E1112" s="468"/>
      <c r="F1112" s="468"/>
      <c r="G1112" s="468"/>
      <c r="H1112" s="468"/>
      <c r="I1112" s="468"/>
      <c r="J1112" s="468"/>
      <c r="K1112" s="468"/>
      <c r="L1112" s="468"/>
      <c r="M1112" s="468"/>
      <c r="N1112" s="469"/>
      <c r="O1112" s="446" t="str">
        <f t="shared" si="186"/>
        <v/>
      </c>
      <c r="P1112" s="447"/>
      <c r="Q1112" s="446" t="str">
        <f t="shared" si="187"/>
        <v/>
      </c>
      <c r="R1112" s="447"/>
      <c r="S1112" s="446" t="str">
        <f t="shared" si="188"/>
        <v/>
      </c>
      <c r="T1112" s="447"/>
      <c r="U1112" s="293"/>
      <c r="V1112" s="293"/>
      <c r="W1112" s="293"/>
      <c r="X1112" s="293"/>
      <c r="Y1112" s="293"/>
      <c r="Z1112" s="293"/>
      <c r="AA1112" s="293"/>
      <c r="AB1112" s="293"/>
      <c r="AC1112" s="293"/>
      <c r="AD1112" s="293"/>
      <c r="AG1112" s="111" t="str">
        <f t="shared" si="189"/>
        <v/>
      </c>
      <c r="AH1112" s="95">
        <f t="shared" si="190"/>
        <v>0</v>
      </c>
      <c r="AI1112" s="95">
        <f t="shared" si="191"/>
        <v>0</v>
      </c>
      <c r="AJ1112" s="95">
        <f t="shared" si="192"/>
        <v>0</v>
      </c>
      <c r="AK1112" s="100">
        <f t="shared" si="193"/>
        <v>0</v>
      </c>
      <c r="AL1112" s="101">
        <f t="shared" si="194"/>
        <v>0</v>
      </c>
      <c r="AM1112" s="101">
        <f t="shared" si="195"/>
        <v>0</v>
      </c>
      <c r="AN1112" s="102">
        <f t="shared" si="196"/>
        <v>0</v>
      </c>
      <c r="AO1112" s="100">
        <f t="shared" si="197"/>
        <v>0</v>
      </c>
      <c r="AP1112" s="101">
        <f t="shared" si="198"/>
        <v>0</v>
      </c>
      <c r="AQ1112" s="101">
        <f t="shared" si="199"/>
        <v>0</v>
      </c>
      <c r="AR1112" s="102">
        <f t="shared" si="200"/>
        <v>0</v>
      </c>
      <c r="AS1112" s="111">
        <f t="shared" si="201"/>
        <v>0</v>
      </c>
    </row>
    <row r="1113" spans="1:45" ht="15.05" customHeight="1">
      <c r="A1113" s="159"/>
      <c r="B1113" s="123"/>
      <c r="C1113" s="126" t="s">
        <v>86</v>
      </c>
      <c r="D1113" s="467" t="str">
        <f t="shared" si="185"/>
        <v/>
      </c>
      <c r="E1113" s="468"/>
      <c r="F1113" s="468"/>
      <c r="G1113" s="468"/>
      <c r="H1113" s="468"/>
      <c r="I1113" s="468"/>
      <c r="J1113" s="468"/>
      <c r="K1113" s="468"/>
      <c r="L1113" s="468"/>
      <c r="M1113" s="468"/>
      <c r="N1113" s="469"/>
      <c r="O1113" s="446" t="str">
        <f t="shared" si="186"/>
        <v/>
      </c>
      <c r="P1113" s="447"/>
      <c r="Q1113" s="446" t="str">
        <f t="shared" si="187"/>
        <v/>
      </c>
      <c r="R1113" s="447"/>
      <c r="S1113" s="446" t="str">
        <f t="shared" si="188"/>
        <v/>
      </c>
      <c r="T1113" s="447"/>
      <c r="U1113" s="293"/>
      <c r="V1113" s="293"/>
      <c r="W1113" s="293"/>
      <c r="X1113" s="293"/>
      <c r="Y1113" s="293"/>
      <c r="Z1113" s="293"/>
      <c r="AA1113" s="293"/>
      <c r="AB1113" s="293"/>
      <c r="AC1113" s="293"/>
      <c r="AD1113" s="293"/>
      <c r="AG1113" s="111" t="str">
        <f t="shared" si="189"/>
        <v/>
      </c>
      <c r="AH1113" s="95">
        <f t="shared" si="190"/>
        <v>0</v>
      </c>
      <c r="AI1113" s="95">
        <f t="shared" si="191"/>
        <v>0</v>
      </c>
      <c r="AJ1113" s="95">
        <f t="shared" si="192"/>
        <v>0</v>
      </c>
      <c r="AK1113" s="100">
        <f t="shared" si="193"/>
        <v>0</v>
      </c>
      <c r="AL1113" s="101">
        <f t="shared" si="194"/>
        <v>0</v>
      </c>
      <c r="AM1113" s="101">
        <f t="shared" si="195"/>
        <v>0</v>
      </c>
      <c r="AN1113" s="102">
        <f t="shared" si="196"/>
        <v>0</v>
      </c>
      <c r="AO1113" s="100">
        <f t="shared" si="197"/>
        <v>0</v>
      </c>
      <c r="AP1113" s="101">
        <f t="shared" si="198"/>
        <v>0</v>
      </c>
      <c r="AQ1113" s="101">
        <f t="shared" si="199"/>
        <v>0</v>
      </c>
      <c r="AR1113" s="102">
        <f t="shared" si="200"/>
        <v>0</v>
      </c>
      <c r="AS1113" s="111">
        <f t="shared" si="201"/>
        <v>0</v>
      </c>
    </row>
    <row r="1114" spans="1:45" ht="15.05" customHeight="1">
      <c r="A1114" s="159"/>
      <c r="B1114" s="123"/>
      <c r="C1114" s="126" t="s">
        <v>87</v>
      </c>
      <c r="D1114" s="467" t="str">
        <f t="shared" si="185"/>
        <v/>
      </c>
      <c r="E1114" s="468"/>
      <c r="F1114" s="468"/>
      <c r="G1114" s="468"/>
      <c r="H1114" s="468"/>
      <c r="I1114" s="468"/>
      <c r="J1114" s="468"/>
      <c r="K1114" s="468"/>
      <c r="L1114" s="468"/>
      <c r="M1114" s="468"/>
      <c r="N1114" s="469"/>
      <c r="O1114" s="446" t="str">
        <f t="shared" si="186"/>
        <v/>
      </c>
      <c r="P1114" s="447"/>
      <c r="Q1114" s="446" t="str">
        <f t="shared" si="187"/>
        <v/>
      </c>
      <c r="R1114" s="447"/>
      <c r="S1114" s="446" t="str">
        <f t="shared" si="188"/>
        <v/>
      </c>
      <c r="T1114" s="447"/>
      <c r="U1114" s="293"/>
      <c r="V1114" s="293"/>
      <c r="W1114" s="293"/>
      <c r="X1114" s="293"/>
      <c r="Y1114" s="293"/>
      <c r="Z1114" s="293"/>
      <c r="AA1114" s="293"/>
      <c r="AB1114" s="293"/>
      <c r="AC1114" s="293"/>
      <c r="AD1114" s="293"/>
      <c r="AG1114" s="111" t="str">
        <f t="shared" si="189"/>
        <v/>
      </c>
      <c r="AH1114" s="95">
        <f t="shared" si="190"/>
        <v>0</v>
      </c>
      <c r="AI1114" s="95">
        <f t="shared" si="191"/>
        <v>0</v>
      </c>
      <c r="AJ1114" s="95">
        <f t="shared" si="192"/>
        <v>0</v>
      </c>
      <c r="AK1114" s="100">
        <f t="shared" si="193"/>
        <v>0</v>
      </c>
      <c r="AL1114" s="101">
        <f t="shared" si="194"/>
        <v>0</v>
      </c>
      <c r="AM1114" s="101">
        <f t="shared" si="195"/>
        <v>0</v>
      </c>
      <c r="AN1114" s="102">
        <f t="shared" si="196"/>
        <v>0</v>
      </c>
      <c r="AO1114" s="100">
        <f t="shared" si="197"/>
        <v>0</v>
      </c>
      <c r="AP1114" s="101">
        <f t="shared" si="198"/>
        <v>0</v>
      </c>
      <c r="AQ1114" s="101">
        <f t="shared" si="199"/>
        <v>0</v>
      </c>
      <c r="AR1114" s="102">
        <f t="shared" si="200"/>
        <v>0</v>
      </c>
      <c r="AS1114" s="111">
        <f t="shared" si="201"/>
        <v>0</v>
      </c>
    </row>
    <row r="1115" spans="1:45" ht="15.05" customHeight="1">
      <c r="A1115" s="159"/>
      <c r="B1115" s="123"/>
      <c r="C1115" s="126" t="s">
        <v>88</v>
      </c>
      <c r="D1115" s="467" t="str">
        <f t="shared" si="185"/>
        <v/>
      </c>
      <c r="E1115" s="468"/>
      <c r="F1115" s="468"/>
      <c r="G1115" s="468"/>
      <c r="H1115" s="468"/>
      <c r="I1115" s="468"/>
      <c r="J1115" s="468"/>
      <c r="K1115" s="468"/>
      <c r="L1115" s="468"/>
      <c r="M1115" s="468"/>
      <c r="N1115" s="469"/>
      <c r="O1115" s="446" t="str">
        <f t="shared" si="186"/>
        <v/>
      </c>
      <c r="P1115" s="447"/>
      <c r="Q1115" s="446" t="str">
        <f t="shared" si="187"/>
        <v/>
      </c>
      <c r="R1115" s="447"/>
      <c r="S1115" s="446" t="str">
        <f t="shared" si="188"/>
        <v/>
      </c>
      <c r="T1115" s="447"/>
      <c r="U1115" s="293"/>
      <c r="V1115" s="293"/>
      <c r="W1115" s="293"/>
      <c r="X1115" s="293"/>
      <c r="Y1115" s="293"/>
      <c r="Z1115" s="293"/>
      <c r="AA1115" s="293"/>
      <c r="AB1115" s="293"/>
      <c r="AC1115" s="293"/>
      <c r="AD1115" s="293"/>
      <c r="AG1115" s="111" t="str">
        <f t="shared" si="189"/>
        <v/>
      </c>
      <c r="AH1115" s="95">
        <f t="shared" si="190"/>
        <v>0</v>
      </c>
      <c r="AI1115" s="95">
        <f t="shared" si="191"/>
        <v>0</v>
      </c>
      <c r="AJ1115" s="95">
        <f t="shared" si="192"/>
        <v>0</v>
      </c>
      <c r="AK1115" s="100">
        <f t="shared" si="193"/>
        <v>0</v>
      </c>
      <c r="AL1115" s="101">
        <f t="shared" si="194"/>
        <v>0</v>
      </c>
      <c r="AM1115" s="101">
        <f t="shared" si="195"/>
        <v>0</v>
      </c>
      <c r="AN1115" s="102">
        <f t="shared" si="196"/>
        <v>0</v>
      </c>
      <c r="AO1115" s="100">
        <f t="shared" si="197"/>
        <v>0</v>
      </c>
      <c r="AP1115" s="101">
        <f t="shared" si="198"/>
        <v>0</v>
      </c>
      <c r="AQ1115" s="101">
        <f t="shared" si="199"/>
        <v>0</v>
      </c>
      <c r="AR1115" s="102">
        <f t="shared" si="200"/>
        <v>0</v>
      </c>
      <c r="AS1115" s="111">
        <f t="shared" si="201"/>
        <v>0</v>
      </c>
    </row>
    <row r="1116" spans="1:45" ht="15.05" customHeight="1">
      <c r="A1116" s="159"/>
      <c r="B1116" s="123"/>
      <c r="C1116" s="126" t="s">
        <v>89</v>
      </c>
      <c r="D1116" s="467" t="str">
        <f t="shared" si="185"/>
        <v/>
      </c>
      <c r="E1116" s="468"/>
      <c r="F1116" s="468"/>
      <c r="G1116" s="468"/>
      <c r="H1116" s="468"/>
      <c r="I1116" s="468"/>
      <c r="J1116" s="468"/>
      <c r="K1116" s="468"/>
      <c r="L1116" s="468"/>
      <c r="M1116" s="468"/>
      <c r="N1116" s="469"/>
      <c r="O1116" s="446" t="str">
        <f t="shared" si="186"/>
        <v/>
      </c>
      <c r="P1116" s="447"/>
      <c r="Q1116" s="446" t="str">
        <f t="shared" si="187"/>
        <v/>
      </c>
      <c r="R1116" s="447"/>
      <c r="S1116" s="446" t="str">
        <f t="shared" si="188"/>
        <v/>
      </c>
      <c r="T1116" s="447"/>
      <c r="U1116" s="293"/>
      <c r="V1116" s="293"/>
      <c r="W1116" s="293"/>
      <c r="X1116" s="293"/>
      <c r="Y1116" s="293"/>
      <c r="Z1116" s="293"/>
      <c r="AA1116" s="293"/>
      <c r="AB1116" s="293"/>
      <c r="AC1116" s="293"/>
      <c r="AD1116" s="293"/>
      <c r="AG1116" s="111" t="str">
        <f t="shared" si="189"/>
        <v/>
      </c>
      <c r="AH1116" s="95">
        <f t="shared" si="190"/>
        <v>0</v>
      </c>
      <c r="AI1116" s="95">
        <f t="shared" si="191"/>
        <v>0</v>
      </c>
      <c r="AJ1116" s="95">
        <f t="shared" si="192"/>
        <v>0</v>
      </c>
      <c r="AK1116" s="100">
        <f t="shared" si="193"/>
        <v>0</v>
      </c>
      <c r="AL1116" s="101">
        <f t="shared" si="194"/>
        <v>0</v>
      </c>
      <c r="AM1116" s="101">
        <f t="shared" si="195"/>
        <v>0</v>
      </c>
      <c r="AN1116" s="102">
        <f t="shared" si="196"/>
        <v>0</v>
      </c>
      <c r="AO1116" s="100">
        <f t="shared" si="197"/>
        <v>0</v>
      </c>
      <c r="AP1116" s="101">
        <f t="shared" si="198"/>
        <v>0</v>
      </c>
      <c r="AQ1116" s="101">
        <f t="shared" si="199"/>
        <v>0</v>
      </c>
      <c r="AR1116" s="102">
        <f t="shared" si="200"/>
        <v>0</v>
      </c>
      <c r="AS1116" s="111">
        <f t="shared" si="201"/>
        <v>0</v>
      </c>
    </row>
    <row r="1117" spans="1:45" ht="15.05" customHeight="1">
      <c r="A1117" s="159"/>
      <c r="B1117" s="123"/>
      <c r="C1117" s="126" t="s">
        <v>90</v>
      </c>
      <c r="D1117" s="467" t="str">
        <f t="shared" si="185"/>
        <v/>
      </c>
      <c r="E1117" s="468"/>
      <c r="F1117" s="468"/>
      <c r="G1117" s="468"/>
      <c r="H1117" s="468"/>
      <c r="I1117" s="468"/>
      <c r="J1117" s="468"/>
      <c r="K1117" s="468"/>
      <c r="L1117" s="468"/>
      <c r="M1117" s="468"/>
      <c r="N1117" s="469"/>
      <c r="O1117" s="446" t="str">
        <f t="shared" si="186"/>
        <v/>
      </c>
      <c r="P1117" s="447"/>
      <c r="Q1117" s="446" t="str">
        <f t="shared" si="187"/>
        <v/>
      </c>
      <c r="R1117" s="447"/>
      <c r="S1117" s="446" t="str">
        <f t="shared" si="188"/>
        <v/>
      </c>
      <c r="T1117" s="447"/>
      <c r="U1117" s="293"/>
      <c r="V1117" s="293"/>
      <c r="W1117" s="293"/>
      <c r="X1117" s="293"/>
      <c r="Y1117" s="293"/>
      <c r="Z1117" s="293"/>
      <c r="AA1117" s="293"/>
      <c r="AB1117" s="293"/>
      <c r="AC1117" s="293"/>
      <c r="AD1117" s="293"/>
      <c r="AG1117" s="111" t="str">
        <f t="shared" si="189"/>
        <v/>
      </c>
      <c r="AH1117" s="95">
        <f t="shared" si="190"/>
        <v>0</v>
      </c>
      <c r="AI1117" s="95">
        <f t="shared" si="191"/>
        <v>0</v>
      </c>
      <c r="AJ1117" s="95">
        <f t="shared" si="192"/>
        <v>0</v>
      </c>
      <c r="AK1117" s="100">
        <f t="shared" si="193"/>
        <v>0</v>
      </c>
      <c r="AL1117" s="101">
        <f t="shared" si="194"/>
        <v>0</v>
      </c>
      <c r="AM1117" s="101">
        <f t="shared" si="195"/>
        <v>0</v>
      </c>
      <c r="AN1117" s="102">
        <f t="shared" si="196"/>
        <v>0</v>
      </c>
      <c r="AO1117" s="100">
        <f t="shared" si="197"/>
        <v>0</v>
      </c>
      <c r="AP1117" s="101">
        <f t="shared" si="198"/>
        <v>0</v>
      </c>
      <c r="AQ1117" s="101">
        <f t="shared" si="199"/>
        <v>0</v>
      </c>
      <c r="AR1117" s="102">
        <f t="shared" si="200"/>
        <v>0</v>
      </c>
      <c r="AS1117" s="111">
        <f t="shared" si="201"/>
        <v>0</v>
      </c>
    </row>
    <row r="1118" spans="1:45" ht="15.05" customHeight="1">
      <c r="A1118" s="159"/>
      <c r="B1118" s="123"/>
      <c r="C1118" s="126" t="s">
        <v>91</v>
      </c>
      <c r="D1118" s="467" t="str">
        <f t="shared" si="185"/>
        <v/>
      </c>
      <c r="E1118" s="468"/>
      <c r="F1118" s="468"/>
      <c r="G1118" s="468"/>
      <c r="H1118" s="468"/>
      <c r="I1118" s="468"/>
      <c r="J1118" s="468"/>
      <c r="K1118" s="468"/>
      <c r="L1118" s="468"/>
      <c r="M1118" s="468"/>
      <c r="N1118" s="469"/>
      <c r="O1118" s="446" t="str">
        <f t="shared" si="186"/>
        <v/>
      </c>
      <c r="P1118" s="447"/>
      <c r="Q1118" s="446" t="str">
        <f t="shared" si="187"/>
        <v/>
      </c>
      <c r="R1118" s="447"/>
      <c r="S1118" s="446" t="str">
        <f t="shared" si="188"/>
        <v/>
      </c>
      <c r="T1118" s="447"/>
      <c r="U1118" s="293"/>
      <c r="V1118" s="293"/>
      <c r="W1118" s="293"/>
      <c r="X1118" s="293"/>
      <c r="Y1118" s="293"/>
      <c r="Z1118" s="293"/>
      <c r="AA1118" s="293"/>
      <c r="AB1118" s="293"/>
      <c r="AC1118" s="293"/>
      <c r="AD1118" s="293"/>
      <c r="AG1118" s="111" t="str">
        <f t="shared" si="189"/>
        <v/>
      </c>
      <c r="AH1118" s="95">
        <f t="shared" si="190"/>
        <v>0</v>
      </c>
      <c r="AI1118" s="95">
        <f t="shared" si="191"/>
        <v>0</v>
      </c>
      <c r="AJ1118" s="95">
        <f t="shared" si="192"/>
        <v>0</v>
      </c>
      <c r="AK1118" s="100">
        <f t="shared" si="193"/>
        <v>0</v>
      </c>
      <c r="AL1118" s="101">
        <f t="shared" si="194"/>
        <v>0</v>
      </c>
      <c r="AM1118" s="101">
        <f t="shared" si="195"/>
        <v>0</v>
      </c>
      <c r="AN1118" s="102">
        <f t="shared" si="196"/>
        <v>0</v>
      </c>
      <c r="AO1118" s="100">
        <f t="shared" si="197"/>
        <v>0</v>
      </c>
      <c r="AP1118" s="101">
        <f t="shared" si="198"/>
        <v>0</v>
      </c>
      <c r="AQ1118" s="101">
        <f t="shared" si="199"/>
        <v>0</v>
      </c>
      <c r="AR1118" s="102">
        <f t="shared" si="200"/>
        <v>0</v>
      </c>
      <c r="AS1118" s="111">
        <f t="shared" si="201"/>
        <v>0</v>
      </c>
    </row>
    <row r="1119" spans="1:45" ht="15.05" customHeight="1">
      <c r="A1119" s="159"/>
      <c r="B1119" s="123"/>
      <c r="C1119" s="126" t="s">
        <v>92</v>
      </c>
      <c r="D1119" s="467" t="str">
        <f t="shared" si="185"/>
        <v/>
      </c>
      <c r="E1119" s="468"/>
      <c r="F1119" s="468"/>
      <c r="G1119" s="468"/>
      <c r="H1119" s="468"/>
      <c r="I1119" s="468"/>
      <c r="J1119" s="468"/>
      <c r="K1119" s="468"/>
      <c r="L1119" s="468"/>
      <c r="M1119" s="468"/>
      <c r="N1119" s="469"/>
      <c r="O1119" s="446" t="str">
        <f t="shared" si="186"/>
        <v/>
      </c>
      <c r="P1119" s="447"/>
      <c r="Q1119" s="446" t="str">
        <f t="shared" si="187"/>
        <v/>
      </c>
      <c r="R1119" s="447"/>
      <c r="S1119" s="446" t="str">
        <f t="shared" si="188"/>
        <v/>
      </c>
      <c r="T1119" s="447"/>
      <c r="U1119" s="293"/>
      <c r="V1119" s="293"/>
      <c r="W1119" s="293"/>
      <c r="X1119" s="293"/>
      <c r="Y1119" s="293"/>
      <c r="Z1119" s="293"/>
      <c r="AA1119" s="293"/>
      <c r="AB1119" s="293"/>
      <c r="AC1119" s="293"/>
      <c r="AD1119" s="293"/>
      <c r="AG1119" s="111" t="str">
        <f t="shared" si="189"/>
        <v/>
      </c>
      <c r="AH1119" s="95">
        <f t="shared" si="190"/>
        <v>0</v>
      </c>
      <c r="AI1119" s="95">
        <f t="shared" si="191"/>
        <v>0</v>
      </c>
      <c r="AJ1119" s="95">
        <f t="shared" si="192"/>
        <v>0</v>
      </c>
      <c r="AK1119" s="100">
        <f t="shared" si="193"/>
        <v>0</v>
      </c>
      <c r="AL1119" s="101">
        <f t="shared" si="194"/>
        <v>0</v>
      </c>
      <c r="AM1119" s="101">
        <f t="shared" si="195"/>
        <v>0</v>
      </c>
      <c r="AN1119" s="102">
        <f t="shared" si="196"/>
        <v>0</v>
      </c>
      <c r="AO1119" s="100">
        <f t="shared" si="197"/>
        <v>0</v>
      </c>
      <c r="AP1119" s="101">
        <f t="shared" si="198"/>
        <v>0</v>
      </c>
      <c r="AQ1119" s="101">
        <f t="shared" si="199"/>
        <v>0</v>
      </c>
      <c r="AR1119" s="102">
        <f t="shared" si="200"/>
        <v>0</v>
      </c>
      <c r="AS1119" s="111">
        <f t="shared" si="201"/>
        <v>0</v>
      </c>
    </row>
    <row r="1120" spans="1:45" ht="15.05" customHeight="1">
      <c r="A1120" s="159"/>
      <c r="B1120" s="123"/>
      <c r="C1120" s="126" t="s">
        <v>93</v>
      </c>
      <c r="D1120" s="467" t="str">
        <f t="shared" si="185"/>
        <v/>
      </c>
      <c r="E1120" s="468"/>
      <c r="F1120" s="468"/>
      <c r="G1120" s="468"/>
      <c r="H1120" s="468"/>
      <c r="I1120" s="468"/>
      <c r="J1120" s="468"/>
      <c r="K1120" s="468"/>
      <c r="L1120" s="468"/>
      <c r="M1120" s="468"/>
      <c r="N1120" s="469"/>
      <c r="O1120" s="446" t="str">
        <f t="shared" si="186"/>
        <v/>
      </c>
      <c r="P1120" s="447"/>
      <c r="Q1120" s="446" t="str">
        <f t="shared" si="187"/>
        <v/>
      </c>
      <c r="R1120" s="447"/>
      <c r="S1120" s="446" t="str">
        <f t="shared" si="188"/>
        <v/>
      </c>
      <c r="T1120" s="447"/>
      <c r="U1120" s="293"/>
      <c r="V1120" s="293"/>
      <c r="W1120" s="293"/>
      <c r="X1120" s="293"/>
      <c r="Y1120" s="293"/>
      <c r="Z1120" s="293"/>
      <c r="AA1120" s="293"/>
      <c r="AB1120" s="293"/>
      <c r="AC1120" s="293"/>
      <c r="AD1120" s="293"/>
      <c r="AG1120" s="111" t="str">
        <f t="shared" si="189"/>
        <v/>
      </c>
      <c r="AH1120" s="95">
        <f t="shared" si="190"/>
        <v>0</v>
      </c>
      <c r="AI1120" s="95">
        <f t="shared" si="191"/>
        <v>0</v>
      </c>
      <c r="AJ1120" s="95">
        <f t="shared" si="192"/>
        <v>0</v>
      </c>
      <c r="AK1120" s="100">
        <f t="shared" si="193"/>
        <v>0</v>
      </c>
      <c r="AL1120" s="101">
        <f t="shared" si="194"/>
        <v>0</v>
      </c>
      <c r="AM1120" s="101">
        <f t="shared" si="195"/>
        <v>0</v>
      </c>
      <c r="AN1120" s="102">
        <f t="shared" si="196"/>
        <v>0</v>
      </c>
      <c r="AO1120" s="100">
        <f t="shared" si="197"/>
        <v>0</v>
      </c>
      <c r="AP1120" s="101">
        <f t="shared" si="198"/>
        <v>0</v>
      </c>
      <c r="AQ1120" s="101">
        <f t="shared" si="199"/>
        <v>0</v>
      </c>
      <c r="AR1120" s="102">
        <f t="shared" si="200"/>
        <v>0</v>
      </c>
      <c r="AS1120" s="111">
        <f t="shared" si="201"/>
        <v>0</v>
      </c>
    </row>
    <row r="1121" spans="1:45" ht="15.05" customHeight="1">
      <c r="A1121" s="159"/>
      <c r="B1121" s="123"/>
      <c r="C1121" s="126" t="s">
        <v>94</v>
      </c>
      <c r="D1121" s="467" t="str">
        <f t="shared" si="185"/>
        <v/>
      </c>
      <c r="E1121" s="468"/>
      <c r="F1121" s="468"/>
      <c r="G1121" s="468"/>
      <c r="H1121" s="468"/>
      <c r="I1121" s="468"/>
      <c r="J1121" s="468"/>
      <c r="K1121" s="468"/>
      <c r="L1121" s="468"/>
      <c r="M1121" s="468"/>
      <c r="N1121" s="469"/>
      <c r="O1121" s="446" t="str">
        <f t="shared" si="186"/>
        <v/>
      </c>
      <c r="P1121" s="447"/>
      <c r="Q1121" s="446" t="str">
        <f t="shared" si="187"/>
        <v/>
      </c>
      <c r="R1121" s="447"/>
      <c r="S1121" s="446" t="str">
        <f t="shared" si="188"/>
        <v/>
      </c>
      <c r="T1121" s="447"/>
      <c r="U1121" s="293"/>
      <c r="V1121" s="293"/>
      <c r="W1121" s="293"/>
      <c r="X1121" s="293"/>
      <c r="Y1121" s="293"/>
      <c r="Z1121" s="293"/>
      <c r="AA1121" s="293"/>
      <c r="AB1121" s="293"/>
      <c r="AC1121" s="293"/>
      <c r="AD1121" s="293"/>
      <c r="AG1121" s="111" t="str">
        <f t="shared" si="189"/>
        <v/>
      </c>
      <c r="AH1121" s="95">
        <f t="shared" si="190"/>
        <v>0</v>
      </c>
      <c r="AI1121" s="95">
        <f t="shared" si="191"/>
        <v>0</v>
      </c>
      <c r="AJ1121" s="95">
        <f t="shared" si="192"/>
        <v>0</v>
      </c>
      <c r="AK1121" s="100">
        <f t="shared" si="193"/>
        <v>0</v>
      </c>
      <c r="AL1121" s="101">
        <f t="shared" si="194"/>
        <v>0</v>
      </c>
      <c r="AM1121" s="101">
        <f t="shared" si="195"/>
        <v>0</v>
      </c>
      <c r="AN1121" s="102">
        <f t="shared" si="196"/>
        <v>0</v>
      </c>
      <c r="AO1121" s="100">
        <f t="shared" si="197"/>
        <v>0</v>
      </c>
      <c r="AP1121" s="101">
        <f t="shared" si="198"/>
        <v>0</v>
      </c>
      <c r="AQ1121" s="101">
        <f t="shared" si="199"/>
        <v>0</v>
      </c>
      <c r="AR1121" s="102">
        <f t="shared" si="200"/>
        <v>0</v>
      </c>
      <c r="AS1121" s="111">
        <f t="shared" si="201"/>
        <v>0</v>
      </c>
    </row>
    <row r="1122" spans="1:45" ht="15.05" customHeight="1">
      <c r="A1122" s="159"/>
      <c r="B1122" s="123"/>
      <c r="C1122" s="126" t="s">
        <v>95</v>
      </c>
      <c r="D1122" s="467" t="str">
        <f t="shared" si="185"/>
        <v/>
      </c>
      <c r="E1122" s="468"/>
      <c r="F1122" s="468"/>
      <c r="G1122" s="468"/>
      <c r="H1122" s="468"/>
      <c r="I1122" s="468"/>
      <c r="J1122" s="468"/>
      <c r="K1122" s="468"/>
      <c r="L1122" s="468"/>
      <c r="M1122" s="468"/>
      <c r="N1122" s="469"/>
      <c r="O1122" s="446" t="str">
        <f t="shared" si="186"/>
        <v/>
      </c>
      <c r="P1122" s="447"/>
      <c r="Q1122" s="446" t="str">
        <f t="shared" si="187"/>
        <v/>
      </c>
      <c r="R1122" s="447"/>
      <c r="S1122" s="446" t="str">
        <f t="shared" si="188"/>
        <v/>
      </c>
      <c r="T1122" s="447"/>
      <c r="U1122" s="293"/>
      <c r="V1122" s="293"/>
      <c r="W1122" s="293"/>
      <c r="X1122" s="293"/>
      <c r="Y1122" s="293"/>
      <c r="Z1122" s="293"/>
      <c r="AA1122" s="293"/>
      <c r="AB1122" s="293"/>
      <c r="AC1122" s="293"/>
      <c r="AD1122" s="293"/>
      <c r="AG1122" s="111" t="str">
        <f t="shared" si="189"/>
        <v/>
      </c>
      <c r="AH1122" s="95">
        <f t="shared" si="190"/>
        <v>0</v>
      </c>
      <c r="AI1122" s="95">
        <f t="shared" si="191"/>
        <v>0</v>
      </c>
      <c r="AJ1122" s="95">
        <f t="shared" si="192"/>
        <v>0</v>
      </c>
      <c r="AK1122" s="100">
        <f t="shared" si="193"/>
        <v>0</v>
      </c>
      <c r="AL1122" s="101">
        <f t="shared" si="194"/>
        <v>0</v>
      </c>
      <c r="AM1122" s="101">
        <f t="shared" si="195"/>
        <v>0</v>
      </c>
      <c r="AN1122" s="102">
        <f t="shared" si="196"/>
        <v>0</v>
      </c>
      <c r="AO1122" s="100">
        <f t="shared" si="197"/>
        <v>0</v>
      </c>
      <c r="AP1122" s="101">
        <f t="shared" si="198"/>
        <v>0</v>
      </c>
      <c r="AQ1122" s="101">
        <f t="shared" si="199"/>
        <v>0</v>
      </c>
      <c r="AR1122" s="102">
        <f t="shared" si="200"/>
        <v>0</v>
      </c>
      <c r="AS1122" s="111">
        <f t="shared" si="201"/>
        <v>0</v>
      </c>
    </row>
    <row r="1123" spans="1:45" ht="15.05" customHeight="1">
      <c r="A1123" s="159"/>
      <c r="B1123" s="123"/>
      <c r="C1123" s="126" t="s">
        <v>96</v>
      </c>
      <c r="D1123" s="467" t="str">
        <f t="shared" si="185"/>
        <v/>
      </c>
      <c r="E1123" s="468"/>
      <c r="F1123" s="468"/>
      <c r="G1123" s="468"/>
      <c r="H1123" s="468"/>
      <c r="I1123" s="468"/>
      <c r="J1123" s="468"/>
      <c r="K1123" s="468"/>
      <c r="L1123" s="468"/>
      <c r="M1123" s="468"/>
      <c r="N1123" s="469"/>
      <c r="O1123" s="446" t="str">
        <f t="shared" si="186"/>
        <v/>
      </c>
      <c r="P1123" s="447"/>
      <c r="Q1123" s="446" t="str">
        <f t="shared" si="187"/>
        <v/>
      </c>
      <c r="R1123" s="447"/>
      <c r="S1123" s="446" t="str">
        <f t="shared" si="188"/>
        <v/>
      </c>
      <c r="T1123" s="447"/>
      <c r="U1123" s="293"/>
      <c r="V1123" s="293"/>
      <c r="W1123" s="293"/>
      <c r="X1123" s="293"/>
      <c r="Y1123" s="293"/>
      <c r="Z1123" s="293"/>
      <c r="AA1123" s="293"/>
      <c r="AB1123" s="293"/>
      <c r="AC1123" s="293"/>
      <c r="AD1123" s="293"/>
      <c r="AG1123" s="111" t="str">
        <f t="shared" si="189"/>
        <v/>
      </c>
      <c r="AH1123" s="95">
        <f t="shared" si="190"/>
        <v>0</v>
      </c>
      <c r="AI1123" s="95">
        <f t="shared" si="191"/>
        <v>0</v>
      </c>
      <c r="AJ1123" s="95">
        <f t="shared" si="192"/>
        <v>0</v>
      </c>
      <c r="AK1123" s="100">
        <f t="shared" si="193"/>
        <v>0</v>
      </c>
      <c r="AL1123" s="101">
        <f t="shared" si="194"/>
        <v>0</v>
      </c>
      <c r="AM1123" s="101">
        <f t="shared" si="195"/>
        <v>0</v>
      </c>
      <c r="AN1123" s="102">
        <f t="shared" si="196"/>
        <v>0</v>
      </c>
      <c r="AO1123" s="100">
        <f t="shared" si="197"/>
        <v>0</v>
      </c>
      <c r="AP1123" s="101">
        <f t="shared" si="198"/>
        <v>0</v>
      </c>
      <c r="AQ1123" s="101">
        <f t="shared" si="199"/>
        <v>0</v>
      </c>
      <c r="AR1123" s="102">
        <f t="shared" si="200"/>
        <v>0</v>
      </c>
      <c r="AS1123" s="111">
        <f t="shared" si="201"/>
        <v>0</v>
      </c>
    </row>
    <row r="1124" spans="1:45" ht="15.05" customHeight="1">
      <c r="A1124" s="159"/>
      <c r="B1124" s="123"/>
      <c r="C1124" s="126" t="s">
        <v>97</v>
      </c>
      <c r="D1124" s="467" t="str">
        <f t="shared" si="185"/>
        <v/>
      </c>
      <c r="E1124" s="468"/>
      <c r="F1124" s="468"/>
      <c r="G1124" s="468"/>
      <c r="H1124" s="468"/>
      <c r="I1124" s="468"/>
      <c r="J1124" s="468"/>
      <c r="K1124" s="468"/>
      <c r="L1124" s="468"/>
      <c r="M1124" s="468"/>
      <c r="N1124" s="469"/>
      <c r="O1124" s="446" t="str">
        <f t="shared" si="186"/>
        <v/>
      </c>
      <c r="P1124" s="447"/>
      <c r="Q1124" s="446" t="str">
        <f t="shared" si="187"/>
        <v/>
      </c>
      <c r="R1124" s="447"/>
      <c r="S1124" s="446" t="str">
        <f t="shared" si="188"/>
        <v/>
      </c>
      <c r="T1124" s="447"/>
      <c r="U1124" s="293"/>
      <c r="V1124" s="293"/>
      <c r="W1124" s="293"/>
      <c r="X1124" s="293"/>
      <c r="Y1124" s="293"/>
      <c r="Z1124" s="293"/>
      <c r="AA1124" s="293"/>
      <c r="AB1124" s="293"/>
      <c r="AC1124" s="293"/>
      <c r="AD1124" s="293"/>
      <c r="AG1124" s="111" t="str">
        <f t="shared" si="189"/>
        <v/>
      </c>
      <c r="AH1124" s="95">
        <f t="shared" si="190"/>
        <v>0</v>
      </c>
      <c r="AI1124" s="95">
        <f t="shared" si="191"/>
        <v>0</v>
      </c>
      <c r="AJ1124" s="95">
        <f t="shared" si="192"/>
        <v>0</v>
      </c>
      <c r="AK1124" s="100">
        <f t="shared" si="193"/>
        <v>0</v>
      </c>
      <c r="AL1124" s="101">
        <f t="shared" si="194"/>
        <v>0</v>
      </c>
      <c r="AM1124" s="101">
        <f t="shared" si="195"/>
        <v>0</v>
      </c>
      <c r="AN1124" s="102">
        <f t="shared" si="196"/>
        <v>0</v>
      </c>
      <c r="AO1124" s="100">
        <f t="shared" si="197"/>
        <v>0</v>
      </c>
      <c r="AP1124" s="101">
        <f t="shared" si="198"/>
        <v>0</v>
      </c>
      <c r="AQ1124" s="101">
        <f t="shared" si="199"/>
        <v>0</v>
      </c>
      <c r="AR1124" s="102">
        <f t="shared" si="200"/>
        <v>0</v>
      </c>
      <c r="AS1124" s="111">
        <f t="shared" si="201"/>
        <v>0</v>
      </c>
    </row>
    <row r="1125" spans="1:45" ht="15.05" customHeight="1">
      <c r="A1125" s="159"/>
      <c r="B1125" s="123"/>
      <c r="C1125" s="126" t="s">
        <v>98</v>
      </c>
      <c r="D1125" s="467" t="str">
        <f t="shared" si="185"/>
        <v/>
      </c>
      <c r="E1125" s="468"/>
      <c r="F1125" s="468"/>
      <c r="G1125" s="468"/>
      <c r="H1125" s="468"/>
      <c r="I1125" s="468"/>
      <c r="J1125" s="468"/>
      <c r="K1125" s="468"/>
      <c r="L1125" s="468"/>
      <c r="M1125" s="468"/>
      <c r="N1125" s="469"/>
      <c r="O1125" s="446" t="str">
        <f t="shared" si="186"/>
        <v/>
      </c>
      <c r="P1125" s="447"/>
      <c r="Q1125" s="446" t="str">
        <f t="shared" si="187"/>
        <v/>
      </c>
      <c r="R1125" s="447"/>
      <c r="S1125" s="446" t="str">
        <f t="shared" si="188"/>
        <v/>
      </c>
      <c r="T1125" s="447"/>
      <c r="U1125" s="293"/>
      <c r="V1125" s="293"/>
      <c r="W1125" s="293"/>
      <c r="X1125" s="293"/>
      <c r="Y1125" s="293"/>
      <c r="Z1125" s="293"/>
      <c r="AA1125" s="293"/>
      <c r="AB1125" s="293"/>
      <c r="AC1125" s="293"/>
      <c r="AD1125" s="293"/>
      <c r="AG1125" s="111" t="str">
        <f t="shared" si="189"/>
        <v/>
      </c>
      <c r="AH1125" s="95">
        <f t="shared" si="190"/>
        <v>0</v>
      </c>
      <c r="AI1125" s="95">
        <f t="shared" si="191"/>
        <v>0</v>
      </c>
      <c r="AJ1125" s="95">
        <f t="shared" si="192"/>
        <v>0</v>
      </c>
      <c r="AK1125" s="100">
        <f t="shared" si="193"/>
        <v>0</v>
      </c>
      <c r="AL1125" s="101">
        <f t="shared" si="194"/>
        <v>0</v>
      </c>
      <c r="AM1125" s="101">
        <f t="shared" si="195"/>
        <v>0</v>
      </c>
      <c r="AN1125" s="102">
        <f t="shared" si="196"/>
        <v>0</v>
      </c>
      <c r="AO1125" s="100">
        <f t="shared" si="197"/>
        <v>0</v>
      </c>
      <c r="AP1125" s="101">
        <f t="shared" si="198"/>
        <v>0</v>
      </c>
      <c r="AQ1125" s="101">
        <f t="shared" si="199"/>
        <v>0</v>
      </c>
      <c r="AR1125" s="102">
        <f t="shared" si="200"/>
        <v>0</v>
      </c>
      <c r="AS1125" s="111">
        <f t="shared" si="201"/>
        <v>0</v>
      </c>
    </row>
    <row r="1126" spans="1:45" ht="15.05" customHeight="1">
      <c r="A1126" s="159"/>
      <c r="B1126" s="123"/>
      <c r="C1126" s="126" t="s">
        <v>99</v>
      </c>
      <c r="D1126" s="467" t="str">
        <f t="shared" si="185"/>
        <v/>
      </c>
      <c r="E1126" s="468"/>
      <c r="F1126" s="468"/>
      <c r="G1126" s="468"/>
      <c r="H1126" s="468"/>
      <c r="I1126" s="468"/>
      <c r="J1126" s="468"/>
      <c r="K1126" s="468"/>
      <c r="L1126" s="468"/>
      <c r="M1126" s="468"/>
      <c r="N1126" s="469"/>
      <c r="O1126" s="446" t="str">
        <f t="shared" si="186"/>
        <v/>
      </c>
      <c r="P1126" s="447"/>
      <c r="Q1126" s="446" t="str">
        <f t="shared" si="187"/>
        <v/>
      </c>
      <c r="R1126" s="447"/>
      <c r="S1126" s="446" t="str">
        <f t="shared" si="188"/>
        <v/>
      </c>
      <c r="T1126" s="447"/>
      <c r="U1126" s="293"/>
      <c r="V1126" s="293"/>
      <c r="W1126" s="293"/>
      <c r="X1126" s="293"/>
      <c r="Y1126" s="293"/>
      <c r="Z1126" s="293"/>
      <c r="AA1126" s="293"/>
      <c r="AB1126" s="293"/>
      <c r="AC1126" s="293"/>
      <c r="AD1126" s="293"/>
      <c r="AG1126" s="111" t="str">
        <f t="shared" si="189"/>
        <v/>
      </c>
      <c r="AH1126" s="95">
        <f t="shared" si="190"/>
        <v>0</v>
      </c>
      <c r="AI1126" s="95">
        <f t="shared" si="191"/>
        <v>0</v>
      </c>
      <c r="AJ1126" s="95">
        <f t="shared" si="192"/>
        <v>0</v>
      </c>
      <c r="AK1126" s="100">
        <f t="shared" si="193"/>
        <v>0</v>
      </c>
      <c r="AL1126" s="101">
        <f t="shared" si="194"/>
        <v>0</v>
      </c>
      <c r="AM1126" s="101">
        <f t="shared" si="195"/>
        <v>0</v>
      </c>
      <c r="AN1126" s="102">
        <f t="shared" si="196"/>
        <v>0</v>
      </c>
      <c r="AO1126" s="100">
        <f t="shared" si="197"/>
        <v>0</v>
      </c>
      <c r="AP1126" s="101">
        <f t="shared" si="198"/>
        <v>0</v>
      </c>
      <c r="AQ1126" s="101">
        <f t="shared" si="199"/>
        <v>0</v>
      </c>
      <c r="AR1126" s="102">
        <f t="shared" si="200"/>
        <v>0</v>
      </c>
      <c r="AS1126" s="111">
        <f t="shared" si="201"/>
        <v>0</v>
      </c>
    </row>
    <row r="1127" spans="1:45" ht="15.05" customHeight="1">
      <c r="A1127" s="159"/>
      <c r="B1127" s="123"/>
      <c r="C1127" s="126" t="s">
        <v>100</v>
      </c>
      <c r="D1127" s="467" t="str">
        <f t="shared" si="185"/>
        <v/>
      </c>
      <c r="E1127" s="468"/>
      <c r="F1127" s="468"/>
      <c r="G1127" s="468"/>
      <c r="H1127" s="468"/>
      <c r="I1127" s="468"/>
      <c r="J1127" s="468"/>
      <c r="K1127" s="468"/>
      <c r="L1127" s="468"/>
      <c r="M1127" s="468"/>
      <c r="N1127" s="469"/>
      <c r="O1127" s="446" t="str">
        <f t="shared" si="186"/>
        <v/>
      </c>
      <c r="P1127" s="447"/>
      <c r="Q1127" s="446" t="str">
        <f t="shared" si="187"/>
        <v/>
      </c>
      <c r="R1127" s="447"/>
      <c r="S1127" s="446" t="str">
        <f t="shared" si="188"/>
        <v/>
      </c>
      <c r="T1127" s="447"/>
      <c r="U1127" s="293"/>
      <c r="V1127" s="293"/>
      <c r="W1127" s="293"/>
      <c r="X1127" s="293"/>
      <c r="Y1127" s="293"/>
      <c r="Z1127" s="293"/>
      <c r="AA1127" s="293"/>
      <c r="AB1127" s="293"/>
      <c r="AC1127" s="293"/>
      <c r="AD1127" s="293"/>
      <c r="AG1127" s="111" t="str">
        <f t="shared" si="189"/>
        <v/>
      </c>
      <c r="AH1127" s="95">
        <f t="shared" si="190"/>
        <v>0</v>
      </c>
      <c r="AI1127" s="95">
        <f t="shared" si="191"/>
        <v>0</v>
      </c>
      <c r="AJ1127" s="95">
        <f t="shared" si="192"/>
        <v>0</v>
      </c>
      <c r="AK1127" s="100">
        <f t="shared" si="193"/>
        <v>0</v>
      </c>
      <c r="AL1127" s="101">
        <f t="shared" si="194"/>
        <v>0</v>
      </c>
      <c r="AM1127" s="101">
        <f t="shared" si="195"/>
        <v>0</v>
      </c>
      <c r="AN1127" s="102">
        <f t="shared" si="196"/>
        <v>0</v>
      </c>
      <c r="AO1127" s="100">
        <f t="shared" si="197"/>
        <v>0</v>
      </c>
      <c r="AP1127" s="101">
        <f t="shared" si="198"/>
        <v>0</v>
      </c>
      <c r="AQ1127" s="101">
        <f t="shared" si="199"/>
        <v>0</v>
      </c>
      <c r="AR1127" s="102">
        <f t="shared" si="200"/>
        <v>0</v>
      </c>
      <c r="AS1127" s="111">
        <f t="shared" si="201"/>
        <v>0</v>
      </c>
    </row>
    <row r="1128" spans="1:45" ht="15.05" customHeight="1">
      <c r="A1128" s="159"/>
      <c r="B1128" s="123"/>
      <c r="C1128" s="126" t="s">
        <v>101</v>
      </c>
      <c r="D1128" s="467" t="str">
        <f t="shared" si="185"/>
        <v/>
      </c>
      <c r="E1128" s="468"/>
      <c r="F1128" s="468"/>
      <c r="G1128" s="468"/>
      <c r="H1128" s="468"/>
      <c r="I1128" s="468"/>
      <c r="J1128" s="468"/>
      <c r="K1128" s="468"/>
      <c r="L1128" s="468"/>
      <c r="M1128" s="468"/>
      <c r="N1128" s="469"/>
      <c r="O1128" s="446" t="str">
        <f t="shared" si="186"/>
        <v/>
      </c>
      <c r="P1128" s="447"/>
      <c r="Q1128" s="446" t="str">
        <f t="shared" si="187"/>
        <v/>
      </c>
      <c r="R1128" s="447"/>
      <c r="S1128" s="446" t="str">
        <f t="shared" si="188"/>
        <v/>
      </c>
      <c r="T1128" s="447"/>
      <c r="U1128" s="293"/>
      <c r="V1128" s="293"/>
      <c r="W1128" s="293"/>
      <c r="X1128" s="293"/>
      <c r="Y1128" s="293"/>
      <c r="Z1128" s="293"/>
      <c r="AA1128" s="293"/>
      <c r="AB1128" s="293"/>
      <c r="AC1128" s="293"/>
      <c r="AD1128" s="293"/>
      <c r="AG1128" s="111" t="str">
        <f t="shared" si="189"/>
        <v/>
      </c>
      <c r="AH1128" s="95">
        <f t="shared" si="190"/>
        <v>0</v>
      </c>
      <c r="AI1128" s="95">
        <f t="shared" si="191"/>
        <v>0</v>
      </c>
      <c r="AJ1128" s="95">
        <f t="shared" si="192"/>
        <v>0</v>
      </c>
      <c r="AK1128" s="100">
        <f t="shared" si="193"/>
        <v>0</v>
      </c>
      <c r="AL1128" s="101">
        <f t="shared" si="194"/>
        <v>0</v>
      </c>
      <c r="AM1128" s="101">
        <f t="shared" si="195"/>
        <v>0</v>
      </c>
      <c r="AN1128" s="102">
        <f t="shared" si="196"/>
        <v>0</v>
      </c>
      <c r="AO1128" s="100">
        <f t="shared" si="197"/>
        <v>0</v>
      </c>
      <c r="AP1128" s="101">
        <f t="shared" si="198"/>
        <v>0</v>
      </c>
      <c r="AQ1128" s="101">
        <f t="shared" si="199"/>
        <v>0</v>
      </c>
      <c r="AR1128" s="102">
        <f t="shared" si="200"/>
        <v>0</v>
      </c>
      <c r="AS1128" s="111">
        <f t="shared" si="201"/>
        <v>0</v>
      </c>
    </row>
    <row r="1129" spans="1:45" ht="15.05" customHeight="1">
      <c r="A1129" s="159"/>
      <c r="B1129" s="123"/>
      <c r="C1129" s="126" t="s">
        <v>102</v>
      </c>
      <c r="D1129" s="467" t="str">
        <f t="shared" si="185"/>
        <v/>
      </c>
      <c r="E1129" s="468"/>
      <c r="F1129" s="468"/>
      <c r="G1129" s="468"/>
      <c r="H1129" s="468"/>
      <c r="I1129" s="468"/>
      <c r="J1129" s="468"/>
      <c r="K1129" s="468"/>
      <c r="L1129" s="468"/>
      <c r="M1129" s="468"/>
      <c r="N1129" s="469"/>
      <c r="O1129" s="446" t="str">
        <f t="shared" si="186"/>
        <v/>
      </c>
      <c r="P1129" s="447"/>
      <c r="Q1129" s="446" t="str">
        <f t="shared" si="187"/>
        <v/>
      </c>
      <c r="R1129" s="447"/>
      <c r="S1129" s="446" t="str">
        <f t="shared" si="188"/>
        <v/>
      </c>
      <c r="T1129" s="447"/>
      <c r="U1129" s="293"/>
      <c r="V1129" s="293"/>
      <c r="W1129" s="293"/>
      <c r="X1129" s="293"/>
      <c r="Y1129" s="293"/>
      <c r="Z1129" s="293"/>
      <c r="AA1129" s="293"/>
      <c r="AB1129" s="293"/>
      <c r="AC1129" s="293"/>
      <c r="AD1129" s="293"/>
      <c r="AG1129" s="111" t="str">
        <f t="shared" si="189"/>
        <v/>
      </c>
      <c r="AH1129" s="95">
        <f t="shared" si="190"/>
        <v>0</v>
      </c>
      <c r="AI1129" s="95">
        <f t="shared" si="191"/>
        <v>0</v>
      </c>
      <c r="AJ1129" s="95">
        <f t="shared" si="192"/>
        <v>0</v>
      </c>
      <c r="AK1129" s="100">
        <f t="shared" si="193"/>
        <v>0</v>
      </c>
      <c r="AL1129" s="101">
        <f t="shared" si="194"/>
        <v>0</v>
      </c>
      <c r="AM1129" s="101">
        <f t="shared" si="195"/>
        <v>0</v>
      </c>
      <c r="AN1129" s="102">
        <f t="shared" si="196"/>
        <v>0</v>
      </c>
      <c r="AO1129" s="100">
        <f t="shared" si="197"/>
        <v>0</v>
      </c>
      <c r="AP1129" s="101">
        <f t="shared" si="198"/>
        <v>0</v>
      </c>
      <c r="AQ1129" s="101">
        <f t="shared" si="199"/>
        <v>0</v>
      </c>
      <c r="AR1129" s="102">
        <f t="shared" si="200"/>
        <v>0</v>
      </c>
      <c r="AS1129" s="111">
        <f t="shared" si="201"/>
        <v>0</v>
      </c>
    </row>
    <row r="1130" spans="1:45" ht="15.05" customHeight="1">
      <c r="A1130" s="159"/>
      <c r="B1130" s="123"/>
      <c r="C1130" s="126" t="s">
        <v>103</v>
      </c>
      <c r="D1130" s="467" t="str">
        <f t="shared" si="185"/>
        <v/>
      </c>
      <c r="E1130" s="468"/>
      <c r="F1130" s="468"/>
      <c r="G1130" s="468"/>
      <c r="H1130" s="468"/>
      <c r="I1130" s="468"/>
      <c r="J1130" s="468"/>
      <c r="K1130" s="468"/>
      <c r="L1130" s="468"/>
      <c r="M1130" s="468"/>
      <c r="N1130" s="469"/>
      <c r="O1130" s="446" t="str">
        <f t="shared" si="186"/>
        <v/>
      </c>
      <c r="P1130" s="447"/>
      <c r="Q1130" s="446" t="str">
        <f t="shared" si="187"/>
        <v/>
      </c>
      <c r="R1130" s="447"/>
      <c r="S1130" s="446" t="str">
        <f t="shared" si="188"/>
        <v/>
      </c>
      <c r="T1130" s="447"/>
      <c r="U1130" s="293"/>
      <c r="V1130" s="293"/>
      <c r="W1130" s="293"/>
      <c r="X1130" s="293"/>
      <c r="Y1130" s="293"/>
      <c r="Z1130" s="293"/>
      <c r="AA1130" s="293"/>
      <c r="AB1130" s="293"/>
      <c r="AC1130" s="293"/>
      <c r="AD1130" s="293"/>
      <c r="AG1130" s="111" t="str">
        <f t="shared" si="189"/>
        <v/>
      </c>
      <c r="AH1130" s="95">
        <f t="shared" si="190"/>
        <v>0</v>
      </c>
      <c r="AI1130" s="95">
        <f t="shared" si="191"/>
        <v>0</v>
      </c>
      <c r="AJ1130" s="95">
        <f t="shared" si="192"/>
        <v>0</v>
      </c>
      <c r="AK1130" s="100">
        <f t="shared" si="193"/>
        <v>0</v>
      </c>
      <c r="AL1130" s="101">
        <f t="shared" si="194"/>
        <v>0</v>
      </c>
      <c r="AM1130" s="101">
        <f t="shared" si="195"/>
        <v>0</v>
      </c>
      <c r="AN1130" s="102">
        <f t="shared" si="196"/>
        <v>0</v>
      </c>
      <c r="AO1130" s="100">
        <f t="shared" si="197"/>
        <v>0</v>
      </c>
      <c r="AP1130" s="101">
        <f t="shared" si="198"/>
        <v>0</v>
      </c>
      <c r="AQ1130" s="101">
        <f t="shared" si="199"/>
        <v>0</v>
      </c>
      <c r="AR1130" s="102">
        <f t="shared" si="200"/>
        <v>0</v>
      </c>
      <c r="AS1130" s="111">
        <f t="shared" si="201"/>
        <v>0</v>
      </c>
    </row>
    <row r="1131" spans="1:45" ht="15.05" customHeight="1">
      <c r="A1131" s="159"/>
      <c r="B1131" s="123"/>
      <c r="C1131" s="126" t="s">
        <v>104</v>
      </c>
      <c r="D1131" s="467" t="str">
        <f t="shared" si="185"/>
        <v/>
      </c>
      <c r="E1131" s="468"/>
      <c r="F1131" s="468"/>
      <c r="G1131" s="468"/>
      <c r="H1131" s="468"/>
      <c r="I1131" s="468"/>
      <c r="J1131" s="468"/>
      <c r="K1131" s="468"/>
      <c r="L1131" s="468"/>
      <c r="M1131" s="468"/>
      <c r="N1131" s="469"/>
      <c r="O1131" s="446" t="str">
        <f t="shared" si="186"/>
        <v/>
      </c>
      <c r="P1131" s="447"/>
      <c r="Q1131" s="446" t="str">
        <f t="shared" si="187"/>
        <v/>
      </c>
      <c r="R1131" s="447"/>
      <c r="S1131" s="446" t="str">
        <f t="shared" si="188"/>
        <v/>
      </c>
      <c r="T1131" s="447"/>
      <c r="U1131" s="293"/>
      <c r="V1131" s="293"/>
      <c r="W1131" s="293"/>
      <c r="X1131" s="293"/>
      <c r="Y1131" s="293"/>
      <c r="Z1131" s="293"/>
      <c r="AA1131" s="293"/>
      <c r="AB1131" s="293"/>
      <c r="AC1131" s="293"/>
      <c r="AD1131" s="293"/>
      <c r="AG1131" s="111" t="str">
        <f t="shared" si="189"/>
        <v/>
      </c>
      <c r="AH1131" s="95">
        <f t="shared" si="190"/>
        <v>0</v>
      </c>
      <c r="AI1131" s="95">
        <f t="shared" si="191"/>
        <v>0</v>
      </c>
      <c r="AJ1131" s="95">
        <f t="shared" si="192"/>
        <v>0</v>
      </c>
      <c r="AK1131" s="100">
        <f t="shared" si="193"/>
        <v>0</v>
      </c>
      <c r="AL1131" s="101">
        <f t="shared" si="194"/>
        <v>0</v>
      </c>
      <c r="AM1131" s="101">
        <f t="shared" si="195"/>
        <v>0</v>
      </c>
      <c r="AN1131" s="102">
        <f t="shared" si="196"/>
        <v>0</v>
      </c>
      <c r="AO1131" s="100">
        <f t="shared" si="197"/>
        <v>0</v>
      </c>
      <c r="AP1131" s="101">
        <f t="shared" si="198"/>
        <v>0</v>
      </c>
      <c r="AQ1131" s="101">
        <f t="shared" si="199"/>
        <v>0</v>
      </c>
      <c r="AR1131" s="102">
        <f t="shared" si="200"/>
        <v>0</v>
      </c>
      <c r="AS1131" s="111">
        <f t="shared" si="201"/>
        <v>0</v>
      </c>
    </row>
    <row r="1132" spans="1:45" ht="15.05" customHeight="1">
      <c r="A1132" s="159"/>
      <c r="B1132" s="123"/>
      <c r="C1132" s="126" t="s">
        <v>105</v>
      </c>
      <c r="D1132" s="467" t="str">
        <f t="shared" si="185"/>
        <v/>
      </c>
      <c r="E1132" s="468"/>
      <c r="F1132" s="468"/>
      <c r="G1132" s="468"/>
      <c r="H1132" s="468"/>
      <c r="I1132" s="468"/>
      <c r="J1132" s="468"/>
      <c r="K1132" s="468"/>
      <c r="L1132" s="468"/>
      <c r="M1132" s="468"/>
      <c r="N1132" s="469"/>
      <c r="O1132" s="446" t="str">
        <f t="shared" si="186"/>
        <v/>
      </c>
      <c r="P1132" s="447"/>
      <c r="Q1132" s="446" t="str">
        <f t="shared" si="187"/>
        <v/>
      </c>
      <c r="R1132" s="447"/>
      <c r="S1132" s="446" t="str">
        <f t="shared" si="188"/>
        <v/>
      </c>
      <c r="T1132" s="447"/>
      <c r="U1132" s="293"/>
      <c r="V1132" s="293"/>
      <c r="W1132" s="293"/>
      <c r="X1132" s="293"/>
      <c r="Y1132" s="293"/>
      <c r="Z1132" s="293"/>
      <c r="AA1132" s="293"/>
      <c r="AB1132" s="293"/>
      <c r="AC1132" s="293"/>
      <c r="AD1132" s="293"/>
      <c r="AG1132" s="111" t="str">
        <f t="shared" si="189"/>
        <v/>
      </c>
      <c r="AH1132" s="95">
        <f t="shared" si="190"/>
        <v>0</v>
      </c>
      <c r="AI1132" s="95">
        <f t="shared" si="191"/>
        <v>0</v>
      </c>
      <c r="AJ1132" s="95">
        <f t="shared" si="192"/>
        <v>0</v>
      </c>
      <c r="AK1132" s="100">
        <f t="shared" si="193"/>
        <v>0</v>
      </c>
      <c r="AL1132" s="101">
        <f t="shared" si="194"/>
        <v>0</v>
      </c>
      <c r="AM1132" s="101">
        <f t="shared" si="195"/>
        <v>0</v>
      </c>
      <c r="AN1132" s="102">
        <f t="shared" si="196"/>
        <v>0</v>
      </c>
      <c r="AO1132" s="100">
        <f t="shared" si="197"/>
        <v>0</v>
      </c>
      <c r="AP1132" s="101">
        <f t="shared" si="198"/>
        <v>0</v>
      </c>
      <c r="AQ1132" s="101">
        <f t="shared" si="199"/>
        <v>0</v>
      </c>
      <c r="AR1132" s="102">
        <f t="shared" si="200"/>
        <v>0</v>
      </c>
      <c r="AS1132" s="111">
        <f t="shared" si="201"/>
        <v>0</v>
      </c>
    </row>
    <row r="1133" spans="1:45" ht="15.05" customHeight="1">
      <c r="A1133" s="159"/>
      <c r="B1133" s="123"/>
      <c r="C1133" s="126" t="s">
        <v>106</v>
      </c>
      <c r="D1133" s="467" t="str">
        <f t="shared" si="185"/>
        <v/>
      </c>
      <c r="E1133" s="468"/>
      <c r="F1133" s="468"/>
      <c r="G1133" s="468"/>
      <c r="H1133" s="468"/>
      <c r="I1133" s="468"/>
      <c r="J1133" s="468"/>
      <c r="K1133" s="468"/>
      <c r="L1133" s="468"/>
      <c r="M1133" s="468"/>
      <c r="N1133" s="469"/>
      <c r="O1133" s="446" t="str">
        <f t="shared" si="186"/>
        <v/>
      </c>
      <c r="P1133" s="447"/>
      <c r="Q1133" s="446" t="str">
        <f t="shared" si="187"/>
        <v/>
      </c>
      <c r="R1133" s="447"/>
      <c r="S1133" s="446" t="str">
        <f t="shared" si="188"/>
        <v/>
      </c>
      <c r="T1133" s="447"/>
      <c r="U1133" s="293"/>
      <c r="V1133" s="293"/>
      <c r="W1133" s="293"/>
      <c r="X1133" s="293"/>
      <c r="Y1133" s="293"/>
      <c r="Z1133" s="293"/>
      <c r="AA1133" s="293"/>
      <c r="AB1133" s="293"/>
      <c r="AC1133" s="293"/>
      <c r="AD1133" s="293"/>
      <c r="AG1133" s="111" t="str">
        <f t="shared" si="189"/>
        <v/>
      </c>
      <c r="AH1133" s="95">
        <f t="shared" si="190"/>
        <v>0</v>
      </c>
      <c r="AI1133" s="95">
        <f t="shared" si="191"/>
        <v>0</v>
      </c>
      <c r="AJ1133" s="95">
        <f t="shared" si="192"/>
        <v>0</v>
      </c>
      <c r="AK1133" s="100">
        <f t="shared" si="193"/>
        <v>0</v>
      </c>
      <c r="AL1133" s="101">
        <f t="shared" si="194"/>
        <v>0</v>
      </c>
      <c r="AM1133" s="101">
        <f t="shared" si="195"/>
        <v>0</v>
      </c>
      <c r="AN1133" s="102">
        <f t="shared" si="196"/>
        <v>0</v>
      </c>
      <c r="AO1133" s="100">
        <f t="shared" si="197"/>
        <v>0</v>
      </c>
      <c r="AP1133" s="101">
        <f t="shared" si="198"/>
        <v>0</v>
      </c>
      <c r="AQ1133" s="101">
        <f t="shared" si="199"/>
        <v>0</v>
      </c>
      <c r="AR1133" s="102">
        <f t="shared" si="200"/>
        <v>0</v>
      </c>
      <c r="AS1133" s="111">
        <f t="shared" si="201"/>
        <v>0</v>
      </c>
    </row>
    <row r="1134" spans="1:45" ht="15.05" customHeight="1">
      <c r="A1134" s="159"/>
      <c r="B1134" s="123"/>
      <c r="C1134" s="126" t="s">
        <v>107</v>
      </c>
      <c r="D1134" s="467" t="str">
        <f t="shared" si="185"/>
        <v/>
      </c>
      <c r="E1134" s="468"/>
      <c r="F1134" s="468"/>
      <c r="G1134" s="468"/>
      <c r="H1134" s="468"/>
      <c r="I1134" s="468"/>
      <c r="J1134" s="468"/>
      <c r="K1134" s="468"/>
      <c r="L1134" s="468"/>
      <c r="M1134" s="468"/>
      <c r="N1134" s="469"/>
      <c r="O1134" s="446" t="str">
        <f t="shared" si="186"/>
        <v/>
      </c>
      <c r="P1134" s="447"/>
      <c r="Q1134" s="446" t="str">
        <f t="shared" si="187"/>
        <v/>
      </c>
      <c r="R1134" s="447"/>
      <c r="S1134" s="446" t="str">
        <f t="shared" si="188"/>
        <v/>
      </c>
      <c r="T1134" s="447"/>
      <c r="U1134" s="293"/>
      <c r="V1134" s="293"/>
      <c r="W1134" s="293"/>
      <c r="X1134" s="293"/>
      <c r="Y1134" s="293"/>
      <c r="Z1134" s="293"/>
      <c r="AA1134" s="293"/>
      <c r="AB1134" s="293"/>
      <c r="AC1134" s="293"/>
      <c r="AD1134" s="293"/>
      <c r="AG1134" s="111" t="str">
        <f t="shared" si="189"/>
        <v/>
      </c>
      <c r="AH1134" s="95">
        <f t="shared" si="190"/>
        <v>0</v>
      </c>
      <c r="AI1134" s="95">
        <f t="shared" si="191"/>
        <v>0</v>
      </c>
      <c r="AJ1134" s="95">
        <f t="shared" si="192"/>
        <v>0</v>
      </c>
      <c r="AK1134" s="100">
        <f t="shared" si="193"/>
        <v>0</v>
      </c>
      <c r="AL1134" s="101">
        <f t="shared" si="194"/>
        <v>0</v>
      </c>
      <c r="AM1134" s="101">
        <f t="shared" si="195"/>
        <v>0</v>
      </c>
      <c r="AN1134" s="102">
        <f t="shared" si="196"/>
        <v>0</v>
      </c>
      <c r="AO1134" s="100">
        <f t="shared" si="197"/>
        <v>0</v>
      </c>
      <c r="AP1134" s="101">
        <f t="shared" si="198"/>
        <v>0</v>
      </c>
      <c r="AQ1134" s="101">
        <f t="shared" si="199"/>
        <v>0</v>
      </c>
      <c r="AR1134" s="102">
        <f t="shared" si="200"/>
        <v>0</v>
      </c>
      <c r="AS1134" s="111">
        <f t="shared" si="201"/>
        <v>0</v>
      </c>
    </row>
    <row r="1135" spans="1:45" ht="15.05" customHeight="1">
      <c r="A1135" s="159"/>
      <c r="B1135" s="123"/>
      <c r="C1135" s="126" t="s">
        <v>108</v>
      </c>
      <c r="D1135" s="467" t="str">
        <f t="shared" si="185"/>
        <v/>
      </c>
      <c r="E1135" s="468"/>
      <c r="F1135" s="468"/>
      <c r="G1135" s="468"/>
      <c r="H1135" s="468"/>
      <c r="I1135" s="468"/>
      <c r="J1135" s="468"/>
      <c r="K1135" s="468"/>
      <c r="L1135" s="468"/>
      <c r="M1135" s="468"/>
      <c r="N1135" s="469"/>
      <c r="O1135" s="446" t="str">
        <f t="shared" si="186"/>
        <v/>
      </c>
      <c r="P1135" s="447"/>
      <c r="Q1135" s="446" t="str">
        <f t="shared" si="187"/>
        <v/>
      </c>
      <c r="R1135" s="447"/>
      <c r="S1135" s="446" t="str">
        <f t="shared" si="188"/>
        <v/>
      </c>
      <c r="T1135" s="447"/>
      <c r="U1135" s="293"/>
      <c r="V1135" s="293"/>
      <c r="W1135" s="293"/>
      <c r="X1135" s="293"/>
      <c r="Y1135" s="293"/>
      <c r="Z1135" s="293"/>
      <c r="AA1135" s="293"/>
      <c r="AB1135" s="293"/>
      <c r="AC1135" s="293"/>
      <c r="AD1135" s="293"/>
      <c r="AG1135" s="111" t="str">
        <f t="shared" si="189"/>
        <v/>
      </c>
      <c r="AH1135" s="95">
        <f t="shared" si="190"/>
        <v>0</v>
      </c>
      <c r="AI1135" s="95">
        <f t="shared" si="191"/>
        <v>0</v>
      </c>
      <c r="AJ1135" s="95">
        <f t="shared" si="192"/>
        <v>0</v>
      </c>
      <c r="AK1135" s="100">
        <f t="shared" si="193"/>
        <v>0</v>
      </c>
      <c r="AL1135" s="101">
        <f t="shared" si="194"/>
        <v>0</v>
      </c>
      <c r="AM1135" s="101">
        <f t="shared" si="195"/>
        <v>0</v>
      </c>
      <c r="AN1135" s="102">
        <f t="shared" si="196"/>
        <v>0</v>
      </c>
      <c r="AO1135" s="100">
        <f t="shared" si="197"/>
        <v>0</v>
      </c>
      <c r="AP1135" s="101">
        <f t="shared" si="198"/>
        <v>0</v>
      </c>
      <c r="AQ1135" s="101">
        <f t="shared" si="199"/>
        <v>0</v>
      </c>
      <c r="AR1135" s="102">
        <f t="shared" si="200"/>
        <v>0</v>
      </c>
      <c r="AS1135" s="111">
        <f t="shared" si="201"/>
        <v>0</v>
      </c>
    </row>
    <row r="1136" spans="1:45" ht="15.05" customHeight="1">
      <c r="A1136" s="159"/>
      <c r="B1136" s="123"/>
      <c r="C1136" s="126" t="s">
        <v>109</v>
      </c>
      <c r="D1136" s="467" t="str">
        <f t="shared" si="185"/>
        <v/>
      </c>
      <c r="E1136" s="468"/>
      <c r="F1136" s="468"/>
      <c r="G1136" s="468"/>
      <c r="H1136" s="468"/>
      <c r="I1136" s="468"/>
      <c r="J1136" s="468"/>
      <c r="K1136" s="468"/>
      <c r="L1136" s="468"/>
      <c r="M1136" s="468"/>
      <c r="N1136" s="469"/>
      <c r="O1136" s="446" t="str">
        <f t="shared" si="186"/>
        <v/>
      </c>
      <c r="P1136" s="447"/>
      <c r="Q1136" s="446" t="str">
        <f t="shared" si="187"/>
        <v/>
      </c>
      <c r="R1136" s="447"/>
      <c r="S1136" s="446" t="str">
        <f t="shared" si="188"/>
        <v/>
      </c>
      <c r="T1136" s="447"/>
      <c r="U1136" s="293"/>
      <c r="V1136" s="293"/>
      <c r="W1136" s="293"/>
      <c r="X1136" s="293"/>
      <c r="Y1136" s="293"/>
      <c r="Z1136" s="293"/>
      <c r="AA1136" s="293"/>
      <c r="AB1136" s="293"/>
      <c r="AC1136" s="293"/>
      <c r="AD1136" s="293"/>
      <c r="AG1136" s="111" t="str">
        <f t="shared" si="189"/>
        <v/>
      </c>
      <c r="AH1136" s="95">
        <f t="shared" si="190"/>
        <v>0</v>
      </c>
      <c r="AI1136" s="95">
        <f t="shared" si="191"/>
        <v>0</v>
      </c>
      <c r="AJ1136" s="95">
        <f t="shared" si="192"/>
        <v>0</v>
      </c>
      <c r="AK1136" s="100">
        <f t="shared" si="193"/>
        <v>0</v>
      </c>
      <c r="AL1136" s="101">
        <f t="shared" si="194"/>
        <v>0</v>
      </c>
      <c r="AM1136" s="101">
        <f t="shared" si="195"/>
        <v>0</v>
      </c>
      <c r="AN1136" s="102">
        <f t="shared" si="196"/>
        <v>0</v>
      </c>
      <c r="AO1136" s="100">
        <f t="shared" si="197"/>
        <v>0</v>
      </c>
      <c r="AP1136" s="101">
        <f t="shared" si="198"/>
        <v>0</v>
      </c>
      <c r="AQ1136" s="101">
        <f t="shared" si="199"/>
        <v>0</v>
      </c>
      <c r="AR1136" s="102">
        <f t="shared" si="200"/>
        <v>0</v>
      </c>
      <c r="AS1136" s="111">
        <f t="shared" si="201"/>
        <v>0</v>
      </c>
    </row>
    <row r="1137" spans="1:45" ht="15.05" customHeight="1">
      <c r="A1137" s="159"/>
      <c r="B1137" s="123"/>
      <c r="C1137" s="126" t="s">
        <v>110</v>
      </c>
      <c r="D1137" s="467" t="str">
        <f t="shared" si="185"/>
        <v/>
      </c>
      <c r="E1137" s="468"/>
      <c r="F1137" s="468"/>
      <c r="G1137" s="468"/>
      <c r="H1137" s="468"/>
      <c r="I1137" s="468"/>
      <c r="J1137" s="468"/>
      <c r="K1137" s="468"/>
      <c r="L1137" s="468"/>
      <c r="M1137" s="468"/>
      <c r="N1137" s="469"/>
      <c r="O1137" s="446" t="str">
        <f t="shared" si="186"/>
        <v/>
      </c>
      <c r="P1137" s="447"/>
      <c r="Q1137" s="446" t="str">
        <f t="shared" si="187"/>
        <v/>
      </c>
      <c r="R1137" s="447"/>
      <c r="S1137" s="446" t="str">
        <f t="shared" si="188"/>
        <v/>
      </c>
      <c r="T1137" s="447"/>
      <c r="U1137" s="293"/>
      <c r="V1137" s="293"/>
      <c r="W1137" s="293"/>
      <c r="X1137" s="293"/>
      <c r="Y1137" s="293"/>
      <c r="Z1137" s="293"/>
      <c r="AA1137" s="293"/>
      <c r="AB1137" s="293"/>
      <c r="AC1137" s="293"/>
      <c r="AD1137" s="293"/>
      <c r="AG1137" s="111" t="str">
        <f t="shared" si="189"/>
        <v/>
      </c>
      <c r="AH1137" s="95">
        <f t="shared" si="190"/>
        <v>0</v>
      </c>
      <c r="AI1137" s="95">
        <f t="shared" si="191"/>
        <v>0</v>
      </c>
      <c r="AJ1137" s="95">
        <f t="shared" si="192"/>
        <v>0</v>
      </c>
      <c r="AK1137" s="100">
        <f t="shared" si="193"/>
        <v>0</v>
      </c>
      <c r="AL1137" s="101">
        <f t="shared" si="194"/>
        <v>0</v>
      </c>
      <c r="AM1137" s="101">
        <f t="shared" si="195"/>
        <v>0</v>
      </c>
      <c r="AN1137" s="102">
        <f t="shared" si="196"/>
        <v>0</v>
      </c>
      <c r="AO1137" s="100">
        <f t="shared" si="197"/>
        <v>0</v>
      </c>
      <c r="AP1137" s="101">
        <f t="shared" si="198"/>
        <v>0</v>
      </c>
      <c r="AQ1137" s="101">
        <f t="shared" si="199"/>
        <v>0</v>
      </c>
      <c r="AR1137" s="102">
        <f t="shared" si="200"/>
        <v>0</v>
      </c>
      <c r="AS1137" s="111">
        <f t="shared" si="201"/>
        <v>0</v>
      </c>
    </row>
    <row r="1138" spans="1:45" ht="15.05" customHeight="1">
      <c r="A1138" s="159"/>
      <c r="B1138" s="123"/>
      <c r="C1138" s="126" t="s">
        <v>111</v>
      </c>
      <c r="D1138" s="467" t="str">
        <f t="shared" si="185"/>
        <v/>
      </c>
      <c r="E1138" s="468"/>
      <c r="F1138" s="468"/>
      <c r="G1138" s="468"/>
      <c r="H1138" s="468"/>
      <c r="I1138" s="468"/>
      <c r="J1138" s="468"/>
      <c r="K1138" s="468"/>
      <c r="L1138" s="468"/>
      <c r="M1138" s="468"/>
      <c r="N1138" s="469"/>
      <c r="O1138" s="446" t="str">
        <f t="shared" si="186"/>
        <v/>
      </c>
      <c r="P1138" s="447"/>
      <c r="Q1138" s="446" t="str">
        <f t="shared" si="187"/>
        <v/>
      </c>
      <c r="R1138" s="447"/>
      <c r="S1138" s="446" t="str">
        <f t="shared" si="188"/>
        <v/>
      </c>
      <c r="T1138" s="447"/>
      <c r="U1138" s="293"/>
      <c r="V1138" s="293"/>
      <c r="W1138" s="293"/>
      <c r="X1138" s="293"/>
      <c r="Y1138" s="293"/>
      <c r="Z1138" s="293"/>
      <c r="AA1138" s="293"/>
      <c r="AB1138" s="293"/>
      <c r="AC1138" s="293"/>
      <c r="AD1138" s="293"/>
      <c r="AG1138" s="111" t="str">
        <f t="shared" si="189"/>
        <v/>
      </c>
      <c r="AH1138" s="95">
        <f t="shared" si="190"/>
        <v>0</v>
      </c>
      <c r="AI1138" s="95">
        <f t="shared" si="191"/>
        <v>0</v>
      </c>
      <c r="AJ1138" s="95">
        <f t="shared" si="192"/>
        <v>0</v>
      </c>
      <c r="AK1138" s="100">
        <f t="shared" si="193"/>
        <v>0</v>
      </c>
      <c r="AL1138" s="101">
        <f t="shared" si="194"/>
        <v>0</v>
      </c>
      <c r="AM1138" s="101">
        <f t="shared" si="195"/>
        <v>0</v>
      </c>
      <c r="AN1138" s="102">
        <f t="shared" si="196"/>
        <v>0</v>
      </c>
      <c r="AO1138" s="100">
        <f t="shared" si="197"/>
        <v>0</v>
      </c>
      <c r="AP1138" s="101">
        <f t="shared" si="198"/>
        <v>0</v>
      </c>
      <c r="AQ1138" s="101">
        <f t="shared" si="199"/>
        <v>0</v>
      </c>
      <c r="AR1138" s="102">
        <f t="shared" si="200"/>
        <v>0</v>
      </c>
      <c r="AS1138" s="111">
        <f t="shared" si="201"/>
        <v>0</v>
      </c>
    </row>
    <row r="1139" spans="1:45" ht="15.05" customHeight="1">
      <c r="A1139" s="159"/>
      <c r="B1139" s="123"/>
      <c r="C1139" s="126" t="s">
        <v>112</v>
      </c>
      <c r="D1139" s="467" t="str">
        <f t="shared" si="185"/>
        <v/>
      </c>
      <c r="E1139" s="468"/>
      <c r="F1139" s="468"/>
      <c r="G1139" s="468"/>
      <c r="H1139" s="468"/>
      <c r="I1139" s="468"/>
      <c r="J1139" s="468"/>
      <c r="K1139" s="468"/>
      <c r="L1139" s="468"/>
      <c r="M1139" s="468"/>
      <c r="N1139" s="469"/>
      <c r="O1139" s="446" t="str">
        <f t="shared" si="186"/>
        <v/>
      </c>
      <c r="P1139" s="447"/>
      <c r="Q1139" s="446" t="str">
        <f t="shared" si="187"/>
        <v/>
      </c>
      <c r="R1139" s="447"/>
      <c r="S1139" s="446" t="str">
        <f t="shared" si="188"/>
        <v/>
      </c>
      <c r="T1139" s="447"/>
      <c r="U1139" s="293"/>
      <c r="V1139" s="293"/>
      <c r="W1139" s="293"/>
      <c r="X1139" s="293"/>
      <c r="Y1139" s="293"/>
      <c r="Z1139" s="293"/>
      <c r="AA1139" s="293"/>
      <c r="AB1139" s="293"/>
      <c r="AC1139" s="293"/>
      <c r="AD1139" s="293"/>
      <c r="AG1139" s="111" t="str">
        <f t="shared" si="189"/>
        <v/>
      </c>
      <c r="AH1139" s="95">
        <f t="shared" si="190"/>
        <v>0</v>
      </c>
      <c r="AI1139" s="95">
        <f t="shared" si="191"/>
        <v>0</v>
      </c>
      <c r="AJ1139" s="95">
        <f t="shared" si="192"/>
        <v>0</v>
      </c>
      <c r="AK1139" s="100">
        <f t="shared" si="193"/>
        <v>0</v>
      </c>
      <c r="AL1139" s="101">
        <f t="shared" si="194"/>
        <v>0</v>
      </c>
      <c r="AM1139" s="101">
        <f t="shared" si="195"/>
        <v>0</v>
      </c>
      <c r="AN1139" s="102">
        <f t="shared" si="196"/>
        <v>0</v>
      </c>
      <c r="AO1139" s="100">
        <f t="shared" si="197"/>
        <v>0</v>
      </c>
      <c r="AP1139" s="101">
        <f t="shared" si="198"/>
        <v>0</v>
      </c>
      <c r="AQ1139" s="101">
        <f t="shared" si="199"/>
        <v>0</v>
      </c>
      <c r="AR1139" s="102">
        <f t="shared" si="200"/>
        <v>0</v>
      </c>
      <c r="AS1139" s="111">
        <f t="shared" si="201"/>
        <v>0</v>
      </c>
    </row>
    <row r="1140" spans="1:45" ht="15.05" customHeight="1">
      <c r="A1140" s="159"/>
      <c r="B1140" s="123"/>
      <c r="C1140" s="126" t="s">
        <v>113</v>
      </c>
      <c r="D1140" s="467" t="str">
        <f t="shared" si="185"/>
        <v/>
      </c>
      <c r="E1140" s="468"/>
      <c r="F1140" s="468"/>
      <c r="G1140" s="468"/>
      <c r="H1140" s="468"/>
      <c r="I1140" s="468"/>
      <c r="J1140" s="468"/>
      <c r="K1140" s="468"/>
      <c r="L1140" s="468"/>
      <c r="M1140" s="468"/>
      <c r="N1140" s="469"/>
      <c r="O1140" s="446" t="str">
        <f t="shared" si="186"/>
        <v/>
      </c>
      <c r="P1140" s="447"/>
      <c r="Q1140" s="446" t="str">
        <f t="shared" si="187"/>
        <v/>
      </c>
      <c r="R1140" s="447"/>
      <c r="S1140" s="446" t="str">
        <f t="shared" si="188"/>
        <v/>
      </c>
      <c r="T1140" s="447"/>
      <c r="U1140" s="293"/>
      <c r="V1140" s="293"/>
      <c r="W1140" s="293"/>
      <c r="X1140" s="293"/>
      <c r="Y1140" s="293"/>
      <c r="Z1140" s="293"/>
      <c r="AA1140" s="293"/>
      <c r="AB1140" s="293"/>
      <c r="AC1140" s="293"/>
      <c r="AD1140" s="293"/>
      <c r="AG1140" s="111" t="str">
        <f t="shared" si="189"/>
        <v/>
      </c>
      <c r="AH1140" s="95">
        <f t="shared" si="190"/>
        <v>0</v>
      </c>
      <c r="AI1140" s="95">
        <f t="shared" si="191"/>
        <v>0</v>
      </c>
      <c r="AJ1140" s="95">
        <f t="shared" si="192"/>
        <v>0</v>
      </c>
      <c r="AK1140" s="100">
        <f t="shared" si="193"/>
        <v>0</v>
      </c>
      <c r="AL1140" s="101">
        <f t="shared" si="194"/>
        <v>0</v>
      </c>
      <c r="AM1140" s="101">
        <f t="shared" si="195"/>
        <v>0</v>
      </c>
      <c r="AN1140" s="102">
        <f t="shared" si="196"/>
        <v>0</v>
      </c>
      <c r="AO1140" s="100">
        <f t="shared" si="197"/>
        <v>0</v>
      </c>
      <c r="AP1140" s="101">
        <f t="shared" si="198"/>
        <v>0</v>
      </c>
      <c r="AQ1140" s="101">
        <f t="shared" si="199"/>
        <v>0</v>
      </c>
      <c r="AR1140" s="102">
        <f t="shared" si="200"/>
        <v>0</v>
      </c>
      <c r="AS1140" s="111">
        <f t="shared" si="201"/>
        <v>0</v>
      </c>
    </row>
    <row r="1141" spans="1:45" ht="15.05" customHeight="1">
      <c r="A1141" s="159"/>
      <c r="B1141" s="123"/>
      <c r="C1141" s="126" t="s">
        <v>114</v>
      </c>
      <c r="D1141" s="467" t="str">
        <f t="shared" si="185"/>
        <v/>
      </c>
      <c r="E1141" s="468"/>
      <c r="F1141" s="468"/>
      <c r="G1141" s="468"/>
      <c r="H1141" s="468"/>
      <c r="I1141" s="468"/>
      <c r="J1141" s="468"/>
      <c r="K1141" s="468"/>
      <c r="L1141" s="468"/>
      <c r="M1141" s="468"/>
      <c r="N1141" s="469"/>
      <c r="O1141" s="446" t="str">
        <f t="shared" si="186"/>
        <v/>
      </c>
      <c r="P1141" s="447"/>
      <c r="Q1141" s="446" t="str">
        <f t="shared" si="187"/>
        <v/>
      </c>
      <c r="R1141" s="447"/>
      <c r="S1141" s="446" t="str">
        <f t="shared" si="188"/>
        <v/>
      </c>
      <c r="T1141" s="447"/>
      <c r="U1141" s="293"/>
      <c r="V1141" s="293"/>
      <c r="W1141" s="293"/>
      <c r="X1141" s="293"/>
      <c r="Y1141" s="293"/>
      <c r="Z1141" s="293"/>
      <c r="AA1141" s="293"/>
      <c r="AB1141" s="293"/>
      <c r="AC1141" s="293"/>
      <c r="AD1141" s="293"/>
      <c r="AG1141" s="111" t="str">
        <f t="shared" si="189"/>
        <v/>
      </c>
      <c r="AH1141" s="95">
        <f t="shared" si="190"/>
        <v>0</v>
      </c>
      <c r="AI1141" s="95">
        <f t="shared" si="191"/>
        <v>0</v>
      </c>
      <c r="AJ1141" s="95">
        <f t="shared" si="192"/>
        <v>0</v>
      </c>
      <c r="AK1141" s="100">
        <f t="shared" si="193"/>
        <v>0</v>
      </c>
      <c r="AL1141" s="101">
        <f t="shared" si="194"/>
        <v>0</v>
      </c>
      <c r="AM1141" s="101">
        <f t="shared" si="195"/>
        <v>0</v>
      </c>
      <c r="AN1141" s="102">
        <f t="shared" si="196"/>
        <v>0</v>
      </c>
      <c r="AO1141" s="100">
        <f t="shared" si="197"/>
        <v>0</v>
      </c>
      <c r="AP1141" s="101">
        <f t="shared" si="198"/>
        <v>0</v>
      </c>
      <c r="AQ1141" s="101">
        <f t="shared" si="199"/>
        <v>0</v>
      </c>
      <c r="AR1141" s="102">
        <f t="shared" si="200"/>
        <v>0</v>
      </c>
      <c r="AS1141" s="111">
        <f t="shared" si="201"/>
        <v>0</v>
      </c>
    </row>
    <row r="1142" spans="1:45" ht="15.05" customHeight="1">
      <c r="A1142" s="159"/>
      <c r="B1142" s="123"/>
      <c r="C1142" s="126" t="s">
        <v>115</v>
      </c>
      <c r="D1142" s="467" t="str">
        <f t="shared" si="185"/>
        <v/>
      </c>
      <c r="E1142" s="468"/>
      <c r="F1142" s="468"/>
      <c r="G1142" s="468"/>
      <c r="H1142" s="468"/>
      <c r="I1142" s="468"/>
      <c r="J1142" s="468"/>
      <c r="K1142" s="468"/>
      <c r="L1142" s="468"/>
      <c r="M1142" s="468"/>
      <c r="N1142" s="469"/>
      <c r="O1142" s="446" t="str">
        <f t="shared" si="186"/>
        <v/>
      </c>
      <c r="P1142" s="447"/>
      <c r="Q1142" s="446" t="str">
        <f t="shared" si="187"/>
        <v/>
      </c>
      <c r="R1142" s="447"/>
      <c r="S1142" s="446" t="str">
        <f t="shared" si="188"/>
        <v/>
      </c>
      <c r="T1142" s="447"/>
      <c r="U1142" s="293"/>
      <c r="V1142" s="293"/>
      <c r="W1142" s="293"/>
      <c r="X1142" s="293"/>
      <c r="Y1142" s="293"/>
      <c r="Z1142" s="293"/>
      <c r="AA1142" s="293"/>
      <c r="AB1142" s="293"/>
      <c r="AC1142" s="293"/>
      <c r="AD1142" s="293"/>
      <c r="AG1142" s="111" t="str">
        <f t="shared" si="189"/>
        <v/>
      </c>
      <c r="AH1142" s="95">
        <f t="shared" si="190"/>
        <v>0</v>
      </c>
      <c r="AI1142" s="95">
        <f t="shared" si="191"/>
        <v>0</v>
      </c>
      <c r="AJ1142" s="95">
        <f t="shared" si="192"/>
        <v>0</v>
      </c>
      <c r="AK1142" s="100">
        <f t="shared" si="193"/>
        <v>0</v>
      </c>
      <c r="AL1142" s="101">
        <f t="shared" si="194"/>
        <v>0</v>
      </c>
      <c r="AM1142" s="101">
        <f t="shared" si="195"/>
        <v>0</v>
      </c>
      <c r="AN1142" s="102">
        <f t="shared" si="196"/>
        <v>0</v>
      </c>
      <c r="AO1142" s="100">
        <f t="shared" si="197"/>
        <v>0</v>
      </c>
      <c r="AP1142" s="101">
        <f t="shared" si="198"/>
        <v>0</v>
      </c>
      <c r="AQ1142" s="101">
        <f t="shared" si="199"/>
        <v>0</v>
      </c>
      <c r="AR1142" s="102">
        <f t="shared" si="200"/>
        <v>0</v>
      </c>
      <c r="AS1142" s="111">
        <f t="shared" si="201"/>
        <v>0</v>
      </c>
    </row>
    <row r="1143" spans="1:45" ht="15.05" customHeight="1">
      <c r="A1143" s="159"/>
      <c r="B1143" s="123"/>
      <c r="C1143" s="126" t="s">
        <v>116</v>
      </c>
      <c r="D1143" s="467" t="str">
        <f t="shared" si="185"/>
        <v/>
      </c>
      <c r="E1143" s="468"/>
      <c r="F1143" s="468"/>
      <c r="G1143" s="468"/>
      <c r="H1143" s="468"/>
      <c r="I1143" s="468"/>
      <c r="J1143" s="468"/>
      <c r="K1143" s="468"/>
      <c r="L1143" s="468"/>
      <c r="M1143" s="468"/>
      <c r="N1143" s="469"/>
      <c r="O1143" s="446" t="str">
        <f t="shared" si="186"/>
        <v/>
      </c>
      <c r="P1143" s="447"/>
      <c r="Q1143" s="446" t="str">
        <f t="shared" si="187"/>
        <v/>
      </c>
      <c r="R1143" s="447"/>
      <c r="S1143" s="446" t="str">
        <f t="shared" si="188"/>
        <v/>
      </c>
      <c r="T1143" s="447"/>
      <c r="U1143" s="293"/>
      <c r="V1143" s="293"/>
      <c r="W1143" s="293"/>
      <c r="X1143" s="293"/>
      <c r="Y1143" s="293"/>
      <c r="Z1143" s="293"/>
      <c r="AA1143" s="293"/>
      <c r="AB1143" s="293"/>
      <c r="AC1143" s="293"/>
      <c r="AD1143" s="293"/>
      <c r="AG1143" s="111" t="str">
        <f t="shared" si="189"/>
        <v/>
      </c>
      <c r="AH1143" s="95">
        <f t="shared" si="190"/>
        <v>0</v>
      </c>
      <c r="AI1143" s="95">
        <f t="shared" si="191"/>
        <v>0</v>
      </c>
      <c r="AJ1143" s="95">
        <f t="shared" si="192"/>
        <v>0</v>
      </c>
      <c r="AK1143" s="100">
        <f t="shared" si="193"/>
        <v>0</v>
      </c>
      <c r="AL1143" s="101">
        <f t="shared" si="194"/>
        <v>0</v>
      </c>
      <c r="AM1143" s="101">
        <f t="shared" si="195"/>
        <v>0</v>
      </c>
      <c r="AN1143" s="102">
        <f t="shared" si="196"/>
        <v>0</v>
      </c>
      <c r="AO1143" s="100">
        <f t="shared" si="197"/>
        <v>0</v>
      </c>
      <c r="AP1143" s="101">
        <f t="shared" si="198"/>
        <v>0</v>
      </c>
      <c r="AQ1143" s="101">
        <f t="shared" si="199"/>
        <v>0</v>
      </c>
      <c r="AR1143" s="102">
        <f t="shared" si="200"/>
        <v>0</v>
      </c>
      <c r="AS1143" s="111">
        <f t="shared" si="201"/>
        <v>0</v>
      </c>
    </row>
    <row r="1144" spans="1:45" ht="15.05" customHeight="1">
      <c r="A1144" s="159"/>
      <c r="B1144" s="123"/>
      <c r="C1144" s="126" t="s">
        <v>117</v>
      </c>
      <c r="D1144" s="467" t="str">
        <f t="shared" si="185"/>
        <v/>
      </c>
      <c r="E1144" s="468"/>
      <c r="F1144" s="468"/>
      <c r="G1144" s="468"/>
      <c r="H1144" s="468"/>
      <c r="I1144" s="468"/>
      <c r="J1144" s="468"/>
      <c r="K1144" s="468"/>
      <c r="L1144" s="468"/>
      <c r="M1144" s="468"/>
      <c r="N1144" s="469"/>
      <c r="O1144" s="446" t="str">
        <f t="shared" si="186"/>
        <v/>
      </c>
      <c r="P1144" s="447"/>
      <c r="Q1144" s="446" t="str">
        <f t="shared" si="187"/>
        <v/>
      </c>
      <c r="R1144" s="447"/>
      <c r="S1144" s="446" t="str">
        <f t="shared" si="188"/>
        <v/>
      </c>
      <c r="T1144" s="447"/>
      <c r="U1144" s="293"/>
      <c r="V1144" s="293"/>
      <c r="W1144" s="293"/>
      <c r="X1144" s="293"/>
      <c r="Y1144" s="293"/>
      <c r="Z1144" s="293"/>
      <c r="AA1144" s="293"/>
      <c r="AB1144" s="293"/>
      <c r="AC1144" s="293"/>
      <c r="AD1144" s="293"/>
      <c r="AG1144" s="111" t="str">
        <f t="shared" si="189"/>
        <v/>
      </c>
      <c r="AH1144" s="95">
        <f t="shared" si="190"/>
        <v>0</v>
      </c>
      <c r="AI1144" s="95">
        <f t="shared" si="191"/>
        <v>0</v>
      </c>
      <c r="AJ1144" s="95">
        <f t="shared" si="192"/>
        <v>0</v>
      </c>
      <c r="AK1144" s="100">
        <f t="shared" si="193"/>
        <v>0</v>
      </c>
      <c r="AL1144" s="101">
        <f t="shared" si="194"/>
        <v>0</v>
      </c>
      <c r="AM1144" s="101">
        <f t="shared" si="195"/>
        <v>0</v>
      </c>
      <c r="AN1144" s="102">
        <f t="shared" si="196"/>
        <v>0</v>
      </c>
      <c r="AO1144" s="100">
        <f t="shared" si="197"/>
        <v>0</v>
      </c>
      <c r="AP1144" s="101">
        <f t="shared" si="198"/>
        <v>0</v>
      </c>
      <c r="AQ1144" s="101">
        <f t="shared" si="199"/>
        <v>0</v>
      </c>
      <c r="AR1144" s="102">
        <f t="shared" si="200"/>
        <v>0</v>
      </c>
      <c r="AS1144" s="111">
        <f t="shared" si="201"/>
        <v>0</v>
      </c>
    </row>
    <row r="1145" spans="1:45" ht="15.05" customHeight="1">
      <c r="A1145" s="159"/>
      <c r="B1145" s="123"/>
      <c r="C1145" s="126" t="s">
        <v>118</v>
      </c>
      <c r="D1145" s="467" t="str">
        <f t="shared" si="185"/>
        <v/>
      </c>
      <c r="E1145" s="468"/>
      <c r="F1145" s="468"/>
      <c r="G1145" s="468"/>
      <c r="H1145" s="468"/>
      <c r="I1145" s="468"/>
      <c r="J1145" s="468"/>
      <c r="K1145" s="468"/>
      <c r="L1145" s="468"/>
      <c r="M1145" s="468"/>
      <c r="N1145" s="469"/>
      <c r="O1145" s="446" t="str">
        <f t="shared" si="186"/>
        <v/>
      </c>
      <c r="P1145" s="447"/>
      <c r="Q1145" s="446" t="str">
        <f t="shared" si="187"/>
        <v/>
      </c>
      <c r="R1145" s="447"/>
      <c r="S1145" s="446" t="str">
        <f t="shared" si="188"/>
        <v/>
      </c>
      <c r="T1145" s="447"/>
      <c r="U1145" s="293"/>
      <c r="V1145" s="293"/>
      <c r="W1145" s="293"/>
      <c r="X1145" s="293"/>
      <c r="Y1145" s="293"/>
      <c r="Z1145" s="293"/>
      <c r="AA1145" s="293"/>
      <c r="AB1145" s="293"/>
      <c r="AC1145" s="293"/>
      <c r="AD1145" s="293"/>
      <c r="AG1145" s="111" t="str">
        <f t="shared" si="189"/>
        <v/>
      </c>
      <c r="AH1145" s="95">
        <f t="shared" si="190"/>
        <v>0</v>
      </c>
      <c r="AI1145" s="95">
        <f t="shared" si="191"/>
        <v>0</v>
      </c>
      <c r="AJ1145" s="95">
        <f t="shared" si="192"/>
        <v>0</v>
      </c>
      <c r="AK1145" s="100">
        <f t="shared" si="193"/>
        <v>0</v>
      </c>
      <c r="AL1145" s="101">
        <f t="shared" si="194"/>
        <v>0</v>
      </c>
      <c r="AM1145" s="101">
        <f t="shared" si="195"/>
        <v>0</v>
      </c>
      <c r="AN1145" s="102">
        <f t="shared" si="196"/>
        <v>0</v>
      </c>
      <c r="AO1145" s="100">
        <f t="shared" si="197"/>
        <v>0</v>
      </c>
      <c r="AP1145" s="101">
        <f t="shared" si="198"/>
        <v>0</v>
      </c>
      <c r="AQ1145" s="101">
        <f t="shared" si="199"/>
        <v>0</v>
      </c>
      <c r="AR1145" s="102">
        <f t="shared" si="200"/>
        <v>0</v>
      </c>
      <c r="AS1145" s="111">
        <f t="shared" si="201"/>
        <v>0</v>
      </c>
    </row>
    <row r="1146" spans="1:45" ht="15.05" customHeight="1">
      <c r="A1146" s="159"/>
      <c r="B1146" s="123"/>
      <c r="C1146" s="126" t="s">
        <v>119</v>
      </c>
      <c r="D1146" s="467" t="str">
        <f t="shared" si="185"/>
        <v/>
      </c>
      <c r="E1146" s="468"/>
      <c r="F1146" s="468"/>
      <c r="G1146" s="468"/>
      <c r="H1146" s="468"/>
      <c r="I1146" s="468"/>
      <c r="J1146" s="468"/>
      <c r="K1146" s="468"/>
      <c r="L1146" s="468"/>
      <c r="M1146" s="468"/>
      <c r="N1146" s="469"/>
      <c r="O1146" s="446" t="str">
        <f t="shared" si="186"/>
        <v/>
      </c>
      <c r="P1146" s="447"/>
      <c r="Q1146" s="446" t="str">
        <f t="shared" si="187"/>
        <v/>
      </c>
      <c r="R1146" s="447"/>
      <c r="S1146" s="446" t="str">
        <f t="shared" si="188"/>
        <v/>
      </c>
      <c r="T1146" s="447"/>
      <c r="U1146" s="293"/>
      <c r="V1146" s="293"/>
      <c r="W1146" s="293"/>
      <c r="X1146" s="293"/>
      <c r="Y1146" s="293"/>
      <c r="Z1146" s="293"/>
      <c r="AA1146" s="293"/>
      <c r="AB1146" s="293"/>
      <c r="AC1146" s="293"/>
      <c r="AD1146" s="293"/>
      <c r="AG1146" s="111" t="str">
        <f t="shared" si="189"/>
        <v/>
      </c>
      <c r="AH1146" s="95">
        <f t="shared" si="190"/>
        <v>0</v>
      </c>
      <c r="AI1146" s="95">
        <f t="shared" si="191"/>
        <v>0</v>
      </c>
      <c r="AJ1146" s="95">
        <f t="shared" si="192"/>
        <v>0</v>
      </c>
      <c r="AK1146" s="100">
        <f t="shared" si="193"/>
        <v>0</v>
      </c>
      <c r="AL1146" s="101">
        <f t="shared" si="194"/>
        <v>0</v>
      </c>
      <c r="AM1146" s="101">
        <f t="shared" si="195"/>
        <v>0</v>
      </c>
      <c r="AN1146" s="102">
        <f t="shared" si="196"/>
        <v>0</v>
      </c>
      <c r="AO1146" s="100">
        <f t="shared" si="197"/>
        <v>0</v>
      </c>
      <c r="AP1146" s="101">
        <f t="shared" si="198"/>
        <v>0</v>
      </c>
      <c r="AQ1146" s="101">
        <f t="shared" si="199"/>
        <v>0</v>
      </c>
      <c r="AR1146" s="102">
        <f t="shared" si="200"/>
        <v>0</v>
      </c>
      <c r="AS1146" s="111">
        <f t="shared" si="201"/>
        <v>0</v>
      </c>
    </row>
    <row r="1147" spans="1:45" ht="15.05" customHeight="1">
      <c r="A1147" s="159"/>
      <c r="B1147" s="123"/>
      <c r="C1147" s="126" t="s">
        <v>120</v>
      </c>
      <c r="D1147" s="467" t="str">
        <f t="shared" si="185"/>
        <v/>
      </c>
      <c r="E1147" s="468"/>
      <c r="F1147" s="468"/>
      <c r="G1147" s="468"/>
      <c r="H1147" s="468"/>
      <c r="I1147" s="468"/>
      <c r="J1147" s="468"/>
      <c r="K1147" s="468"/>
      <c r="L1147" s="468"/>
      <c r="M1147" s="468"/>
      <c r="N1147" s="469"/>
      <c r="O1147" s="446" t="str">
        <f t="shared" si="186"/>
        <v/>
      </c>
      <c r="P1147" s="447"/>
      <c r="Q1147" s="446" t="str">
        <f t="shared" si="187"/>
        <v/>
      </c>
      <c r="R1147" s="447"/>
      <c r="S1147" s="446" t="str">
        <f t="shared" si="188"/>
        <v/>
      </c>
      <c r="T1147" s="447"/>
      <c r="U1147" s="293"/>
      <c r="V1147" s="293"/>
      <c r="W1147" s="293"/>
      <c r="X1147" s="293"/>
      <c r="Y1147" s="293"/>
      <c r="Z1147" s="293"/>
      <c r="AA1147" s="293"/>
      <c r="AB1147" s="293"/>
      <c r="AC1147" s="293"/>
      <c r="AD1147" s="293"/>
      <c r="AG1147" s="111" t="str">
        <f t="shared" si="189"/>
        <v/>
      </c>
      <c r="AH1147" s="95">
        <f t="shared" si="190"/>
        <v>0</v>
      </c>
      <c r="AI1147" s="95">
        <f t="shared" si="191"/>
        <v>0</v>
      </c>
      <c r="AJ1147" s="95">
        <f t="shared" si="192"/>
        <v>0</v>
      </c>
      <c r="AK1147" s="100">
        <f t="shared" si="193"/>
        <v>0</v>
      </c>
      <c r="AL1147" s="101">
        <f t="shared" si="194"/>
        <v>0</v>
      </c>
      <c r="AM1147" s="101">
        <f t="shared" si="195"/>
        <v>0</v>
      </c>
      <c r="AN1147" s="102">
        <f t="shared" si="196"/>
        <v>0</v>
      </c>
      <c r="AO1147" s="100">
        <f t="shared" si="197"/>
        <v>0</v>
      </c>
      <c r="AP1147" s="101">
        <f t="shared" si="198"/>
        <v>0</v>
      </c>
      <c r="AQ1147" s="101">
        <f t="shared" si="199"/>
        <v>0</v>
      </c>
      <c r="AR1147" s="102">
        <f t="shared" si="200"/>
        <v>0</v>
      </c>
      <c r="AS1147" s="111">
        <f t="shared" si="201"/>
        <v>0</v>
      </c>
    </row>
    <row r="1148" spans="1:45" ht="15.05" customHeight="1">
      <c r="A1148" s="159"/>
      <c r="B1148" s="123"/>
      <c r="C1148" s="126" t="s">
        <v>121</v>
      </c>
      <c r="D1148" s="467" t="str">
        <f t="shared" si="185"/>
        <v/>
      </c>
      <c r="E1148" s="468"/>
      <c r="F1148" s="468"/>
      <c r="G1148" s="468"/>
      <c r="H1148" s="468"/>
      <c r="I1148" s="468"/>
      <c r="J1148" s="468"/>
      <c r="K1148" s="468"/>
      <c r="L1148" s="468"/>
      <c r="M1148" s="468"/>
      <c r="N1148" s="469"/>
      <c r="O1148" s="446" t="str">
        <f t="shared" si="186"/>
        <v/>
      </c>
      <c r="P1148" s="447"/>
      <c r="Q1148" s="446" t="str">
        <f t="shared" si="187"/>
        <v/>
      </c>
      <c r="R1148" s="447"/>
      <c r="S1148" s="446" t="str">
        <f t="shared" si="188"/>
        <v/>
      </c>
      <c r="T1148" s="447"/>
      <c r="U1148" s="293"/>
      <c r="V1148" s="293"/>
      <c r="W1148" s="293"/>
      <c r="X1148" s="293"/>
      <c r="Y1148" s="293"/>
      <c r="Z1148" s="293"/>
      <c r="AA1148" s="293"/>
      <c r="AB1148" s="293"/>
      <c r="AC1148" s="293"/>
      <c r="AD1148" s="293"/>
      <c r="AG1148" s="111" t="str">
        <f t="shared" si="189"/>
        <v/>
      </c>
      <c r="AH1148" s="95">
        <f t="shared" si="190"/>
        <v>0</v>
      </c>
      <c r="AI1148" s="95">
        <f t="shared" si="191"/>
        <v>0</v>
      </c>
      <c r="AJ1148" s="95">
        <f t="shared" si="192"/>
        <v>0</v>
      </c>
      <c r="AK1148" s="100">
        <f t="shared" si="193"/>
        <v>0</v>
      </c>
      <c r="AL1148" s="101">
        <f t="shared" si="194"/>
        <v>0</v>
      </c>
      <c r="AM1148" s="101">
        <f t="shared" si="195"/>
        <v>0</v>
      </c>
      <c r="AN1148" s="102">
        <f t="shared" si="196"/>
        <v>0</v>
      </c>
      <c r="AO1148" s="100">
        <f t="shared" si="197"/>
        <v>0</v>
      </c>
      <c r="AP1148" s="101">
        <f t="shared" si="198"/>
        <v>0</v>
      </c>
      <c r="AQ1148" s="101">
        <f t="shared" si="199"/>
        <v>0</v>
      </c>
      <c r="AR1148" s="102">
        <f t="shared" si="200"/>
        <v>0</v>
      </c>
      <c r="AS1148" s="111">
        <f t="shared" si="201"/>
        <v>0</v>
      </c>
    </row>
    <row r="1149" spans="1:45" ht="15.05" customHeight="1">
      <c r="A1149" s="159"/>
      <c r="B1149" s="123"/>
      <c r="C1149" s="126" t="s">
        <v>122</v>
      </c>
      <c r="D1149" s="467" t="str">
        <f t="shared" si="185"/>
        <v/>
      </c>
      <c r="E1149" s="468"/>
      <c r="F1149" s="468"/>
      <c r="G1149" s="468"/>
      <c r="H1149" s="468"/>
      <c r="I1149" s="468"/>
      <c r="J1149" s="468"/>
      <c r="K1149" s="468"/>
      <c r="L1149" s="468"/>
      <c r="M1149" s="468"/>
      <c r="N1149" s="469"/>
      <c r="O1149" s="446" t="str">
        <f t="shared" si="186"/>
        <v/>
      </c>
      <c r="P1149" s="447"/>
      <c r="Q1149" s="446" t="str">
        <f t="shared" si="187"/>
        <v/>
      </c>
      <c r="R1149" s="447"/>
      <c r="S1149" s="446" t="str">
        <f t="shared" si="188"/>
        <v/>
      </c>
      <c r="T1149" s="447"/>
      <c r="U1149" s="293"/>
      <c r="V1149" s="293"/>
      <c r="W1149" s="293"/>
      <c r="X1149" s="293"/>
      <c r="Y1149" s="293"/>
      <c r="Z1149" s="293"/>
      <c r="AA1149" s="293"/>
      <c r="AB1149" s="293"/>
      <c r="AC1149" s="293"/>
      <c r="AD1149" s="293"/>
      <c r="AG1149" s="111" t="str">
        <f t="shared" si="189"/>
        <v/>
      </c>
      <c r="AH1149" s="95">
        <f t="shared" si="190"/>
        <v>0</v>
      </c>
      <c r="AI1149" s="95">
        <f t="shared" si="191"/>
        <v>0</v>
      </c>
      <c r="AJ1149" s="95">
        <f t="shared" si="192"/>
        <v>0</v>
      </c>
      <c r="AK1149" s="100">
        <f t="shared" si="193"/>
        <v>0</v>
      </c>
      <c r="AL1149" s="101">
        <f t="shared" si="194"/>
        <v>0</v>
      </c>
      <c r="AM1149" s="101">
        <f t="shared" si="195"/>
        <v>0</v>
      </c>
      <c r="AN1149" s="102">
        <f t="shared" si="196"/>
        <v>0</v>
      </c>
      <c r="AO1149" s="100">
        <f t="shared" si="197"/>
        <v>0</v>
      </c>
      <c r="AP1149" s="101">
        <f t="shared" si="198"/>
        <v>0</v>
      </c>
      <c r="AQ1149" s="101">
        <f t="shared" si="199"/>
        <v>0</v>
      </c>
      <c r="AR1149" s="102">
        <f t="shared" si="200"/>
        <v>0</v>
      </c>
      <c r="AS1149" s="111">
        <f t="shared" si="201"/>
        <v>0</v>
      </c>
    </row>
    <row r="1150" spans="1:45" ht="15.05" customHeight="1">
      <c r="A1150" s="159"/>
      <c r="B1150" s="123"/>
      <c r="C1150" s="126" t="s">
        <v>123</v>
      </c>
      <c r="D1150" s="467" t="str">
        <f t="shared" si="185"/>
        <v/>
      </c>
      <c r="E1150" s="468"/>
      <c r="F1150" s="468"/>
      <c r="G1150" s="468"/>
      <c r="H1150" s="468"/>
      <c r="I1150" s="468"/>
      <c r="J1150" s="468"/>
      <c r="K1150" s="468"/>
      <c r="L1150" s="468"/>
      <c r="M1150" s="468"/>
      <c r="N1150" s="469"/>
      <c r="O1150" s="446" t="str">
        <f t="shared" si="186"/>
        <v/>
      </c>
      <c r="P1150" s="447"/>
      <c r="Q1150" s="446" t="str">
        <f t="shared" si="187"/>
        <v/>
      </c>
      <c r="R1150" s="447"/>
      <c r="S1150" s="446" t="str">
        <f t="shared" si="188"/>
        <v/>
      </c>
      <c r="T1150" s="447"/>
      <c r="U1150" s="293"/>
      <c r="V1150" s="293"/>
      <c r="W1150" s="293"/>
      <c r="X1150" s="293"/>
      <c r="Y1150" s="293"/>
      <c r="Z1150" s="293"/>
      <c r="AA1150" s="293"/>
      <c r="AB1150" s="293"/>
      <c r="AC1150" s="293"/>
      <c r="AD1150" s="293"/>
      <c r="AG1150" s="111" t="str">
        <f t="shared" si="189"/>
        <v/>
      </c>
      <c r="AH1150" s="95">
        <f t="shared" si="190"/>
        <v>0</v>
      </c>
      <c r="AI1150" s="95">
        <f t="shared" si="191"/>
        <v>0</v>
      </c>
      <c r="AJ1150" s="95">
        <f t="shared" si="192"/>
        <v>0</v>
      </c>
      <c r="AK1150" s="100">
        <f t="shared" si="193"/>
        <v>0</v>
      </c>
      <c r="AL1150" s="101">
        <f t="shared" si="194"/>
        <v>0</v>
      </c>
      <c r="AM1150" s="101">
        <f t="shared" si="195"/>
        <v>0</v>
      </c>
      <c r="AN1150" s="102">
        <f t="shared" si="196"/>
        <v>0</v>
      </c>
      <c r="AO1150" s="100">
        <f t="shared" si="197"/>
        <v>0</v>
      </c>
      <c r="AP1150" s="101">
        <f t="shared" si="198"/>
        <v>0</v>
      </c>
      <c r="AQ1150" s="101">
        <f t="shared" si="199"/>
        <v>0</v>
      </c>
      <c r="AR1150" s="102">
        <f t="shared" si="200"/>
        <v>0</v>
      </c>
      <c r="AS1150" s="111">
        <f t="shared" si="201"/>
        <v>0</v>
      </c>
    </row>
    <row r="1151" spans="1:45" ht="15.05" customHeight="1">
      <c r="A1151" s="159"/>
      <c r="B1151" s="123"/>
      <c r="C1151" s="126" t="s">
        <v>124</v>
      </c>
      <c r="D1151" s="467" t="str">
        <f t="shared" si="185"/>
        <v/>
      </c>
      <c r="E1151" s="468"/>
      <c r="F1151" s="468"/>
      <c r="G1151" s="468"/>
      <c r="H1151" s="468"/>
      <c r="I1151" s="468"/>
      <c r="J1151" s="468"/>
      <c r="K1151" s="468"/>
      <c r="L1151" s="468"/>
      <c r="M1151" s="468"/>
      <c r="N1151" s="469"/>
      <c r="O1151" s="446" t="str">
        <f t="shared" si="186"/>
        <v/>
      </c>
      <c r="P1151" s="447"/>
      <c r="Q1151" s="446" t="str">
        <f t="shared" si="187"/>
        <v/>
      </c>
      <c r="R1151" s="447"/>
      <c r="S1151" s="446" t="str">
        <f t="shared" si="188"/>
        <v/>
      </c>
      <c r="T1151" s="447"/>
      <c r="U1151" s="293"/>
      <c r="V1151" s="293"/>
      <c r="W1151" s="293"/>
      <c r="X1151" s="293"/>
      <c r="Y1151" s="293"/>
      <c r="Z1151" s="293"/>
      <c r="AA1151" s="293"/>
      <c r="AB1151" s="293"/>
      <c r="AC1151" s="293"/>
      <c r="AD1151" s="293"/>
      <c r="AG1151" s="111" t="str">
        <f t="shared" si="189"/>
        <v/>
      </c>
      <c r="AH1151" s="95">
        <f t="shared" si="190"/>
        <v>0</v>
      </c>
      <c r="AI1151" s="95">
        <f t="shared" si="191"/>
        <v>0</v>
      </c>
      <c r="AJ1151" s="95">
        <f t="shared" si="192"/>
        <v>0</v>
      </c>
      <c r="AK1151" s="100">
        <f t="shared" si="193"/>
        <v>0</v>
      </c>
      <c r="AL1151" s="101">
        <f t="shared" si="194"/>
        <v>0</v>
      </c>
      <c r="AM1151" s="101">
        <f t="shared" si="195"/>
        <v>0</v>
      </c>
      <c r="AN1151" s="102">
        <f t="shared" si="196"/>
        <v>0</v>
      </c>
      <c r="AO1151" s="100">
        <f t="shared" si="197"/>
        <v>0</v>
      </c>
      <c r="AP1151" s="101">
        <f t="shared" si="198"/>
        <v>0</v>
      </c>
      <c r="AQ1151" s="101">
        <f t="shared" si="199"/>
        <v>0</v>
      </c>
      <c r="AR1151" s="102">
        <f t="shared" si="200"/>
        <v>0</v>
      </c>
      <c r="AS1151" s="111">
        <f t="shared" si="201"/>
        <v>0</v>
      </c>
    </row>
    <row r="1152" spans="1:45" ht="15.05" customHeight="1">
      <c r="A1152" s="159"/>
      <c r="B1152" s="123"/>
      <c r="C1152" s="126" t="s">
        <v>125</v>
      </c>
      <c r="D1152" s="467" t="str">
        <f t="shared" si="185"/>
        <v/>
      </c>
      <c r="E1152" s="468"/>
      <c r="F1152" s="468"/>
      <c r="G1152" s="468"/>
      <c r="H1152" s="468"/>
      <c r="I1152" s="468"/>
      <c r="J1152" s="468"/>
      <c r="K1152" s="468"/>
      <c r="L1152" s="468"/>
      <c r="M1152" s="468"/>
      <c r="N1152" s="469"/>
      <c r="O1152" s="446" t="str">
        <f t="shared" si="186"/>
        <v/>
      </c>
      <c r="P1152" s="447"/>
      <c r="Q1152" s="446" t="str">
        <f t="shared" si="187"/>
        <v/>
      </c>
      <c r="R1152" s="447"/>
      <c r="S1152" s="446" t="str">
        <f t="shared" si="188"/>
        <v/>
      </c>
      <c r="T1152" s="447"/>
      <c r="U1152" s="293"/>
      <c r="V1152" s="293"/>
      <c r="W1152" s="293"/>
      <c r="X1152" s="293"/>
      <c r="Y1152" s="293"/>
      <c r="Z1152" s="293"/>
      <c r="AA1152" s="293"/>
      <c r="AB1152" s="293"/>
      <c r="AC1152" s="293"/>
      <c r="AD1152" s="293"/>
      <c r="AG1152" s="111" t="str">
        <f t="shared" si="189"/>
        <v/>
      </c>
      <c r="AH1152" s="95">
        <f t="shared" si="190"/>
        <v>0</v>
      </c>
      <c r="AI1152" s="95">
        <f t="shared" si="191"/>
        <v>0</v>
      </c>
      <c r="AJ1152" s="95">
        <f t="shared" si="192"/>
        <v>0</v>
      </c>
      <c r="AK1152" s="100">
        <f t="shared" si="193"/>
        <v>0</v>
      </c>
      <c r="AL1152" s="101">
        <f t="shared" si="194"/>
        <v>0</v>
      </c>
      <c r="AM1152" s="101">
        <f t="shared" si="195"/>
        <v>0</v>
      </c>
      <c r="AN1152" s="102">
        <f t="shared" si="196"/>
        <v>0</v>
      </c>
      <c r="AO1152" s="100">
        <f t="shared" si="197"/>
        <v>0</v>
      </c>
      <c r="AP1152" s="101">
        <f t="shared" si="198"/>
        <v>0</v>
      </c>
      <c r="AQ1152" s="101">
        <f t="shared" si="199"/>
        <v>0</v>
      </c>
      <c r="AR1152" s="102">
        <f t="shared" si="200"/>
        <v>0</v>
      </c>
      <c r="AS1152" s="111">
        <f t="shared" si="201"/>
        <v>0</v>
      </c>
    </row>
    <row r="1153" spans="1:45" ht="15.05" customHeight="1">
      <c r="A1153" s="159"/>
      <c r="B1153" s="123"/>
      <c r="C1153" s="126" t="s">
        <v>126</v>
      </c>
      <c r="D1153" s="467" t="str">
        <f t="shared" si="185"/>
        <v/>
      </c>
      <c r="E1153" s="468"/>
      <c r="F1153" s="468"/>
      <c r="G1153" s="468"/>
      <c r="H1153" s="468"/>
      <c r="I1153" s="468"/>
      <c r="J1153" s="468"/>
      <c r="K1153" s="468"/>
      <c r="L1153" s="468"/>
      <c r="M1153" s="468"/>
      <c r="N1153" s="469"/>
      <c r="O1153" s="446" t="str">
        <f t="shared" si="186"/>
        <v/>
      </c>
      <c r="P1153" s="447"/>
      <c r="Q1153" s="446" t="str">
        <f t="shared" si="187"/>
        <v/>
      </c>
      <c r="R1153" s="447"/>
      <c r="S1153" s="446" t="str">
        <f t="shared" si="188"/>
        <v/>
      </c>
      <c r="T1153" s="447"/>
      <c r="U1153" s="293"/>
      <c r="V1153" s="293"/>
      <c r="W1153" s="293"/>
      <c r="X1153" s="293"/>
      <c r="Y1153" s="293"/>
      <c r="Z1153" s="293"/>
      <c r="AA1153" s="293"/>
      <c r="AB1153" s="293"/>
      <c r="AC1153" s="293"/>
      <c r="AD1153" s="293"/>
      <c r="AG1153" s="111" t="str">
        <f t="shared" si="189"/>
        <v/>
      </c>
      <c r="AH1153" s="95">
        <f t="shared" si="190"/>
        <v>0</v>
      </c>
      <c r="AI1153" s="95">
        <f t="shared" si="191"/>
        <v>0</v>
      </c>
      <c r="AJ1153" s="95">
        <f t="shared" si="192"/>
        <v>0</v>
      </c>
      <c r="AK1153" s="100">
        <f t="shared" si="193"/>
        <v>0</v>
      </c>
      <c r="AL1153" s="101">
        <f t="shared" si="194"/>
        <v>0</v>
      </c>
      <c r="AM1153" s="101">
        <f t="shared" si="195"/>
        <v>0</v>
      </c>
      <c r="AN1153" s="102">
        <f t="shared" si="196"/>
        <v>0</v>
      </c>
      <c r="AO1153" s="100">
        <f t="shared" si="197"/>
        <v>0</v>
      </c>
      <c r="AP1153" s="101">
        <f t="shared" si="198"/>
        <v>0</v>
      </c>
      <c r="AQ1153" s="101">
        <f t="shared" si="199"/>
        <v>0</v>
      </c>
      <c r="AR1153" s="102">
        <f t="shared" si="200"/>
        <v>0</v>
      </c>
      <c r="AS1153" s="111">
        <f t="shared" si="201"/>
        <v>0</v>
      </c>
    </row>
    <row r="1154" spans="1:45" ht="15.05" customHeight="1">
      <c r="A1154" s="159"/>
      <c r="B1154" s="123"/>
      <c r="C1154" s="126" t="s">
        <v>127</v>
      </c>
      <c r="D1154" s="467" t="str">
        <f t="shared" si="185"/>
        <v/>
      </c>
      <c r="E1154" s="468"/>
      <c r="F1154" s="468"/>
      <c r="G1154" s="468"/>
      <c r="H1154" s="468"/>
      <c r="I1154" s="468"/>
      <c r="J1154" s="468"/>
      <c r="K1154" s="468"/>
      <c r="L1154" s="468"/>
      <c r="M1154" s="468"/>
      <c r="N1154" s="469"/>
      <c r="O1154" s="446" t="str">
        <f t="shared" si="186"/>
        <v/>
      </c>
      <c r="P1154" s="447"/>
      <c r="Q1154" s="446" t="str">
        <f t="shared" si="187"/>
        <v/>
      </c>
      <c r="R1154" s="447"/>
      <c r="S1154" s="446" t="str">
        <f t="shared" si="188"/>
        <v/>
      </c>
      <c r="T1154" s="447"/>
      <c r="U1154" s="293"/>
      <c r="V1154" s="293"/>
      <c r="W1154" s="293"/>
      <c r="X1154" s="293"/>
      <c r="Y1154" s="293"/>
      <c r="Z1154" s="293"/>
      <c r="AA1154" s="293"/>
      <c r="AB1154" s="293"/>
      <c r="AC1154" s="293"/>
      <c r="AD1154" s="293"/>
      <c r="AG1154" s="111" t="str">
        <f t="shared" si="189"/>
        <v/>
      </c>
      <c r="AH1154" s="95">
        <f t="shared" si="190"/>
        <v>0</v>
      </c>
      <c r="AI1154" s="95">
        <f t="shared" si="191"/>
        <v>0</v>
      </c>
      <c r="AJ1154" s="95">
        <f t="shared" si="192"/>
        <v>0</v>
      </c>
      <c r="AK1154" s="100">
        <f t="shared" si="193"/>
        <v>0</v>
      </c>
      <c r="AL1154" s="101">
        <f t="shared" si="194"/>
        <v>0</v>
      </c>
      <c r="AM1154" s="101">
        <f t="shared" si="195"/>
        <v>0</v>
      </c>
      <c r="AN1154" s="102">
        <f t="shared" si="196"/>
        <v>0</v>
      </c>
      <c r="AO1154" s="100">
        <f t="shared" si="197"/>
        <v>0</v>
      </c>
      <c r="AP1154" s="101">
        <f t="shared" si="198"/>
        <v>0</v>
      </c>
      <c r="AQ1154" s="101">
        <f t="shared" si="199"/>
        <v>0</v>
      </c>
      <c r="AR1154" s="102">
        <f t="shared" si="200"/>
        <v>0</v>
      </c>
      <c r="AS1154" s="111">
        <f t="shared" si="201"/>
        <v>0</v>
      </c>
    </row>
    <row r="1155" spans="1:45" ht="15.05" customHeight="1">
      <c r="A1155" s="159"/>
      <c r="B1155" s="123"/>
      <c r="C1155" s="126" t="s">
        <v>128</v>
      </c>
      <c r="D1155" s="467" t="str">
        <f t="shared" si="185"/>
        <v/>
      </c>
      <c r="E1155" s="468"/>
      <c r="F1155" s="468"/>
      <c r="G1155" s="468"/>
      <c r="H1155" s="468"/>
      <c r="I1155" s="468"/>
      <c r="J1155" s="468"/>
      <c r="K1155" s="468"/>
      <c r="L1155" s="468"/>
      <c r="M1155" s="468"/>
      <c r="N1155" s="469"/>
      <c r="O1155" s="446" t="str">
        <f t="shared" si="186"/>
        <v/>
      </c>
      <c r="P1155" s="447"/>
      <c r="Q1155" s="446" t="str">
        <f t="shared" si="187"/>
        <v/>
      </c>
      <c r="R1155" s="447"/>
      <c r="S1155" s="446" t="str">
        <f t="shared" si="188"/>
        <v/>
      </c>
      <c r="T1155" s="447"/>
      <c r="U1155" s="293"/>
      <c r="V1155" s="293"/>
      <c r="W1155" s="293"/>
      <c r="X1155" s="293"/>
      <c r="Y1155" s="293"/>
      <c r="Z1155" s="293"/>
      <c r="AA1155" s="293"/>
      <c r="AB1155" s="293"/>
      <c r="AC1155" s="293"/>
      <c r="AD1155" s="293"/>
      <c r="AG1155" s="111" t="str">
        <f t="shared" si="189"/>
        <v/>
      </c>
      <c r="AH1155" s="95">
        <f t="shared" si="190"/>
        <v>0</v>
      </c>
      <c r="AI1155" s="95">
        <f t="shared" si="191"/>
        <v>0</v>
      </c>
      <c r="AJ1155" s="95">
        <f t="shared" si="192"/>
        <v>0</v>
      </c>
      <c r="AK1155" s="100">
        <f t="shared" si="193"/>
        <v>0</v>
      </c>
      <c r="AL1155" s="101">
        <f t="shared" si="194"/>
        <v>0</v>
      </c>
      <c r="AM1155" s="101">
        <f t="shared" si="195"/>
        <v>0</v>
      </c>
      <c r="AN1155" s="102">
        <f t="shared" si="196"/>
        <v>0</v>
      </c>
      <c r="AO1155" s="100">
        <f t="shared" si="197"/>
        <v>0</v>
      </c>
      <c r="AP1155" s="101">
        <f t="shared" si="198"/>
        <v>0</v>
      </c>
      <c r="AQ1155" s="101">
        <f t="shared" si="199"/>
        <v>0</v>
      </c>
      <c r="AR1155" s="102">
        <f t="shared" si="200"/>
        <v>0</v>
      </c>
      <c r="AS1155" s="111">
        <f t="shared" si="201"/>
        <v>0</v>
      </c>
    </row>
    <row r="1156" spans="1:45" ht="15.05" customHeight="1">
      <c r="A1156" s="159"/>
      <c r="B1156" s="123"/>
      <c r="C1156" s="126" t="s">
        <v>129</v>
      </c>
      <c r="D1156" s="467" t="str">
        <f t="shared" si="185"/>
        <v/>
      </c>
      <c r="E1156" s="468"/>
      <c r="F1156" s="468"/>
      <c r="G1156" s="468"/>
      <c r="H1156" s="468"/>
      <c r="I1156" s="468"/>
      <c r="J1156" s="468"/>
      <c r="K1156" s="468"/>
      <c r="L1156" s="468"/>
      <c r="M1156" s="468"/>
      <c r="N1156" s="469"/>
      <c r="O1156" s="446" t="str">
        <f t="shared" si="186"/>
        <v/>
      </c>
      <c r="P1156" s="447"/>
      <c r="Q1156" s="446" t="str">
        <f t="shared" si="187"/>
        <v/>
      </c>
      <c r="R1156" s="447"/>
      <c r="S1156" s="446" t="str">
        <f t="shared" si="188"/>
        <v/>
      </c>
      <c r="T1156" s="447"/>
      <c r="U1156" s="293"/>
      <c r="V1156" s="293"/>
      <c r="W1156" s="293"/>
      <c r="X1156" s="293"/>
      <c r="Y1156" s="293"/>
      <c r="Z1156" s="293"/>
      <c r="AA1156" s="293"/>
      <c r="AB1156" s="293"/>
      <c r="AC1156" s="293"/>
      <c r="AD1156" s="293"/>
      <c r="AG1156" s="111" t="str">
        <f t="shared" si="189"/>
        <v/>
      </c>
      <c r="AH1156" s="95">
        <f t="shared" si="190"/>
        <v>0</v>
      </c>
      <c r="AI1156" s="95">
        <f t="shared" si="191"/>
        <v>0</v>
      </c>
      <c r="AJ1156" s="95">
        <f t="shared" si="192"/>
        <v>0</v>
      </c>
      <c r="AK1156" s="100">
        <f t="shared" si="193"/>
        <v>0</v>
      </c>
      <c r="AL1156" s="101">
        <f t="shared" si="194"/>
        <v>0</v>
      </c>
      <c r="AM1156" s="101">
        <f t="shared" si="195"/>
        <v>0</v>
      </c>
      <c r="AN1156" s="102">
        <f t="shared" si="196"/>
        <v>0</v>
      </c>
      <c r="AO1156" s="100">
        <f t="shared" si="197"/>
        <v>0</v>
      </c>
      <c r="AP1156" s="101">
        <f t="shared" si="198"/>
        <v>0</v>
      </c>
      <c r="AQ1156" s="101">
        <f t="shared" si="199"/>
        <v>0</v>
      </c>
      <c r="AR1156" s="102">
        <f t="shared" si="200"/>
        <v>0</v>
      </c>
      <c r="AS1156" s="111">
        <f t="shared" si="201"/>
        <v>0</v>
      </c>
    </row>
    <row r="1157" spans="1:45" ht="15.05" customHeight="1">
      <c r="A1157" s="159"/>
      <c r="B1157" s="123"/>
      <c r="C1157" s="126" t="s">
        <v>130</v>
      </c>
      <c r="D1157" s="467" t="str">
        <f t="shared" si="185"/>
        <v/>
      </c>
      <c r="E1157" s="468"/>
      <c r="F1157" s="468"/>
      <c r="G1157" s="468"/>
      <c r="H1157" s="468"/>
      <c r="I1157" s="468"/>
      <c r="J1157" s="468"/>
      <c r="K1157" s="468"/>
      <c r="L1157" s="468"/>
      <c r="M1157" s="468"/>
      <c r="N1157" s="469"/>
      <c r="O1157" s="446" t="str">
        <f t="shared" si="186"/>
        <v/>
      </c>
      <c r="P1157" s="447"/>
      <c r="Q1157" s="446" t="str">
        <f t="shared" si="187"/>
        <v/>
      </c>
      <c r="R1157" s="447"/>
      <c r="S1157" s="446" t="str">
        <f t="shared" si="188"/>
        <v/>
      </c>
      <c r="T1157" s="447"/>
      <c r="U1157" s="293"/>
      <c r="V1157" s="293"/>
      <c r="W1157" s="293"/>
      <c r="X1157" s="293"/>
      <c r="Y1157" s="293"/>
      <c r="Z1157" s="293"/>
      <c r="AA1157" s="293"/>
      <c r="AB1157" s="293"/>
      <c r="AC1157" s="293"/>
      <c r="AD1157" s="293"/>
      <c r="AG1157" s="111" t="str">
        <f t="shared" si="189"/>
        <v/>
      </c>
      <c r="AH1157" s="95">
        <f t="shared" si="190"/>
        <v>0</v>
      </c>
      <c r="AI1157" s="95">
        <f t="shared" si="191"/>
        <v>0</v>
      </c>
      <c r="AJ1157" s="95">
        <f t="shared" si="192"/>
        <v>0</v>
      </c>
      <c r="AK1157" s="100">
        <f t="shared" si="193"/>
        <v>0</v>
      </c>
      <c r="AL1157" s="101">
        <f t="shared" si="194"/>
        <v>0</v>
      </c>
      <c r="AM1157" s="101">
        <f t="shared" si="195"/>
        <v>0</v>
      </c>
      <c r="AN1157" s="102">
        <f t="shared" si="196"/>
        <v>0</v>
      </c>
      <c r="AO1157" s="100">
        <f t="shared" si="197"/>
        <v>0</v>
      </c>
      <c r="AP1157" s="101">
        <f t="shared" si="198"/>
        <v>0</v>
      </c>
      <c r="AQ1157" s="101">
        <f t="shared" si="199"/>
        <v>0</v>
      </c>
      <c r="AR1157" s="102">
        <f t="shared" si="200"/>
        <v>0</v>
      </c>
      <c r="AS1157" s="111">
        <f t="shared" si="201"/>
        <v>0</v>
      </c>
    </row>
    <row r="1158" spans="1:45" ht="15.05" customHeight="1">
      <c r="A1158" s="159"/>
      <c r="B1158" s="123"/>
      <c r="C1158" s="126" t="s">
        <v>131</v>
      </c>
      <c r="D1158" s="467" t="str">
        <f t="shared" si="185"/>
        <v/>
      </c>
      <c r="E1158" s="468"/>
      <c r="F1158" s="468"/>
      <c r="G1158" s="468"/>
      <c r="H1158" s="468"/>
      <c r="I1158" s="468"/>
      <c r="J1158" s="468"/>
      <c r="K1158" s="468"/>
      <c r="L1158" s="468"/>
      <c r="M1158" s="468"/>
      <c r="N1158" s="469"/>
      <c r="O1158" s="446" t="str">
        <f t="shared" si="186"/>
        <v/>
      </c>
      <c r="P1158" s="447"/>
      <c r="Q1158" s="446" t="str">
        <f t="shared" si="187"/>
        <v/>
      </c>
      <c r="R1158" s="447"/>
      <c r="S1158" s="446" t="str">
        <f t="shared" si="188"/>
        <v/>
      </c>
      <c r="T1158" s="447"/>
      <c r="U1158" s="293"/>
      <c r="V1158" s="293"/>
      <c r="W1158" s="293"/>
      <c r="X1158" s="293"/>
      <c r="Y1158" s="293"/>
      <c r="Z1158" s="293"/>
      <c r="AA1158" s="293"/>
      <c r="AB1158" s="293"/>
      <c r="AC1158" s="293"/>
      <c r="AD1158" s="293"/>
      <c r="AG1158" s="111" t="str">
        <f t="shared" si="189"/>
        <v/>
      </c>
      <c r="AH1158" s="95">
        <f t="shared" si="190"/>
        <v>0</v>
      </c>
      <c r="AI1158" s="95">
        <f t="shared" si="191"/>
        <v>0</v>
      </c>
      <c r="AJ1158" s="95">
        <f t="shared" si="192"/>
        <v>0</v>
      </c>
      <c r="AK1158" s="100">
        <f t="shared" si="193"/>
        <v>0</v>
      </c>
      <c r="AL1158" s="101">
        <f t="shared" si="194"/>
        <v>0</v>
      </c>
      <c r="AM1158" s="101">
        <f t="shared" si="195"/>
        <v>0</v>
      </c>
      <c r="AN1158" s="102">
        <f t="shared" si="196"/>
        <v>0</v>
      </c>
      <c r="AO1158" s="100">
        <f t="shared" si="197"/>
        <v>0</v>
      </c>
      <c r="AP1158" s="101">
        <f t="shared" si="198"/>
        <v>0</v>
      </c>
      <c r="AQ1158" s="101">
        <f t="shared" si="199"/>
        <v>0</v>
      </c>
      <c r="AR1158" s="102">
        <f t="shared" si="200"/>
        <v>0</v>
      </c>
      <c r="AS1158" s="111">
        <f t="shared" si="201"/>
        <v>0</v>
      </c>
    </row>
    <row r="1159" spans="1:45" ht="15.05" customHeight="1">
      <c r="A1159" s="159"/>
      <c r="B1159" s="123"/>
      <c r="C1159" s="126" t="s">
        <v>132</v>
      </c>
      <c r="D1159" s="467" t="str">
        <f t="shared" si="185"/>
        <v/>
      </c>
      <c r="E1159" s="468"/>
      <c r="F1159" s="468"/>
      <c r="G1159" s="468"/>
      <c r="H1159" s="468"/>
      <c r="I1159" s="468"/>
      <c r="J1159" s="468"/>
      <c r="K1159" s="468"/>
      <c r="L1159" s="468"/>
      <c r="M1159" s="468"/>
      <c r="N1159" s="469"/>
      <c r="O1159" s="446" t="str">
        <f t="shared" si="186"/>
        <v/>
      </c>
      <c r="P1159" s="447"/>
      <c r="Q1159" s="446" t="str">
        <f t="shared" si="187"/>
        <v/>
      </c>
      <c r="R1159" s="447"/>
      <c r="S1159" s="446" t="str">
        <f t="shared" si="188"/>
        <v/>
      </c>
      <c r="T1159" s="447"/>
      <c r="U1159" s="293"/>
      <c r="V1159" s="293"/>
      <c r="W1159" s="293"/>
      <c r="X1159" s="293"/>
      <c r="Y1159" s="293"/>
      <c r="Z1159" s="293"/>
      <c r="AA1159" s="293"/>
      <c r="AB1159" s="293"/>
      <c r="AC1159" s="293"/>
      <c r="AD1159" s="293"/>
      <c r="AG1159" s="111" t="str">
        <f t="shared" si="189"/>
        <v/>
      </c>
      <c r="AH1159" s="95">
        <f t="shared" si="190"/>
        <v>0</v>
      </c>
      <c r="AI1159" s="95">
        <f t="shared" si="191"/>
        <v>0</v>
      </c>
      <c r="AJ1159" s="95">
        <f t="shared" si="192"/>
        <v>0</v>
      </c>
      <c r="AK1159" s="100">
        <f t="shared" si="193"/>
        <v>0</v>
      </c>
      <c r="AL1159" s="101">
        <f t="shared" si="194"/>
        <v>0</v>
      </c>
      <c r="AM1159" s="101">
        <f t="shared" si="195"/>
        <v>0</v>
      </c>
      <c r="AN1159" s="102">
        <f t="shared" si="196"/>
        <v>0</v>
      </c>
      <c r="AO1159" s="100">
        <f t="shared" si="197"/>
        <v>0</v>
      </c>
      <c r="AP1159" s="101">
        <f t="shared" si="198"/>
        <v>0</v>
      </c>
      <c r="AQ1159" s="101">
        <f t="shared" si="199"/>
        <v>0</v>
      </c>
      <c r="AR1159" s="102">
        <f t="shared" si="200"/>
        <v>0</v>
      </c>
      <c r="AS1159" s="111">
        <f t="shared" si="201"/>
        <v>0</v>
      </c>
    </row>
    <row r="1160" spans="1:45" ht="15.05" customHeight="1">
      <c r="A1160" s="159"/>
      <c r="B1160" s="123"/>
      <c r="C1160" s="126" t="s">
        <v>133</v>
      </c>
      <c r="D1160" s="467" t="str">
        <f t="shared" ref="D1160:D1214" si="202">IF(D103="","",D103)</f>
        <v/>
      </c>
      <c r="E1160" s="468"/>
      <c r="F1160" s="468"/>
      <c r="G1160" s="468"/>
      <c r="H1160" s="468"/>
      <c r="I1160" s="468"/>
      <c r="J1160" s="468"/>
      <c r="K1160" s="468"/>
      <c r="L1160" s="468"/>
      <c r="M1160" s="468"/>
      <c r="N1160" s="469"/>
      <c r="O1160" s="446" t="str">
        <f t="shared" ref="O1160:O1214" si="203">IF(M614="","",M614)</f>
        <v/>
      </c>
      <c r="P1160" s="447"/>
      <c r="Q1160" s="446" t="str">
        <f t="shared" ref="Q1160:Q1214" si="204">IF(S614="","",S614)</f>
        <v/>
      </c>
      <c r="R1160" s="447"/>
      <c r="S1160" s="446" t="str">
        <f t="shared" ref="S1160:S1214" si="205">IF(Y614="","",Y614)</f>
        <v/>
      </c>
      <c r="T1160" s="447"/>
      <c r="U1160" s="293"/>
      <c r="V1160" s="293"/>
      <c r="W1160" s="293"/>
      <c r="X1160" s="293"/>
      <c r="Y1160" s="293"/>
      <c r="Z1160" s="293"/>
      <c r="AA1160" s="293"/>
      <c r="AB1160" s="293"/>
      <c r="AC1160" s="293"/>
      <c r="AD1160" s="293"/>
      <c r="AG1160" s="111" t="str">
        <f t="shared" ref="AG1160:AG1214" si="206">O1160</f>
        <v/>
      </c>
      <c r="AH1160" s="95">
        <f t="shared" ref="AH1160:AH1214" si="207">IF(COUNTIF(Q1160:T1160,"NA")=2,"NA",SUM(Q1160:T1160))</f>
        <v>0</v>
      </c>
      <c r="AI1160" s="95">
        <f t="shared" ref="AI1160:AI1214" si="208">COUNTIF(Q1160:T1160, "NS")</f>
        <v>0</v>
      </c>
      <c r="AJ1160" s="95">
        <f t="shared" ref="AJ1160:AJ1214" si="209">IF($AG$1093 = $AH$1093, 0, IF(OR(AND(AG1160 = 0, AI1160 &gt; 0), AND(AG1160 = "NS", AH1160 &gt; 0), AND(AG1160 = "NS", AI1160 = 0, AH1160 =0), AND(AG1160="NA", AH1160&lt;&gt;"NA")), 1, IF(OR(AND(AG1160 &gt; 0, AI1160 = 2), AND(AG1160 = "NS", AI1160 = 2), AND(AG1160 = "NS", AH1160 = 0, AI1160 &gt; 0), AG1160 = AH1160), 0, 1)))</f>
        <v>0</v>
      </c>
      <c r="AK1160" s="100">
        <f t="shared" ref="AK1160:AK1214" si="210">IF(Q1160="",0,Q1160)</f>
        <v>0</v>
      </c>
      <c r="AL1160" s="101">
        <f t="shared" ref="AL1160:AL1214" si="211">IF(AND(COUNTA(U1160,W1160,Y1160,AA1160,AC1160,I1286,K1286,M1286,O1286,Q1286,S1286,U1286,W1286,Y1286,AA1286,AC1286)&lt;&gt;0,COUNTIF(U1160,"NA")+COUNTIF(W1160,"NA")+COUNTIF(Y1160,"NA")+COUNTIF(AA1160,"NA")+COUNTIF(AC1160,"NA")+COUNTIF(I1286,"NA")+COUNTIF(K1286,"NA")+COUNTIF(M1286,"NA")+COUNTIF(O1286,"NA")+COUNTIF(Q1286,"NA")+COUNTIF(S1286,"NA")+COUNTIF(U1286,"NA")+COUNTIF(W1286,"NA")+COUNTIF(Y1286,"NA")+COUNTIF(AA1286,"NA")+COUNTIF(AC1286,"NA")=COUNTA($U$1094,$W$1094,$Y$1094,$AA$1094,$AC$1094,$I$1220,$K$1220,$M$1220,$O$1220,$Q$1220,$S$1220,$U$1220,$W$1220,$Y$1220,$AA$1220,$AC$1220)),"NA",SUM(U1160,W1160,Y1160,AA1160,AC1160,I1286,K1286,M1286,O1286,Q1286,S1286,U1286,W1286,Y1286,AA1286,AC1286))</f>
        <v>0</v>
      </c>
      <c r="AM1160" s="101">
        <f t="shared" ref="AM1160:AM1214" si="212">COUNTIF(U1160, "NS")+COUNTIF(W1160, "NS")+COUNTIF(Y1160, "NS")+COUNTIF(AA1160, "NS")+COUNTIF(AC1160, "NS")+COUNTIF(I1286, "NS")+COUNTIF(K1286, "NS")+COUNTIF(M1286, "NS")+COUNTIF(O1286, "NS")+COUNTIF(Q1286, "NS")+COUNTIF(S1286, "NS")+COUNTIF(U1286, "NS")+COUNTIF(W1286, "NS")+COUNTIF(Y1286, "NS")+COUNTIF(AA1286, "NS")+COUNTIF(AC1286, "NS")</f>
        <v>0</v>
      </c>
      <c r="AN1160" s="102">
        <f t="shared" ref="AN1160:AN1214" si="213">IF($AG$1093=$AH$1093, 0, IF(OR(AND(AK1160 =0, AM1160 &gt;0), AND(AK1160 ="NS", AL1160&gt;0), AND(AK1160 ="NS", AL1160 =0, AM1160=0), AND(AK1160="NA", AL1160&lt;&gt;"NA") ), 1, IF(OR(AND(AM1160&gt;=2, AL1160&lt;AK1160), AND(AK1160="NS", AL1160=0, AM1160&gt;0), AL1160=AK1160 ), 0, 1)))</f>
        <v>0</v>
      </c>
      <c r="AO1160" s="100">
        <f t="shared" ref="AO1160:AO1214" si="214">IF(S1160="",0,S1160)</f>
        <v>0</v>
      </c>
      <c r="AP1160" s="101">
        <f t="shared" ref="AP1160:AP1214" si="215">IF(AND(COUNTA(V1160,X1160,Z1160,AB1160,AD1160,J1286,L1286,N1286,P1286,R1286,T1286,V1286,X1286,Z1286,AB1286,AD1286)&lt;&gt;0,COUNTIF(V1160,"NA")+COUNTIF(X1160,"NA")+COUNTIF(Z1160,"NA")+COUNTIF(AB1160,"NA")+COUNTIF(AD1160,"NA")+COUNTIF(J1286,"NA")+COUNTIF(L1286,"NA")+COUNTIF(N1286,"NA")+COUNTIF(P1286,"NA")+COUNTIF(R1286,"NA")+COUNTIF(T1286,"NA")+COUNTIF(V1286,"NA")+COUNTIF(X1286,"NA")+COUNTIF(Z1286,"NA")+COUNTIF(AB1286,"NA")+COUNTIF(AD1286,"NA")=COUNTA($V$1094,$X$1094,$Z$1094,$AB$1094,$AD$1094,$J$1220,$L$1220,$N$1220,$P$1220,$R$1220,$T$1220,$V$1220,$X$1220,$Z$1220,$AB$1220,$AD$1220)),"NA",SUM(V1160,X1160,Z1160,AB1160,AD1160,J1286,L1286,N1286,P1286,R1286,T1286,V1286,X1286,Z1286,AB1286,AD1286))</f>
        <v>0</v>
      </c>
      <c r="AQ1160" s="101">
        <f t="shared" ref="AQ1160:AQ1214" si="216">COUNTIF(V1160, "NS")+COUNTIF(X1160, "NS")+COUNTIF(Z1160, "NS")+COUNTIF(AB1160, "NS")+COUNTIF(AD1160, "NS")+COUNTIF(J1286, "NS")+COUNTIF(L1286, "NS")+COUNTIF(N1286, "NS")+COUNTIF(P1286, "NS")+COUNTIF(R1286, "NS")+COUNTIF(T1286, "NS")+COUNTIF(V1286, "NS")+COUNTIF(X1286, "NS")+COUNTIF(Z1286, "NS")+COUNTIF(AB1286, "NS")+COUNTIF(AD1286, "NS")</f>
        <v>0</v>
      </c>
      <c r="AR1160" s="102">
        <f t="shared" ref="AR1160:AR1214" si="217">IF($AG$1093=$AH$1093, 0, IF(OR(AND(AO1160 =0, AQ1160 &gt;0), AND(AO1160 ="NS", AP1160&gt;0), AND(AO1160 ="NS", AP1160 =0, AQ1160=0), AND(AO1160="NA", AP1160&lt;&gt;"NA") ), 1, IF(OR(AND(AQ1160&gt;=2, AP1160&lt;AO1160), AND(AO1160="NS", AP1160=0, AQ1160&gt;0), AP1160=AO1160 ), 0, 1)))</f>
        <v>0</v>
      </c>
      <c r="AS1160" s="111">
        <f t="shared" ref="AS1160:AS1214" si="218">IF($AG$1093=$AH$1093,0,IF(OR(AND(D1160&lt;&gt;"",COUNTA(U1160:AD1160)&lt;&gt;COUNTA($U$1094:$AD$1094)),AND(D1160="",COUNTA(U1160:AD1160)&gt;0)),1,0))</f>
        <v>0</v>
      </c>
    </row>
    <row r="1161" spans="1:45" ht="15.05" customHeight="1">
      <c r="A1161" s="159"/>
      <c r="B1161" s="123"/>
      <c r="C1161" s="126" t="s">
        <v>134</v>
      </c>
      <c r="D1161" s="467" t="str">
        <f t="shared" si="202"/>
        <v/>
      </c>
      <c r="E1161" s="468"/>
      <c r="F1161" s="468"/>
      <c r="G1161" s="468"/>
      <c r="H1161" s="468"/>
      <c r="I1161" s="468"/>
      <c r="J1161" s="468"/>
      <c r="K1161" s="468"/>
      <c r="L1161" s="468"/>
      <c r="M1161" s="468"/>
      <c r="N1161" s="469"/>
      <c r="O1161" s="446" t="str">
        <f t="shared" si="203"/>
        <v/>
      </c>
      <c r="P1161" s="447"/>
      <c r="Q1161" s="446" t="str">
        <f t="shared" si="204"/>
        <v/>
      </c>
      <c r="R1161" s="447"/>
      <c r="S1161" s="446" t="str">
        <f t="shared" si="205"/>
        <v/>
      </c>
      <c r="T1161" s="447"/>
      <c r="U1161" s="293"/>
      <c r="V1161" s="293"/>
      <c r="W1161" s="293"/>
      <c r="X1161" s="293"/>
      <c r="Y1161" s="293"/>
      <c r="Z1161" s="293"/>
      <c r="AA1161" s="293"/>
      <c r="AB1161" s="293"/>
      <c r="AC1161" s="293"/>
      <c r="AD1161" s="293"/>
      <c r="AG1161" s="111" t="str">
        <f t="shared" si="206"/>
        <v/>
      </c>
      <c r="AH1161" s="95">
        <f t="shared" si="207"/>
        <v>0</v>
      </c>
      <c r="AI1161" s="95">
        <f t="shared" si="208"/>
        <v>0</v>
      </c>
      <c r="AJ1161" s="95">
        <f t="shared" si="209"/>
        <v>0</v>
      </c>
      <c r="AK1161" s="100">
        <f t="shared" si="210"/>
        <v>0</v>
      </c>
      <c r="AL1161" s="101">
        <f t="shared" si="211"/>
        <v>0</v>
      </c>
      <c r="AM1161" s="101">
        <f t="shared" si="212"/>
        <v>0</v>
      </c>
      <c r="AN1161" s="102">
        <f t="shared" si="213"/>
        <v>0</v>
      </c>
      <c r="AO1161" s="100">
        <f t="shared" si="214"/>
        <v>0</v>
      </c>
      <c r="AP1161" s="101">
        <f t="shared" si="215"/>
        <v>0</v>
      </c>
      <c r="AQ1161" s="101">
        <f t="shared" si="216"/>
        <v>0</v>
      </c>
      <c r="AR1161" s="102">
        <f t="shared" si="217"/>
        <v>0</v>
      </c>
      <c r="AS1161" s="111">
        <f t="shared" si="218"/>
        <v>0</v>
      </c>
    </row>
    <row r="1162" spans="1:45" ht="15.05" customHeight="1">
      <c r="A1162" s="159"/>
      <c r="B1162" s="123"/>
      <c r="C1162" s="126" t="s">
        <v>135</v>
      </c>
      <c r="D1162" s="467" t="str">
        <f t="shared" si="202"/>
        <v/>
      </c>
      <c r="E1162" s="468"/>
      <c r="F1162" s="468"/>
      <c r="G1162" s="468"/>
      <c r="H1162" s="468"/>
      <c r="I1162" s="468"/>
      <c r="J1162" s="468"/>
      <c r="K1162" s="468"/>
      <c r="L1162" s="468"/>
      <c r="M1162" s="468"/>
      <c r="N1162" s="469"/>
      <c r="O1162" s="446" t="str">
        <f t="shared" si="203"/>
        <v/>
      </c>
      <c r="P1162" s="447"/>
      <c r="Q1162" s="446" t="str">
        <f t="shared" si="204"/>
        <v/>
      </c>
      <c r="R1162" s="447"/>
      <c r="S1162" s="446" t="str">
        <f t="shared" si="205"/>
        <v/>
      </c>
      <c r="T1162" s="447"/>
      <c r="U1162" s="293"/>
      <c r="V1162" s="293"/>
      <c r="W1162" s="293"/>
      <c r="X1162" s="293"/>
      <c r="Y1162" s="293"/>
      <c r="Z1162" s="293"/>
      <c r="AA1162" s="293"/>
      <c r="AB1162" s="293"/>
      <c r="AC1162" s="293"/>
      <c r="AD1162" s="293"/>
      <c r="AG1162" s="111" t="str">
        <f t="shared" si="206"/>
        <v/>
      </c>
      <c r="AH1162" s="95">
        <f t="shared" si="207"/>
        <v>0</v>
      </c>
      <c r="AI1162" s="95">
        <f t="shared" si="208"/>
        <v>0</v>
      </c>
      <c r="AJ1162" s="95">
        <f t="shared" si="209"/>
        <v>0</v>
      </c>
      <c r="AK1162" s="100">
        <f t="shared" si="210"/>
        <v>0</v>
      </c>
      <c r="AL1162" s="101">
        <f t="shared" si="211"/>
        <v>0</v>
      </c>
      <c r="AM1162" s="101">
        <f t="shared" si="212"/>
        <v>0</v>
      </c>
      <c r="AN1162" s="102">
        <f t="shared" si="213"/>
        <v>0</v>
      </c>
      <c r="AO1162" s="100">
        <f t="shared" si="214"/>
        <v>0</v>
      </c>
      <c r="AP1162" s="101">
        <f t="shared" si="215"/>
        <v>0</v>
      </c>
      <c r="AQ1162" s="101">
        <f t="shared" si="216"/>
        <v>0</v>
      </c>
      <c r="AR1162" s="102">
        <f t="shared" si="217"/>
        <v>0</v>
      </c>
      <c r="AS1162" s="111">
        <f t="shared" si="218"/>
        <v>0</v>
      </c>
    </row>
    <row r="1163" spans="1:45" ht="15.05" customHeight="1">
      <c r="A1163" s="159"/>
      <c r="B1163" s="123"/>
      <c r="C1163" s="126" t="s">
        <v>136</v>
      </c>
      <c r="D1163" s="467" t="str">
        <f t="shared" si="202"/>
        <v/>
      </c>
      <c r="E1163" s="468"/>
      <c r="F1163" s="468"/>
      <c r="G1163" s="468"/>
      <c r="H1163" s="468"/>
      <c r="I1163" s="468"/>
      <c r="J1163" s="468"/>
      <c r="K1163" s="468"/>
      <c r="L1163" s="468"/>
      <c r="M1163" s="468"/>
      <c r="N1163" s="469"/>
      <c r="O1163" s="446" t="str">
        <f t="shared" si="203"/>
        <v/>
      </c>
      <c r="P1163" s="447"/>
      <c r="Q1163" s="446" t="str">
        <f t="shared" si="204"/>
        <v/>
      </c>
      <c r="R1163" s="447"/>
      <c r="S1163" s="446" t="str">
        <f t="shared" si="205"/>
        <v/>
      </c>
      <c r="T1163" s="447"/>
      <c r="U1163" s="293"/>
      <c r="V1163" s="293"/>
      <c r="W1163" s="293"/>
      <c r="X1163" s="293"/>
      <c r="Y1163" s="293"/>
      <c r="Z1163" s="293"/>
      <c r="AA1163" s="293"/>
      <c r="AB1163" s="293"/>
      <c r="AC1163" s="293"/>
      <c r="AD1163" s="293"/>
      <c r="AG1163" s="111" t="str">
        <f t="shared" si="206"/>
        <v/>
      </c>
      <c r="AH1163" s="95">
        <f t="shared" si="207"/>
        <v>0</v>
      </c>
      <c r="AI1163" s="95">
        <f t="shared" si="208"/>
        <v>0</v>
      </c>
      <c r="AJ1163" s="95">
        <f t="shared" si="209"/>
        <v>0</v>
      </c>
      <c r="AK1163" s="100">
        <f t="shared" si="210"/>
        <v>0</v>
      </c>
      <c r="AL1163" s="101">
        <f t="shared" si="211"/>
        <v>0</v>
      </c>
      <c r="AM1163" s="101">
        <f t="shared" si="212"/>
        <v>0</v>
      </c>
      <c r="AN1163" s="102">
        <f t="shared" si="213"/>
        <v>0</v>
      </c>
      <c r="AO1163" s="100">
        <f t="shared" si="214"/>
        <v>0</v>
      </c>
      <c r="AP1163" s="101">
        <f t="shared" si="215"/>
        <v>0</v>
      </c>
      <c r="AQ1163" s="101">
        <f t="shared" si="216"/>
        <v>0</v>
      </c>
      <c r="AR1163" s="102">
        <f t="shared" si="217"/>
        <v>0</v>
      </c>
      <c r="AS1163" s="111">
        <f t="shared" si="218"/>
        <v>0</v>
      </c>
    </row>
    <row r="1164" spans="1:45" ht="15.05" customHeight="1">
      <c r="A1164" s="159"/>
      <c r="B1164" s="123"/>
      <c r="C1164" s="126" t="s">
        <v>137</v>
      </c>
      <c r="D1164" s="467" t="str">
        <f t="shared" si="202"/>
        <v/>
      </c>
      <c r="E1164" s="468"/>
      <c r="F1164" s="468"/>
      <c r="G1164" s="468"/>
      <c r="H1164" s="468"/>
      <c r="I1164" s="468"/>
      <c r="J1164" s="468"/>
      <c r="K1164" s="468"/>
      <c r="L1164" s="468"/>
      <c r="M1164" s="468"/>
      <c r="N1164" s="469"/>
      <c r="O1164" s="446" t="str">
        <f t="shared" si="203"/>
        <v/>
      </c>
      <c r="P1164" s="447"/>
      <c r="Q1164" s="446" t="str">
        <f t="shared" si="204"/>
        <v/>
      </c>
      <c r="R1164" s="447"/>
      <c r="S1164" s="446" t="str">
        <f t="shared" si="205"/>
        <v/>
      </c>
      <c r="T1164" s="447"/>
      <c r="U1164" s="293"/>
      <c r="V1164" s="293"/>
      <c r="W1164" s="293"/>
      <c r="X1164" s="293"/>
      <c r="Y1164" s="293"/>
      <c r="Z1164" s="293"/>
      <c r="AA1164" s="293"/>
      <c r="AB1164" s="293"/>
      <c r="AC1164" s="293"/>
      <c r="AD1164" s="293"/>
      <c r="AG1164" s="111" t="str">
        <f t="shared" si="206"/>
        <v/>
      </c>
      <c r="AH1164" s="95">
        <f t="shared" si="207"/>
        <v>0</v>
      </c>
      <c r="AI1164" s="95">
        <f t="shared" si="208"/>
        <v>0</v>
      </c>
      <c r="AJ1164" s="95">
        <f t="shared" si="209"/>
        <v>0</v>
      </c>
      <c r="AK1164" s="100">
        <f t="shared" si="210"/>
        <v>0</v>
      </c>
      <c r="AL1164" s="101">
        <f t="shared" si="211"/>
        <v>0</v>
      </c>
      <c r="AM1164" s="101">
        <f t="shared" si="212"/>
        <v>0</v>
      </c>
      <c r="AN1164" s="102">
        <f t="shared" si="213"/>
        <v>0</v>
      </c>
      <c r="AO1164" s="100">
        <f t="shared" si="214"/>
        <v>0</v>
      </c>
      <c r="AP1164" s="101">
        <f t="shared" si="215"/>
        <v>0</v>
      </c>
      <c r="AQ1164" s="101">
        <f t="shared" si="216"/>
        <v>0</v>
      </c>
      <c r="AR1164" s="102">
        <f t="shared" si="217"/>
        <v>0</v>
      </c>
      <c r="AS1164" s="111">
        <f t="shared" si="218"/>
        <v>0</v>
      </c>
    </row>
    <row r="1165" spans="1:45" ht="15.05" customHeight="1">
      <c r="A1165" s="159"/>
      <c r="B1165" s="123"/>
      <c r="C1165" s="126" t="s">
        <v>138</v>
      </c>
      <c r="D1165" s="467" t="str">
        <f t="shared" si="202"/>
        <v/>
      </c>
      <c r="E1165" s="468"/>
      <c r="F1165" s="468"/>
      <c r="G1165" s="468"/>
      <c r="H1165" s="468"/>
      <c r="I1165" s="468"/>
      <c r="J1165" s="468"/>
      <c r="K1165" s="468"/>
      <c r="L1165" s="468"/>
      <c r="M1165" s="468"/>
      <c r="N1165" s="469"/>
      <c r="O1165" s="446" t="str">
        <f t="shared" si="203"/>
        <v/>
      </c>
      <c r="P1165" s="447"/>
      <c r="Q1165" s="446" t="str">
        <f t="shared" si="204"/>
        <v/>
      </c>
      <c r="R1165" s="447"/>
      <c r="S1165" s="446" t="str">
        <f t="shared" si="205"/>
        <v/>
      </c>
      <c r="T1165" s="447"/>
      <c r="U1165" s="293"/>
      <c r="V1165" s="293"/>
      <c r="W1165" s="293"/>
      <c r="X1165" s="293"/>
      <c r="Y1165" s="293"/>
      <c r="Z1165" s="293"/>
      <c r="AA1165" s="293"/>
      <c r="AB1165" s="293"/>
      <c r="AC1165" s="293"/>
      <c r="AD1165" s="293"/>
      <c r="AG1165" s="111" t="str">
        <f t="shared" si="206"/>
        <v/>
      </c>
      <c r="AH1165" s="95">
        <f t="shared" si="207"/>
        <v>0</v>
      </c>
      <c r="AI1165" s="95">
        <f t="shared" si="208"/>
        <v>0</v>
      </c>
      <c r="AJ1165" s="95">
        <f t="shared" si="209"/>
        <v>0</v>
      </c>
      <c r="AK1165" s="100">
        <f t="shared" si="210"/>
        <v>0</v>
      </c>
      <c r="AL1165" s="101">
        <f t="shared" si="211"/>
        <v>0</v>
      </c>
      <c r="AM1165" s="101">
        <f t="shared" si="212"/>
        <v>0</v>
      </c>
      <c r="AN1165" s="102">
        <f t="shared" si="213"/>
        <v>0</v>
      </c>
      <c r="AO1165" s="100">
        <f t="shared" si="214"/>
        <v>0</v>
      </c>
      <c r="AP1165" s="101">
        <f t="shared" si="215"/>
        <v>0</v>
      </c>
      <c r="AQ1165" s="101">
        <f t="shared" si="216"/>
        <v>0</v>
      </c>
      <c r="AR1165" s="102">
        <f t="shared" si="217"/>
        <v>0</v>
      </c>
      <c r="AS1165" s="111">
        <f t="shared" si="218"/>
        <v>0</v>
      </c>
    </row>
    <row r="1166" spans="1:45" ht="15.05" customHeight="1">
      <c r="A1166" s="159"/>
      <c r="B1166" s="123"/>
      <c r="C1166" s="126" t="s">
        <v>139</v>
      </c>
      <c r="D1166" s="467" t="str">
        <f t="shared" si="202"/>
        <v/>
      </c>
      <c r="E1166" s="468"/>
      <c r="F1166" s="468"/>
      <c r="G1166" s="468"/>
      <c r="H1166" s="468"/>
      <c r="I1166" s="468"/>
      <c r="J1166" s="468"/>
      <c r="K1166" s="468"/>
      <c r="L1166" s="468"/>
      <c r="M1166" s="468"/>
      <c r="N1166" s="469"/>
      <c r="O1166" s="446" t="str">
        <f t="shared" si="203"/>
        <v/>
      </c>
      <c r="P1166" s="447"/>
      <c r="Q1166" s="446" t="str">
        <f t="shared" si="204"/>
        <v/>
      </c>
      <c r="R1166" s="447"/>
      <c r="S1166" s="446" t="str">
        <f t="shared" si="205"/>
        <v/>
      </c>
      <c r="T1166" s="447"/>
      <c r="U1166" s="293"/>
      <c r="V1166" s="293"/>
      <c r="W1166" s="293"/>
      <c r="X1166" s="293"/>
      <c r="Y1166" s="293"/>
      <c r="Z1166" s="293"/>
      <c r="AA1166" s="293"/>
      <c r="AB1166" s="293"/>
      <c r="AC1166" s="293"/>
      <c r="AD1166" s="293"/>
      <c r="AG1166" s="111" t="str">
        <f t="shared" si="206"/>
        <v/>
      </c>
      <c r="AH1166" s="95">
        <f t="shared" si="207"/>
        <v>0</v>
      </c>
      <c r="AI1166" s="95">
        <f t="shared" si="208"/>
        <v>0</v>
      </c>
      <c r="AJ1166" s="95">
        <f t="shared" si="209"/>
        <v>0</v>
      </c>
      <c r="AK1166" s="100">
        <f t="shared" si="210"/>
        <v>0</v>
      </c>
      <c r="AL1166" s="101">
        <f t="shared" si="211"/>
        <v>0</v>
      </c>
      <c r="AM1166" s="101">
        <f t="shared" si="212"/>
        <v>0</v>
      </c>
      <c r="AN1166" s="102">
        <f t="shared" si="213"/>
        <v>0</v>
      </c>
      <c r="AO1166" s="100">
        <f t="shared" si="214"/>
        <v>0</v>
      </c>
      <c r="AP1166" s="101">
        <f t="shared" si="215"/>
        <v>0</v>
      </c>
      <c r="AQ1166" s="101">
        <f t="shared" si="216"/>
        <v>0</v>
      </c>
      <c r="AR1166" s="102">
        <f t="shared" si="217"/>
        <v>0</v>
      </c>
      <c r="AS1166" s="111">
        <f t="shared" si="218"/>
        <v>0</v>
      </c>
    </row>
    <row r="1167" spans="1:45" ht="15.05" customHeight="1">
      <c r="A1167" s="159"/>
      <c r="B1167" s="123"/>
      <c r="C1167" s="126" t="s">
        <v>140</v>
      </c>
      <c r="D1167" s="467" t="str">
        <f t="shared" si="202"/>
        <v/>
      </c>
      <c r="E1167" s="468"/>
      <c r="F1167" s="468"/>
      <c r="G1167" s="468"/>
      <c r="H1167" s="468"/>
      <c r="I1167" s="468"/>
      <c r="J1167" s="468"/>
      <c r="K1167" s="468"/>
      <c r="L1167" s="468"/>
      <c r="M1167" s="468"/>
      <c r="N1167" s="469"/>
      <c r="O1167" s="446" t="str">
        <f t="shared" si="203"/>
        <v/>
      </c>
      <c r="P1167" s="447"/>
      <c r="Q1167" s="446" t="str">
        <f t="shared" si="204"/>
        <v/>
      </c>
      <c r="R1167" s="447"/>
      <c r="S1167" s="446" t="str">
        <f t="shared" si="205"/>
        <v/>
      </c>
      <c r="T1167" s="447"/>
      <c r="U1167" s="293"/>
      <c r="V1167" s="293"/>
      <c r="W1167" s="293"/>
      <c r="X1167" s="293"/>
      <c r="Y1167" s="293"/>
      <c r="Z1167" s="293"/>
      <c r="AA1167" s="293"/>
      <c r="AB1167" s="293"/>
      <c r="AC1167" s="293"/>
      <c r="AD1167" s="293"/>
      <c r="AG1167" s="111" t="str">
        <f t="shared" si="206"/>
        <v/>
      </c>
      <c r="AH1167" s="95">
        <f t="shared" si="207"/>
        <v>0</v>
      </c>
      <c r="AI1167" s="95">
        <f t="shared" si="208"/>
        <v>0</v>
      </c>
      <c r="AJ1167" s="95">
        <f t="shared" si="209"/>
        <v>0</v>
      </c>
      <c r="AK1167" s="100">
        <f t="shared" si="210"/>
        <v>0</v>
      </c>
      <c r="AL1167" s="101">
        <f t="shared" si="211"/>
        <v>0</v>
      </c>
      <c r="AM1167" s="101">
        <f t="shared" si="212"/>
        <v>0</v>
      </c>
      <c r="AN1167" s="102">
        <f t="shared" si="213"/>
        <v>0</v>
      </c>
      <c r="AO1167" s="100">
        <f t="shared" si="214"/>
        <v>0</v>
      </c>
      <c r="AP1167" s="101">
        <f t="shared" si="215"/>
        <v>0</v>
      </c>
      <c r="AQ1167" s="101">
        <f t="shared" si="216"/>
        <v>0</v>
      </c>
      <c r="AR1167" s="102">
        <f t="shared" si="217"/>
        <v>0</v>
      </c>
      <c r="AS1167" s="111">
        <f t="shared" si="218"/>
        <v>0</v>
      </c>
    </row>
    <row r="1168" spans="1:45" ht="15.05" customHeight="1">
      <c r="A1168" s="159"/>
      <c r="B1168" s="123"/>
      <c r="C1168" s="126" t="s">
        <v>141</v>
      </c>
      <c r="D1168" s="467" t="str">
        <f t="shared" si="202"/>
        <v/>
      </c>
      <c r="E1168" s="468"/>
      <c r="F1168" s="468"/>
      <c r="G1168" s="468"/>
      <c r="H1168" s="468"/>
      <c r="I1168" s="468"/>
      <c r="J1168" s="468"/>
      <c r="K1168" s="468"/>
      <c r="L1168" s="468"/>
      <c r="M1168" s="468"/>
      <c r="N1168" s="469"/>
      <c r="O1168" s="446" t="str">
        <f t="shared" si="203"/>
        <v/>
      </c>
      <c r="P1168" s="447"/>
      <c r="Q1168" s="446" t="str">
        <f t="shared" si="204"/>
        <v/>
      </c>
      <c r="R1168" s="447"/>
      <c r="S1168" s="446" t="str">
        <f t="shared" si="205"/>
        <v/>
      </c>
      <c r="T1168" s="447"/>
      <c r="U1168" s="293"/>
      <c r="V1168" s="293"/>
      <c r="W1168" s="293"/>
      <c r="X1168" s="293"/>
      <c r="Y1168" s="293"/>
      <c r="Z1168" s="293"/>
      <c r="AA1168" s="293"/>
      <c r="AB1168" s="293"/>
      <c r="AC1168" s="293"/>
      <c r="AD1168" s="293"/>
      <c r="AG1168" s="111" t="str">
        <f t="shared" si="206"/>
        <v/>
      </c>
      <c r="AH1168" s="95">
        <f t="shared" si="207"/>
        <v>0</v>
      </c>
      <c r="AI1168" s="95">
        <f t="shared" si="208"/>
        <v>0</v>
      </c>
      <c r="AJ1168" s="95">
        <f t="shared" si="209"/>
        <v>0</v>
      </c>
      <c r="AK1168" s="100">
        <f t="shared" si="210"/>
        <v>0</v>
      </c>
      <c r="AL1168" s="101">
        <f t="shared" si="211"/>
        <v>0</v>
      </c>
      <c r="AM1168" s="101">
        <f t="shared" si="212"/>
        <v>0</v>
      </c>
      <c r="AN1168" s="102">
        <f t="shared" si="213"/>
        <v>0</v>
      </c>
      <c r="AO1168" s="100">
        <f t="shared" si="214"/>
        <v>0</v>
      </c>
      <c r="AP1168" s="101">
        <f t="shared" si="215"/>
        <v>0</v>
      </c>
      <c r="AQ1168" s="101">
        <f t="shared" si="216"/>
        <v>0</v>
      </c>
      <c r="AR1168" s="102">
        <f t="shared" si="217"/>
        <v>0</v>
      </c>
      <c r="AS1168" s="111">
        <f t="shared" si="218"/>
        <v>0</v>
      </c>
    </row>
    <row r="1169" spans="1:45" ht="15.05" customHeight="1">
      <c r="A1169" s="159"/>
      <c r="B1169" s="123"/>
      <c r="C1169" s="126" t="s">
        <v>142</v>
      </c>
      <c r="D1169" s="467" t="str">
        <f t="shared" si="202"/>
        <v/>
      </c>
      <c r="E1169" s="468"/>
      <c r="F1169" s="468"/>
      <c r="G1169" s="468"/>
      <c r="H1169" s="468"/>
      <c r="I1169" s="468"/>
      <c r="J1169" s="468"/>
      <c r="K1169" s="468"/>
      <c r="L1169" s="468"/>
      <c r="M1169" s="468"/>
      <c r="N1169" s="469"/>
      <c r="O1169" s="446" t="str">
        <f t="shared" si="203"/>
        <v/>
      </c>
      <c r="P1169" s="447"/>
      <c r="Q1169" s="446" t="str">
        <f t="shared" si="204"/>
        <v/>
      </c>
      <c r="R1169" s="447"/>
      <c r="S1169" s="446" t="str">
        <f t="shared" si="205"/>
        <v/>
      </c>
      <c r="T1169" s="447"/>
      <c r="U1169" s="293"/>
      <c r="V1169" s="293"/>
      <c r="W1169" s="293"/>
      <c r="X1169" s="293"/>
      <c r="Y1169" s="293"/>
      <c r="Z1169" s="293"/>
      <c r="AA1169" s="293"/>
      <c r="AB1169" s="293"/>
      <c r="AC1169" s="293"/>
      <c r="AD1169" s="293"/>
      <c r="AG1169" s="111" t="str">
        <f t="shared" si="206"/>
        <v/>
      </c>
      <c r="AH1169" s="95">
        <f t="shared" si="207"/>
        <v>0</v>
      </c>
      <c r="AI1169" s="95">
        <f t="shared" si="208"/>
        <v>0</v>
      </c>
      <c r="AJ1169" s="95">
        <f t="shared" si="209"/>
        <v>0</v>
      </c>
      <c r="AK1169" s="100">
        <f t="shared" si="210"/>
        <v>0</v>
      </c>
      <c r="AL1169" s="101">
        <f t="shared" si="211"/>
        <v>0</v>
      </c>
      <c r="AM1169" s="101">
        <f t="shared" si="212"/>
        <v>0</v>
      </c>
      <c r="AN1169" s="102">
        <f t="shared" si="213"/>
        <v>0</v>
      </c>
      <c r="AO1169" s="100">
        <f t="shared" si="214"/>
        <v>0</v>
      </c>
      <c r="AP1169" s="101">
        <f t="shared" si="215"/>
        <v>0</v>
      </c>
      <c r="AQ1169" s="101">
        <f t="shared" si="216"/>
        <v>0</v>
      </c>
      <c r="AR1169" s="102">
        <f t="shared" si="217"/>
        <v>0</v>
      </c>
      <c r="AS1169" s="111">
        <f t="shared" si="218"/>
        <v>0</v>
      </c>
    </row>
    <row r="1170" spans="1:45" ht="15.05" customHeight="1">
      <c r="A1170" s="159"/>
      <c r="B1170" s="123"/>
      <c r="C1170" s="126" t="s">
        <v>143</v>
      </c>
      <c r="D1170" s="467" t="str">
        <f t="shared" si="202"/>
        <v/>
      </c>
      <c r="E1170" s="468"/>
      <c r="F1170" s="468"/>
      <c r="G1170" s="468"/>
      <c r="H1170" s="468"/>
      <c r="I1170" s="468"/>
      <c r="J1170" s="468"/>
      <c r="K1170" s="468"/>
      <c r="L1170" s="468"/>
      <c r="M1170" s="468"/>
      <c r="N1170" s="469"/>
      <c r="O1170" s="446" t="str">
        <f t="shared" si="203"/>
        <v/>
      </c>
      <c r="P1170" s="447"/>
      <c r="Q1170" s="446" t="str">
        <f t="shared" si="204"/>
        <v/>
      </c>
      <c r="R1170" s="447"/>
      <c r="S1170" s="446" t="str">
        <f t="shared" si="205"/>
        <v/>
      </c>
      <c r="T1170" s="447"/>
      <c r="U1170" s="293"/>
      <c r="V1170" s="293"/>
      <c r="W1170" s="293"/>
      <c r="X1170" s="293"/>
      <c r="Y1170" s="293"/>
      <c r="Z1170" s="293"/>
      <c r="AA1170" s="293"/>
      <c r="AB1170" s="293"/>
      <c r="AC1170" s="293"/>
      <c r="AD1170" s="293"/>
      <c r="AG1170" s="111" t="str">
        <f t="shared" si="206"/>
        <v/>
      </c>
      <c r="AH1170" s="95">
        <f t="shared" si="207"/>
        <v>0</v>
      </c>
      <c r="AI1170" s="95">
        <f t="shared" si="208"/>
        <v>0</v>
      </c>
      <c r="AJ1170" s="95">
        <f t="shared" si="209"/>
        <v>0</v>
      </c>
      <c r="AK1170" s="100">
        <f t="shared" si="210"/>
        <v>0</v>
      </c>
      <c r="AL1170" s="101">
        <f t="shared" si="211"/>
        <v>0</v>
      </c>
      <c r="AM1170" s="101">
        <f t="shared" si="212"/>
        <v>0</v>
      </c>
      <c r="AN1170" s="102">
        <f t="shared" si="213"/>
        <v>0</v>
      </c>
      <c r="AO1170" s="100">
        <f t="shared" si="214"/>
        <v>0</v>
      </c>
      <c r="AP1170" s="101">
        <f t="shared" si="215"/>
        <v>0</v>
      </c>
      <c r="AQ1170" s="101">
        <f t="shared" si="216"/>
        <v>0</v>
      </c>
      <c r="AR1170" s="102">
        <f t="shared" si="217"/>
        <v>0</v>
      </c>
      <c r="AS1170" s="111">
        <f t="shared" si="218"/>
        <v>0</v>
      </c>
    </row>
    <row r="1171" spans="1:45" ht="15.05" customHeight="1">
      <c r="A1171" s="159"/>
      <c r="B1171" s="123"/>
      <c r="C1171" s="126" t="s">
        <v>144</v>
      </c>
      <c r="D1171" s="467" t="str">
        <f t="shared" si="202"/>
        <v/>
      </c>
      <c r="E1171" s="468"/>
      <c r="F1171" s="468"/>
      <c r="G1171" s="468"/>
      <c r="H1171" s="468"/>
      <c r="I1171" s="468"/>
      <c r="J1171" s="468"/>
      <c r="K1171" s="468"/>
      <c r="L1171" s="468"/>
      <c r="M1171" s="468"/>
      <c r="N1171" s="469"/>
      <c r="O1171" s="446" t="str">
        <f t="shared" si="203"/>
        <v/>
      </c>
      <c r="P1171" s="447"/>
      <c r="Q1171" s="446" t="str">
        <f t="shared" si="204"/>
        <v/>
      </c>
      <c r="R1171" s="447"/>
      <c r="S1171" s="446" t="str">
        <f t="shared" si="205"/>
        <v/>
      </c>
      <c r="T1171" s="447"/>
      <c r="U1171" s="293"/>
      <c r="V1171" s="293"/>
      <c r="W1171" s="293"/>
      <c r="X1171" s="293"/>
      <c r="Y1171" s="293"/>
      <c r="Z1171" s="293"/>
      <c r="AA1171" s="293"/>
      <c r="AB1171" s="293"/>
      <c r="AC1171" s="293"/>
      <c r="AD1171" s="293"/>
      <c r="AG1171" s="111" t="str">
        <f t="shared" si="206"/>
        <v/>
      </c>
      <c r="AH1171" s="95">
        <f t="shared" si="207"/>
        <v>0</v>
      </c>
      <c r="AI1171" s="95">
        <f t="shared" si="208"/>
        <v>0</v>
      </c>
      <c r="AJ1171" s="95">
        <f t="shared" si="209"/>
        <v>0</v>
      </c>
      <c r="AK1171" s="100">
        <f t="shared" si="210"/>
        <v>0</v>
      </c>
      <c r="AL1171" s="101">
        <f t="shared" si="211"/>
        <v>0</v>
      </c>
      <c r="AM1171" s="101">
        <f t="shared" si="212"/>
        <v>0</v>
      </c>
      <c r="AN1171" s="102">
        <f t="shared" si="213"/>
        <v>0</v>
      </c>
      <c r="AO1171" s="100">
        <f t="shared" si="214"/>
        <v>0</v>
      </c>
      <c r="AP1171" s="101">
        <f t="shared" si="215"/>
        <v>0</v>
      </c>
      <c r="AQ1171" s="101">
        <f t="shared" si="216"/>
        <v>0</v>
      </c>
      <c r="AR1171" s="102">
        <f t="shared" si="217"/>
        <v>0</v>
      </c>
      <c r="AS1171" s="111">
        <f t="shared" si="218"/>
        <v>0</v>
      </c>
    </row>
    <row r="1172" spans="1:45" ht="15.05" customHeight="1">
      <c r="A1172" s="159"/>
      <c r="B1172" s="123"/>
      <c r="C1172" s="126" t="s">
        <v>145</v>
      </c>
      <c r="D1172" s="467" t="str">
        <f t="shared" si="202"/>
        <v/>
      </c>
      <c r="E1172" s="468"/>
      <c r="F1172" s="468"/>
      <c r="G1172" s="468"/>
      <c r="H1172" s="468"/>
      <c r="I1172" s="468"/>
      <c r="J1172" s="468"/>
      <c r="K1172" s="468"/>
      <c r="L1172" s="468"/>
      <c r="M1172" s="468"/>
      <c r="N1172" s="469"/>
      <c r="O1172" s="446" t="str">
        <f t="shared" si="203"/>
        <v/>
      </c>
      <c r="P1172" s="447"/>
      <c r="Q1172" s="446" t="str">
        <f t="shared" si="204"/>
        <v/>
      </c>
      <c r="R1172" s="447"/>
      <c r="S1172" s="446" t="str">
        <f t="shared" si="205"/>
        <v/>
      </c>
      <c r="T1172" s="447"/>
      <c r="U1172" s="293"/>
      <c r="V1172" s="293"/>
      <c r="W1172" s="293"/>
      <c r="X1172" s="293"/>
      <c r="Y1172" s="293"/>
      <c r="Z1172" s="293"/>
      <c r="AA1172" s="293"/>
      <c r="AB1172" s="293"/>
      <c r="AC1172" s="293"/>
      <c r="AD1172" s="293"/>
      <c r="AG1172" s="111" t="str">
        <f t="shared" si="206"/>
        <v/>
      </c>
      <c r="AH1172" s="95">
        <f t="shared" si="207"/>
        <v>0</v>
      </c>
      <c r="AI1172" s="95">
        <f t="shared" si="208"/>
        <v>0</v>
      </c>
      <c r="AJ1172" s="95">
        <f t="shared" si="209"/>
        <v>0</v>
      </c>
      <c r="AK1172" s="100">
        <f t="shared" si="210"/>
        <v>0</v>
      </c>
      <c r="AL1172" s="101">
        <f t="shared" si="211"/>
        <v>0</v>
      </c>
      <c r="AM1172" s="101">
        <f t="shared" si="212"/>
        <v>0</v>
      </c>
      <c r="AN1172" s="102">
        <f t="shared" si="213"/>
        <v>0</v>
      </c>
      <c r="AO1172" s="100">
        <f t="shared" si="214"/>
        <v>0</v>
      </c>
      <c r="AP1172" s="101">
        <f t="shared" si="215"/>
        <v>0</v>
      </c>
      <c r="AQ1172" s="101">
        <f t="shared" si="216"/>
        <v>0</v>
      </c>
      <c r="AR1172" s="102">
        <f t="shared" si="217"/>
        <v>0</v>
      </c>
      <c r="AS1172" s="111">
        <f t="shared" si="218"/>
        <v>0</v>
      </c>
    </row>
    <row r="1173" spans="1:45" ht="15.05" customHeight="1">
      <c r="A1173" s="159"/>
      <c r="B1173" s="123"/>
      <c r="C1173" s="126" t="s">
        <v>146</v>
      </c>
      <c r="D1173" s="467" t="str">
        <f t="shared" si="202"/>
        <v/>
      </c>
      <c r="E1173" s="468"/>
      <c r="F1173" s="468"/>
      <c r="G1173" s="468"/>
      <c r="H1173" s="468"/>
      <c r="I1173" s="468"/>
      <c r="J1173" s="468"/>
      <c r="K1173" s="468"/>
      <c r="L1173" s="468"/>
      <c r="M1173" s="468"/>
      <c r="N1173" s="469"/>
      <c r="O1173" s="446" t="str">
        <f t="shared" si="203"/>
        <v/>
      </c>
      <c r="P1173" s="447"/>
      <c r="Q1173" s="446" t="str">
        <f t="shared" si="204"/>
        <v/>
      </c>
      <c r="R1173" s="447"/>
      <c r="S1173" s="446" t="str">
        <f t="shared" si="205"/>
        <v/>
      </c>
      <c r="T1173" s="447"/>
      <c r="U1173" s="293"/>
      <c r="V1173" s="293"/>
      <c r="W1173" s="293"/>
      <c r="X1173" s="293"/>
      <c r="Y1173" s="293"/>
      <c r="Z1173" s="293"/>
      <c r="AA1173" s="293"/>
      <c r="AB1173" s="293"/>
      <c r="AC1173" s="293"/>
      <c r="AD1173" s="293"/>
      <c r="AG1173" s="111" t="str">
        <f t="shared" si="206"/>
        <v/>
      </c>
      <c r="AH1173" s="95">
        <f t="shared" si="207"/>
        <v>0</v>
      </c>
      <c r="AI1173" s="95">
        <f t="shared" si="208"/>
        <v>0</v>
      </c>
      <c r="AJ1173" s="95">
        <f t="shared" si="209"/>
        <v>0</v>
      </c>
      <c r="AK1173" s="100">
        <f t="shared" si="210"/>
        <v>0</v>
      </c>
      <c r="AL1173" s="101">
        <f t="shared" si="211"/>
        <v>0</v>
      </c>
      <c r="AM1173" s="101">
        <f t="shared" si="212"/>
        <v>0</v>
      </c>
      <c r="AN1173" s="102">
        <f t="shared" si="213"/>
        <v>0</v>
      </c>
      <c r="AO1173" s="100">
        <f t="shared" si="214"/>
        <v>0</v>
      </c>
      <c r="AP1173" s="101">
        <f t="shared" si="215"/>
        <v>0</v>
      </c>
      <c r="AQ1173" s="101">
        <f t="shared" si="216"/>
        <v>0</v>
      </c>
      <c r="AR1173" s="102">
        <f t="shared" si="217"/>
        <v>0</v>
      </c>
      <c r="AS1173" s="111">
        <f t="shared" si="218"/>
        <v>0</v>
      </c>
    </row>
    <row r="1174" spans="1:45" ht="15.05" customHeight="1">
      <c r="A1174" s="159"/>
      <c r="B1174" s="123"/>
      <c r="C1174" s="126" t="s">
        <v>147</v>
      </c>
      <c r="D1174" s="467" t="str">
        <f t="shared" si="202"/>
        <v/>
      </c>
      <c r="E1174" s="468"/>
      <c r="F1174" s="468"/>
      <c r="G1174" s="468"/>
      <c r="H1174" s="468"/>
      <c r="I1174" s="468"/>
      <c r="J1174" s="468"/>
      <c r="K1174" s="468"/>
      <c r="L1174" s="468"/>
      <c r="M1174" s="468"/>
      <c r="N1174" s="469"/>
      <c r="O1174" s="446" t="str">
        <f t="shared" si="203"/>
        <v/>
      </c>
      <c r="P1174" s="447"/>
      <c r="Q1174" s="446" t="str">
        <f t="shared" si="204"/>
        <v/>
      </c>
      <c r="R1174" s="447"/>
      <c r="S1174" s="446" t="str">
        <f t="shared" si="205"/>
        <v/>
      </c>
      <c r="T1174" s="447"/>
      <c r="U1174" s="293"/>
      <c r="V1174" s="293"/>
      <c r="W1174" s="293"/>
      <c r="X1174" s="293"/>
      <c r="Y1174" s="293"/>
      <c r="Z1174" s="293"/>
      <c r="AA1174" s="293"/>
      <c r="AB1174" s="293"/>
      <c r="AC1174" s="293"/>
      <c r="AD1174" s="293"/>
      <c r="AG1174" s="111" t="str">
        <f t="shared" si="206"/>
        <v/>
      </c>
      <c r="AH1174" s="95">
        <f t="shared" si="207"/>
        <v>0</v>
      </c>
      <c r="AI1174" s="95">
        <f t="shared" si="208"/>
        <v>0</v>
      </c>
      <c r="AJ1174" s="95">
        <f t="shared" si="209"/>
        <v>0</v>
      </c>
      <c r="AK1174" s="100">
        <f t="shared" si="210"/>
        <v>0</v>
      </c>
      <c r="AL1174" s="101">
        <f t="shared" si="211"/>
        <v>0</v>
      </c>
      <c r="AM1174" s="101">
        <f t="shared" si="212"/>
        <v>0</v>
      </c>
      <c r="AN1174" s="102">
        <f t="shared" si="213"/>
        <v>0</v>
      </c>
      <c r="AO1174" s="100">
        <f t="shared" si="214"/>
        <v>0</v>
      </c>
      <c r="AP1174" s="101">
        <f t="shared" si="215"/>
        <v>0</v>
      </c>
      <c r="AQ1174" s="101">
        <f t="shared" si="216"/>
        <v>0</v>
      </c>
      <c r="AR1174" s="102">
        <f t="shared" si="217"/>
        <v>0</v>
      </c>
      <c r="AS1174" s="111">
        <f t="shared" si="218"/>
        <v>0</v>
      </c>
    </row>
    <row r="1175" spans="1:45" ht="15.05" customHeight="1">
      <c r="A1175" s="159"/>
      <c r="B1175" s="123"/>
      <c r="C1175" s="126" t="s">
        <v>148</v>
      </c>
      <c r="D1175" s="467" t="str">
        <f t="shared" si="202"/>
        <v/>
      </c>
      <c r="E1175" s="468"/>
      <c r="F1175" s="468"/>
      <c r="G1175" s="468"/>
      <c r="H1175" s="468"/>
      <c r="I1175" s="468"/>
      <c r="J1175" s="468"/>
      <c r="K1175" s="468"/>
      <c r="L1175" s="468"/>
      <c r="M1175" s="468"/>
      <c r="N1175" s="469"/>
      <c r="O1175" s="446" t="str">
        <f t="shared" si="203"/>
        <v/>
      </c>
      <c r="P1175" s="447"/>
      <c r="Q1175" s="446" t="str">
        <f t="shared" si="204"/>
        <v/>
      </c>
      <c r="R1175" s="447"/>
      <c r="S1175" s="446" t="str">
        <f t="shared" si="205"/>
        <v/>
      </c>
      <c r="T1175" s="447"/>
      <c r="U1175" s="293"/>
      <c r="V1175" s="293"/>
      <c r="W1175" s="293"/>
      <c r="X1175" s="293"/>
      <c r="Y1175" s="293"/>
      <c r="Z1175" s="293"/>
      <c r="AA1175" s="293"/>
      <c r="AB1175" s="293"/>
      <c r="AC1175" s="293"/>
      <c r="AD1175" s="293"/>
      <c r="AG1175" s="111" t="str">
        <f t="shared" si="206"/>
        <v/>
      </c>
      <c r="AH1175" s="95">
        <f t="shared" si="207"/>
        <v>0</v>
      </c>
      <c r="AI1175" s="95">
        <f t="shared" si="208"/>
        <v>0</v>
      </c>
      <c r="AJ1175" s="95">
        <f t="shared" si="209"/>
        <v>0</v>
      </c>
      <c r="AK1175" s="100">
        <f t="shared" si="210"/>
        <v>0</v>
      </c>
      <c r="AL1175" s="101">
        <f t="shared" si="211"/>
        <v>0</v>
      </c>
      <c r="AM1175" s="101">
        <f t="shared" si="212"/>
        <v>0</v>
      </c>
      <c r="AN1175" s="102">
        <f t="shared" si="213"/>
        <v>0</v>
      </c>
      <c r="AO1175" s="100">
        <f t="shared" si="214"/>
        <v>0</v>
      </c>
      <c r="AP1175" s="101">
        <f t="shared" si="215"/>
        <v>0</v>
      </c>
      <c r="AQ1175" s="101">
        <f t="shared" si="216"/>
        <v>0</v>
      </c>
      <c r="AR1175" s="102">
        <f t="shared" si="217"/>
        <v>0</v>
      </c>
      <c r="AS1175" s="111">
        <f t="shared" si="218"/>
        <v>0</v>
      </c>
    </row>
    <row r="1176" spans="1:45" ht="15.05" customHeight="1">
      <c r="A1176" s="159"/>
      <c r="B1176" s="123"/>
      <c r="C1176" s="126" t="s">
        <v>149</v>
      </c>
      <c r="D1176" s="467" t="str">
        <f t="shared" si="202"/>
        <v/>
      </c>
      <c r="E1176" s="468"/>
      <c r="F1176" s="468"/>
      <c r="G1176" s="468"/>
      <c r="H1176" s="468"/>
      <c r="I1176" s="468"/>
      <c r="J1176" s="468"/>
      <c r="K1176" s="468"/>
      <c r="L1176" s="468"/>
      <c r="M1176" s="468"/>
      <c r="N1176" s="469"/>
      <c r="O1176" s="446" t="str">
        <f t="shared" si="203"/>
        <v/>
      </c>
      <c r="P1176" s="447"/>
      <c r="Q1176" s="446" t="str">
        <f t="shared" si="204"/>
        <v/>
      </c>
      <c r="R1176" s="447"/>
      <c r="S1176" s="446" t="str">
        <f t="shared" si="205"/>
        <v/>
      </c>
      <c r="T1176" s="447"/>
      <c r="U1176" s="293"/>
      <c r="V1176" s="293"/>
      <c r="W1176" s="293"/>
      <c r="X1176" s="293"/>
      <c r="Y1176" s="293"/>
      <c r="Z1176" s="293"/>
      <c r="AA1176" s="293"/>
      <c r="AB1176" s="293"/>
      <c r="AC1176" s="293"/>
      <c r="AD1176" s="293"/>
      <c r="AG1176" s="111" t="str">
        <f t="shared" si="206"/>
        <v/>
      </c>
      <c r="AH1176" s="95">
        <f t="shared" si="207"/>
        <v>0</v>
      </c>
      <c r="AI1176" s="95">
        <f t="shared" si="208"/>
        <v>0</v>
      </c>
      <c r="AJ1176" s="95">
        <f t="shared" si="209"/>
        <v>0</v>
      </c>
      <c r="AK1176" s="100">
        <f t="shared" si="210"/>
        <v>0</v>
      </c>
      <c r="AL1176" s="101">
        <f t="shared" si="211"/>
        <v>0</v>
      </c>
      <c r="AM1176" s="101">
        <f t="shared" si="212"/>
        <v>0</v>
      </c>
      <c r="AN1176" s="102">
        <f t="shared" si="213"/>
        <v>0</v>
      </c>
      <c r="AO1176" s="100">
        <f t="shared" si="214"/>
        <v>0</v>
      </c>
      <c r="AP1176" s="101">
        <f t="shared" si="215"/>
        <v>0</v>
      </c>
      <c r="AQ1176" s="101">
        <f t="shared" si="216"/>
        <v>0</v>
      </c>
      <c r="AR1176" s="102">
        <f t="shared" si="217"/>
        <v>0</v>
      </c>
      <c r="AS1176" s="111">
        <f t="shared" si="218"/>
        <v>0</v>
      </c>
    </row>
    <row r="1177" spans="1:45" ht="15.05" customHeight="1">
      <c r="A1177" s="159"/>
      <c r="B1177" s="123"/>
      <c r="C1177" s="126" t="s">
        <v>150</v>
      </c>
      <c r="D1177" s="467" t="str">
        <f t="shared" si="202"/>
        <v/>
      </c>
      <c r="E1177" s="468"/>
      <c r="F1177" s="468"/>
      <c r="G1177" s="468"/>
      <c r="H1177" s="468"/>
      <c r="I1177" s="468"/>
      <c r="J1177" s="468"/>
      <c r="K1177" s="468"/>
      <c r="L1177" s="468"/>
      <c r="M1177" s="468"/>
      <c r="N1177" s="469"/>
      <c r="O1177" s="446" t="str">
        <f t="shared" si="203"/>
        <v/>
      </c>
      <c r="P1177" s="447"/>
      <c r="Q1177" s="446" t="str">
        <f t="shared" si="204"/>
        <v/>
      </c>
      <c r="R1177" s="447"/>
      <c r="S1177" s="446" t="str">
        <f t="shared" si="205"/>
        <v/>
      </c>
      <c r="T1177" s="447"/>
      <c r="U1177" s="293"/>
      <c r="V1177" s="293"/>
      <c r="W1177" s="293"/>
      <c r="X1177" s="293"/>
      <c r="Y1177" s="293"/>
      <c r="Z1177" s="293"/>
      <c r="AA1177" s="293"/>
      <c r="AB1177" s="293"/>
      <c r="AC1177" s="293"/>
      <c r="AD1177" s="293"/>
      <c r="AG1177" s="111" t="str">
        <f t="shared" si="206"/>
        <v/>
      </c>
      <c r="AH1177" s="95">
        <f t="shared" si="207"/>
        <v>0</v>
      </c>
      <c r="AI1177" s="95">
        <f t="shared" si="208"/>
        <v>0</v>
      </c>
      <c r="AJ1177" s="95">
        <f t="shared" si="209"/>
        <v>0</v>
      </c>
      <c r="AK1177" s="100">
        <f t="shared" si="210"/>
        <v>0</v>
      </c>
      <c r="AL1177" s="101">
        <f t="shared" si="211"/>
        <v>0</v>
      </c>
      <c r="AM1177" s="101">
        <f t="shared" si="212"/>
        <v>0</v>
      </c>
      <c r="AN1177" s="102">
        <f t="shared" si="213"/>
        <v>0</v>
      </c>
      <c r="AO1177" s="100">
        <f t="shared" si="214"/>
        <v>0</v>
      </c>
      <c r="AP1177" s="101">
        <f t="shared" si="215"/>
        <v>0</v>
      </c>
      <c r="AQ1177" s="101">
        <f t="shared" si="216"/>
        <v>0</v>
      </c>
      <c r="AR1177" s="102">
        <f t="shared" si="217"/>
        <v>0</v>
      </c>
      <c r="AS1177" s="111">
        <f t="shared" si="218"/>
        <v>0</v>
      </c>
    </row>
    <row r="1178" spans="1:45" ht="15.05" customHeight="1">
      <c r="A1178" s="159"/>
      <c r="B1178" s="123"/>
      <c r="C1178" s="126" t="s">
        <v>151</v>
      </c>
      <c r="D1178" s="467" t="str">
        <f t="shared" si="202"/>
        <v/>
      </c>
      <c r="E1178" s="468"/>
      <c r="F1178" s="468"/>
      <c r="G1178" s="468"/>
      <c r="H1178" s="468"/>
      <c r="I1178" s="468"/>
      <c r="J1178" s="468"/>
      <c r="K1178" s="468"/>
      <c r="L1178" s="468"/>
      <c r="M1178" s="468"/>
      <c r="N1178" s="469"/>
      <c r="O1178" s="446" t="str">
        <f t="shared" si="203"/>
        <v/>
      </c>
      <c r="P1178" s="447"/>
      <c r="Q1178" s="446" t="str">
        <f t="shared" si="204"/>
        <v/>
      </c>
      <c r="R1178" s="447"/>
      <c r="S1178" s="446" t="str">
        <f t="shared" si="205"/>
        <v/>
      </c>
      <c r="T1178" s="447"/>
      <c r="U1178" s="293"/>
      <c r="V1178" s="293"/>
      <c r="W1178" s="293"/>
      <c r="X1178" s="293"/>
      <c r="Y1178" s="293"/>
      <c r="Z1178" s="293"/>
      <c r="AA1178" s="293"/>
      <c r="AB1178" s="293"/>
      <c r="AC1178" s="293"/>
      <c r="AD1178" s="293"/>
      <c r="AG1178" s="111" t="str">
        <f t="shared" si="206"/>
        <v/>
      </c>
      <c r="AH1178" s="95">
        <f t="shared" si="207"/>
        <v>0</v>
      </c>
      <c r="AI1178" s="95">
        <f t="shared" si="208"/>
        <v>0</v>
      </c>
      <c r="AJ1178" s="95">
        <f t="shared" si="209"/>
        <v>0</v>
      </c>
      <c r="AK1178" s="100">
        <f t="shared" si="210"/>
        <v>0</v>
      </c>
      <c r="AL1178" s="101">
        <f t="shared" si="211"/>
        <v>0</v>
      </c>
      <c r="AM1178" s="101">
        <f t="shared" si="212"/>
        <v>0</v>
      </c>
      <c r="AN1178" s="102">
        <f t="shared" si="213"/>
        <v>0</v>
      </c>
      <c r="AO1178" s="100">
        <f t="shared" si="214"/>
        <v>0</v>
      </c>
      <c r="AP1178" s="101">
        <f t="shared" si="215"/>
        <v>0</v>
      </c>
      <c r="AQ1178" s="101">
        <f t="shared" si="216"/>
        <v>0</v>
      </c>
      <c r="AR1178" s="102">
        <f t="shared" si="217"/>
        <v>0</v>
      </c>
      <c r="AS1178" s="111">
        <f t="shared" si="218"/>
        <v>0</v>
      </c>
    </row>
    <row r="1179" spans="1:45" ht="15.05" customHeight="1">
      <c r="A1179" s="159"/>
      <c r="B1179" s="123"/>
      <c r="C1179" s="126" t="s">
        <v>152</v>
      </c>
      <c r="D1179" s="467" t="str">
        <f t="shared" si="202"/>
        <v/>
      </c>
      <c r="E1179" s="468"/>
      <c r="F1179" s="468"/>
      <c r="G1179" s="468"/>
      <c r="H1179" s="468"/>
      <c r="I1179" s="468"/>
      <c r="J1179" s="468"/>
      <c r="K1179" s="468"/>
      <c r="L1179" s="468"/>
      <c r="M1179" s="468"/>
      <c r="N1179" s="469"/>
      <c r="O1179" s="446" t="str">
        <f t="shared" si="203"/>
        <v/>
      </c>
      <c r="P1179" s="447"/>
      <c r="Q1179" s="446" t="str">
        <f t="shared" si="204"/>
        <v/>
      </c>
      <c r="R1179" s="447"/>
      <c r="S1179" s="446" t="str">
        <f t="shared" si="205"/>
        <v/>
      </c>
      <c r="T1179" s="447"/>
      <c r="U1179" s="293"/>
      <c r="V1179" s="293"/>
      <c r="W1179" s="293"/>
      <c r="X1179" s="293"/>
      <c r="Y1179" s="293"/>
      <c r="Z1179" s="293"/>
      <c r="AA1179" s="293"/>
      <c r="AB1179" s="293"/>
      <c r="AC1179" s="293"/>
      <c r="AD1179" s="293"/>
      <c r="AG1179" s="111" t="str">
        <f t="shared" si="206"/>
        <v/>
      </c>
      <c r="AH1179" s="95">
        <f t="shared" si="207"/>
        <v>0</v>
      </c>
      <c r="AI1179" s="95">
        <f t="shared" si="208"/>
        <v>0</v>
      </c>
      <c r="AJ1179" s="95">
        <f t="shared" si="209"/>
        <v>0</v>
      </c>
      <c r="AK1179" s="100">
        <f t="shared" si="210"/>
        <v>0</v>
      </c>
      <c r="AL1179" s="101">
        <f t="shared" si="211"/>
        <v>0</v>
      </c>
      <c r="AM1179" s="101">
        <f t="shared" si="212"/>
        <v>0</v>
      </c>
      <c r="AN1179" s="102">
        <f t="shared" si="213"/>
        <v>0</v>
      </c>
      <c r="AO1179" s="100">
        <f t="shared" si="214"/>
        <v>0</v>
      </c>
      <c r="AP1179" s="101">
        <f t="shared" si="215"/>
        <v>0</v>
      </c>
      <c r="AQ1179" s="101">
        <f t="shared" si="216"/>
        <v>0</v>
      </c>
      <c r="AR1179" s="102">
        <f t="shared" si="217"/>
        <v>0</v>
      </c>
      <c r="AS1179" s="111">
        <f t="shared" si="218"/>
        <v>0</v>
      </c>
    </row>
    <row r="1180" spans="1:45" ht="15.05" customHeight="1">
      <c r="A1180" s="159"/>
      <c r="B1180" s="123"/>
      <c r="C1180" s="126" t="s">
        <v>153</v>
      </c>
      <c r="D1180" s="467" t="str">
        <f t="shared" si="202"/>
        <v/>
      </c>
      <c r="E1180" s="468"/>
      <c r="F1180" s="468"/>
      <c r="G1180" s="468"/>
      <c r="H1180" s="468"/>
      <c r="I1180" s="468"/>
      <c r="J1180" s="468"/>
      <c r="K1180" s="468"/>
      <c r="L1180" s="468"/>
      <c r="M1180" s="468"/>
      <c r="N1180" s="469"/>
      <c r="O1180" s="446" t="str">
        <f t="shared" si="203"/>
        <v/>
      </c>
      <c r="P1180" s="447"/>
      <c r="Q1180" s="446" t="str">
        <f t="shared" si="204"/>
        <v/>
      </c>
      <c r="R1180" s="447"/>
      <c r="S1180" s="446" t="str">
        <f t="shared" si="205"/>
        <v/>
      </c>
      <c r="T1180" s="447"/>
      <c r="U1180" s="293"/>
      <c r="V1180" s="293"/>
      <c r="W1180" s="293"/>
      <c r="X1180" s="293"/>
      <c r="Y1180" s="293"/>
      <c r="Z1180" s="293"/>
      <c r="AA1180" s="293"/>
      <c r="AB1180" s="293"/>
      <c r="AC1180" s="293"/>
      <c r="AD1180" s="293"/>
      <c r="AG1180" s="111" t="str">
        <f t="shared" si="206"/>
        <v/>
      </c>
      <c r="AH1180" s="95">
        <f t="shared" si="207"/>
        <v>0</v>
      </c>
      <c r="AI1180" s="95">
        <f t="shared" si="208"/>
        <v>0</v>
      </c>
      <c r="AJ1180" s="95">
        <f t="shared" si="209"/>
        <v>0</v>
      </c>
      <c r="AK1180" s="100">
        <f t="shared" si="210"/>
        <v>0</v>
      </c>
      <c r="AL1180" s="101">
        <f t="shared" si="211"/>
        <v>0</v>
      </c>
      <c r="AM1180" s="101">
        <f t="shared" si="212"/>
        <v>0</v>
      </c>
      <c r="AN1180" s="102">
        <f t="shared" si="213"/>
        <v>0</v>
      </c>
      <c r="AO1180" s="100">
        <f t="shared" si="214"/>
        <v>0</v>
      </c>
      <c r="AP1180" s="101">
        <f t="shared" si="215"/>
        <v>0</v>
      </c>
      <c r="AQ1180" s="101">
        <f t="shared" si="216"/>
        <v>0</v>
      </c>
      <c r="AR1180" s="102">
        <f t="shared" si="217"/>
        <v>0</v>
      </c>
      <c r="AS1180" s="111">
        <f t="shared" si="218"/>
        <v>0</v>
      </c>
    </row>
    <row r="1181" spans="1:45" ht="15.05" customHeight="1">
      <c r="A1181" s="159"/>
      <c r="B1181" s="123"/>
      <c r="C1181" s="126" t="s">
        <v>154</v>
      </c>
      <c r="D1181" s="467" t="str">
        <f t="shared" si="202"/>
        <v/>
      </c>
      <c r="E1181" s="468"/>
      <c r="F1181" s="468"/>
      <c r="G1181" s="468"/>
      <c r="H1181" s="468"/>
      <c r="I1181" s="468"/>
      <c r="J1181" s="468"/>
      <c r="K1181" s="468"/>
      <c r="L1181" s="468"/>
      <c r="M1181" s="468"/>
      <c r="N1181" s="469"/>
      <c r="O1181" s="446" t="str">
        <f t="shared" si="203"/>
        <v/>
      </c>
      <c r="P1181" s="447"/>
      <c r="Q1181" s="446" t="str">
        <f t="shared" si="204"/>
        <v/>
      </c>
      <c r="R1181" s="447"/>
      <c r="S1181" s="446" t="str">
        <f t="shared" si="205"/>
        <v/>
      </c>
      <c r="T1181" s="447"/>
      <c r="U1181" s="293"/>
      <c r="V1181" s="293"/>
      <c r="W1181" s="293"/>
      <c r="X1181" s="293"/>
      <c r="Y1181" s="293"/>
      <c r="Z1181" s="293"/>
      <c r="AA1181" s="293"/>
      <c r="AB1181" s="293"/>
      <c r="AC1181" s="293"/>
      <c r="AD1181" s="293"/>
      <c r="AG1181" s="111" t="str">
        <f t="shared" si="206"/>
        <v/>
      </c>
      <c r="AH1181" s="95">
        <f t="shared" si="207"/>
        <v>0</v>
      </c>
      <c r="AI1181" s="95">
        <f t="shared" si="208"/>
        <v>0</v>
      </c>
      <c r="AJ1181" s="95">
        <f t="shared" si="209"/>
        <v>0</v>
      </c>
      <c r="AK1181" s="100">
        <f t="shared" si="210"/>
        <v>0</v>
      </c>
      <c r="AL1181" s="101">
        <f t="shared" si="211"/>
        <v>0</v>
      </c>
      <c r="AM1181" s="101">
        <f t="shared" si="212"/>
        <v>0</v>
      </c>
      <c r="AN1181" s="102">
        <f t="shared" si="213"/>
        <v>0</v>
      </c>
      <c r="AO1181" s="100">
        <f t="shared" si="214"/>
        <v>0</v>
      </c>
      <c r="AP1181" s="101">
        <f t="shared" si="215"/>
        <v>0</v>
      </c>
      <c r="AQ1181" s="101">
        <f t="shared" si="216"/>
        <v>0</v>
      </c>
      <c r="AR1181" s="102">
        <f t="shared" si="217"/>
        <v>0</v>
      </c>
      <c r="AS1181" s="111">
        <f t="shared" si="218"/>
        <v>0</v>
      </c>
    </row>
    <row r="1182" spans="1:45" ht="15.05" customHeight="1">
      <c r="A1182" s="159"/>
      <c r="B1182" s="123"/>
      <c r="C1182" s="126" t="s">
        <v>155</v>
      </c>
      <c r="D1182" s="467" t="str">
        <f t="shared" si="202"/>
        <v/>
      </c>
      <c r="E1182" s="468"/>
      <c r="F1182" s="468"/>
      <c r="G1182" s="468"/>
      <c r="H1182" s="468"/>
      <c r="I1182" s="468"/>
      <c r="J1182" s="468"/>
      <c r="K1182" s="468"/>
      <c r="L1182" s="468"/>
      <c r="M1182" s="468"/>
      <c r="N1182" s="469"/>
      <c r="O1182" s="446" t="str">
        <f t="shared" si="203"/>
        <v/>
      </c>
      <c r="P1182" s="447"/>
      <c r="Q1182" s="446" t="str">
        <f t="shared" si="204"/>
        <v/>
      </c>
      <c r="R1182" s="447"/>
      <c r="S1182" s="446" t="str">
        <f t="shared" si="205"/>
        <v/>
      </c>
      <c r="T1182" s="447"/>
      <c r="U1182" s="293"/>
      <c r="V1182" s="293"/>
      <c r="W1182" s="293"/>
      <c r="X1182" s="293"/>
      <c r="Y1182" s="293"/>
      <c r="Z1182" s="293"/>
      <c r="AA1182" s="293"/>
      <c r="AB1182" s="293"/>
      <c r="AC1182" s="293"/>
      <c r="AD1182" s="293"/>
      <c r="AG1182" s="111" t="str">
        <f t="shared" si="206"/>
        <v/>
      </c>
      <c r="AH1182" s="95">
        <f t="shared" si="207"/>
        <v>0</v>
      </c>
      <c r="AI1182" s="95">
        <f t="shared" si="208"/>
        <v>0</v>
      </c>
      <c r="AJ1182" s="95">
        <f t="shared" si="209"/>
        <v>0</v>
      </c>
      <c r="AK1182" s="100">
        <f t="shared" si="210"/>
        <v>0</v>
      </c>
      <c r="AL1182" s="101">
        <f t="shared" si="211"/>
        <v>0</v>
      </c>
      <c r="AM1182" s="101">
        <f t="shared" si="212"/>
        <v>0</v>
      </c>
      <c r="AN1182" s="102">
        <f t="shared" si="213"/>
        <v>0</v>
      </c>
      <c r="AO1182" s="100">
        <f t="shared" si="214"/>
        <v>0</v>
      </c>
      <c r="AP1182" s="101">
        <f t="shared" si="215"/>
        <v>0</v>
      </c>
      <c r="AQ1182" s="101">
        <f t="shared" si="216"/>
        <v>0</v>
      </c>
      <c r="AR1182" s="102">
        <f t="shared" si="217"/>
        <v>0</v>
      </c>
      <c r="AS1182" s="111">
        <f t="shared" si="218"/>
        <v>0</v>
      </c>
    </row>
    <row r="1183" spans="1:45" ht="15.05" customHeight="1">
      <c r="A1183" s="159"/>
      <c r="B1183" s="123"/>
      <c r="C1183" s="126" t="s">
        <v>156</v>
      </c>
      <c r="D1183" s="467" t="str">
        <f t="shared" si="202"/>
        <v/>
      </c>
      <c r="E1183" s="468"/>
      <c r="F1183" s="468"/>
      <c r="G1183" s="468"/>
      <c r="H1183" s="468"/>
      <c r="I1183" s="468"/>
      <c r="J1183" s="468"/>
      <c r="K1183" s="468"/>
      <c r="L1183" s="468"/>
      <c r="M1183" s="468"/>
      <c r="N1183" s="469"/>
      <c r="O1183" s="446" t="str">
        <f t="shared" si="203"/>
        <v/>
      </c>
      <c r="P1183" s="447"/>
      <c r="Q1183" s="446" t="str">
        <f t="shared" si="204"/>
        <v/>
      </c>
      <c r="R1183" s="447"/>
      <c r="S1183" s="446" t="str">
        <f t="shared" si="205"/>
        <v/>
      </c>
      <c r="T1183" s="447"/>
      <c r="U1183" s="293"/>
      <c r="V1183" s="293"/>
      <c r="W1183" s="293"/>
      <c r="X1183" s="293"/>
      <c r="Y1183" s="293"/>
      <c r="Z1183" s="293"/>
      <c r="AA1183" s="293"/>
      <c r="AB1183" s="293"/>
      <c r="AC1183" s="293"/>
      <c r="AD1183" s="293"/>
      <c r="AG1183" s="111" t="str">
        <f t="shared" si="206"/>
        <v/>
      </c>
      <c r="AH1183" s="95">
        <f t="shared" si="207"/>
        <v>0</v>
      </c>
      <c r="AI1183" s="95">
        <f t="shared" si="208"/>
        <v>0</v>
      </c>
      <c r="AJ1183" s="95">
        <f t="shared" si="209"/>
        <v>0</v>
      </c>
      <c r="AK1183" s="100">
        <f t="shared" si="210"/>
        <v>0</v>
      </c>
      <c r="AL1183" s="101">
        <f t="shared" si="211"/>
        <v>0</v>
      </c>
      <c r="AM1183" s="101">
        <f t="shared" si="212"/>
        <v>0</v>
      </c>
      <c r="AN1183" s="102">
        <f t="shared" si="213"/>
        <v>0</v>
      </c>
      <c r="AO1183" s="100">
        <f t="shared" si="214"/>
        <v>0</v>
      </c>
      <c r="AP1183" s="101">
        <f t="shared" si="215"/>
        <v>0</v>
      </c>
      <c r="AQ1183" s="101">
        <f t="shared" si="216"/>
        <v>0</v>
      </c>
      <c r="AR1183" s="102">
        <f t="shared" si="217"/>
        <v>0</v>
      </c>
      <c r="AS1183" s="111">
        <f t="shared" si="218"/>
        <v>0</v>
      </c>
    </row>
    <row r="1184" spans="1:45" ht="15.05" customHeight="1">
      <c r="A1184" s="159"/>
      <c r="B1184" s="123"/>
      <c r="C1184" s="126" t="s">
        <v>157</v>
      </c>
      <c r="D1184" s="467" t="str">
        <f t="shared" si="202"/>
        <v/>
      </c>
      <c r="E1184" s="468"/>
      <c r="F1184" s="468"/>
      <c r="G1184" s="468"/>
      <c r="H1184" s="468"/>
      <c r="I1184" s="468"/>
      <c r="J1184" s="468"/>
      <c r="K1184" s="468"/>
      <c r="L1184" s="468"/>
      <c r="M1184" s="468"/>
      <c r="N1184" s="469"/>
      <c r="O1184" s="446" t="str">
        <f t="shared" si="203"/>
        <v/>
      </c>
      <c r="P1184" s="447"/>
      <c r="Q1184" s="446" t="str">
        <f t="shared" si="204"/>
        <v/>
      </c>
      <c r="R1184" s="447"/>
      <c r="S1184" s="446" t="str">
        <f t="shared" si="205"/>
        <v/>
      </c>
      <c r="T1184" s="447"/>
      <c r="U1184" s="293"/>
      <c r="V1184" s="293"/>
      <c r="W1184" s="293"/>
      <c r="X1184" s="293"/>
      <c r="Y1184" s="293"/>
      <c r="Z1184" s="293"/>
      <c r="AA1184" s="293"/>
      <c r="AB1184" s="293"/>
      <c r="AC1184" s="293"/>
      <c r="AD1184" s="293"/>
      <c r="AG1184" s="111" t="str">
        <f t="shared" si="206"/>
        <v/>
      </c>
      <c r="AH1184" s="95">
        <f t="shared" si="207"/>
        <v>0</v>
      </c>
      <c r="AI1184" s="95">
        <f t="shared" si="208"/>
        <v>0</v>
      </c>
      <c r="AJ1184" s="95">
        <f t="shared" si="209"/>
        <v>0</v>
      </c>
      <c r="AK1184" s="100">
        <f t="shared" si="210"/>
        <v>0</v>
      </c>
      <c r="AL1184" s="101">
        <f t="shared" si="211"/>
        <v>0</v>
      </c>
      <c r="AM1184" s="101">
        <f t="shared" si="212"/>
        <v>0</v>
      </c>
      <c r="AN1184" s="102">
        <f t="shared" si="213"/>
        <v>0</v>
      </c>
      <c r="AO1184" s="100">
        <f t="shared" si="214"/>
        <v>0</v>
      </c>
      <c r="AP1184" s="101">
        <f t="shared" si="215"/>
        <v>0</v>
      </c>
      <c r="AQ1184" s="101">
        <f t="shared" si="216"/>
        <v>0</v>
      </c>
      <c r="AR1184" s="102">
        <f t="shared" si="217"/>
        <v>0</v>
      </c>
      <c r="AS1184" s="111">
        <f t="shared" si="218"/>
        <v>0</v>
      </c>
    </row>
    <row r="1185" spans="1:45" ht="15.05" customHeight="1">
      <c r="A1185" s="159"/>
      <c r="B1185" s="123"/>
      <c r="C1185" s="126" t="s">
        <v>158</v>
      </c>
      <c r="D1185" s="467" t="str">
        <f t="shared" si="202"/>
        <v/>
      </c>
      <c r="E1185" s="468"/>
      <c r="F1185" s="468"/>
      <c r="G1185" s="468"/>
      <c r="H1185" s="468"/>
      <c r="I1185" s="468"/>
      <c r="J1185" s="468"/>
      <c r="K1185" s="468"/>
      <c r="L1185" s="468"/>
      <c r="M1185" s="468"/>
      <c r="N1185" s="469"/>
      <c r="O1185" s="446" t="str">
        <f t="shared" si="203"/>
        <v/>
      </c>
      <c r="P1185" s="447"/>
      <c r="Q1185" s="446" t="str">
        <f t="shared" si="204"/>
        <v/>
      </c>
      <c r="R1185" s="447"/>
      <c r="S1185" s="446" t="str">
        <f t="shared" si="205"/>
        <v/>
      </c>
      <c r="T1185" s="447"/>
      <c r="U1185" s="293"/>
      <c r="V1185" s="293"/>
      <c r="W1185" s="293"/>
      <c r="X1185" s="293"/>
      <c r="Y1185" s="293"/>
      <c r="Z1185" s="293"/>
      <c r="AA1185" s="293"/>
      <c r="AB1185" s="293"/>
      <c r="AC1185" s="293"/>
      <c r="AD1185" s="293"/>
      <c r="AG1185" s="111" t="str">
        <f t="shared" si="206"/>
        <v/>
      </c>
      <c r="AH1185" s="95">
        <f t="shared" si="207"/>
        <v>0</v>
      </c>
      <c r="AI1185" s="95">
        <f t="shared" si="208"/>
        <v>0</v>
      </c>
      <c r="AJ1185" s="95">
        <f t="shared" si="209"/>
        <v>0</v>
      </c>
      <c r="AK1185" s="100">
        <f t="shared" si="210"/>
        <v>0</v>
      </c>
      <c r="AL1185" s="101">
        <f t="shared" si="211"/>
        <v>0</v>
      </c>
      <c r="AM1185" s="101">
        <f t="shared" si="212"/>
        <v>0</v>
      </c>
      <c r="AN1185" s="102">
        <f t="shared" si="213"/>
        <v>0</v>
      </c>
      <c r="AO1185" s="100">
        <f t="shared" si="214"/>
        <v>0</v>
      </c>
      <c r="AP1185" s="101">
        <f t="shared" si="215"/>
        <v>0</v>
      </c>
      <c r="AQ1185" s="101">
        <f t="shared" si="216"/>
        <v>0</v>
      </c>
      <c r="AR1185" s="102">
        <f t="shared" si="217"/>
        <v>0</v>
      </c>
      <c r="AS1185" s="111">
        <f t="shared" si="218"/>
        <v>0</v>
      </c>
    </row>
    <row r="1186" spans="1:45" ht="15.05" customHeight="1">
      <c r="A1186" s="159"/>
      <c r="B1186" s="123"/>
      <c r="C1186" s="126" t="s">
        <v>159</v>
      </c>
      <c r="D1186" s="467" t="str">
        <f t="shared" si="202"/>
        <v/>
      </c>
      <c r="E1186" s="468"/>
      <c r="F1186" s="468"/>
      <c r="G1186" s="468"/>
      <c r="H1186" s="468"/>
      <c r="I1186" s="468"/>
      <c r="J1186" s="468"/>
      <c r="K1186" s="468"/>
      <c r="L1186" s="468"/>
      <c r="M1186" s="468"/>
      <c r="N1186" s="469"/>
      <c r="O1186" s="446" t="str">
        <f t="shared" si="203"/>
        <v/>
      </c>
      <c r="P1186" s="447"/>
      <c r="Q1186" s="446" t="str">
        <f t="shared" si="204"/>
        <v/>
      </c>
      <c r="R1186" s="447"/>
      <c r="S1186" s="446" t="str">
        <f t="shared" si="205"/>
        <v/>
      </c>
      <c r="T1186" s="447"/>
      <c r="U1186" s="293"/>
      <c r="V1186" s="293"/>
      <c r="W1186" s="293"/>
      <c r="X1186" s="293"/>
      <c r="Y1186" s="293"/>
      <c r="Z1186" s="293"/>
      <c r="AA1186" s="293"/>
      <c r="AB1186" s="293"/>
      <c r="AC1186" s="293"/>
      <c r="AD1186" s="293"/>
      <c r="AG1186" s="111" t="str">
        <f t="shared" si="206"/>
        <v/>
      </c>
      <c r="AH1186" s="95">
        <f t="shared" si="207"/>
        <v>0</v>
      </c>
      <c r="AI1186" s="95">
        <f t="shared" si="208"/>
        <v>0</v>
      </c>
      <c r="AJ1186" s="95">
        <f t="shared" si="209"/>
        <v>0</v>
      </c>
      <c r="AK1186" s="100">
        <f t="shared" si="210"/>
        <v>0</v>
      </c>
      <c r="AL1186" s="101">
        <f t="shared" si="211"/>
        <v>0</v>
      </c>
      <c r="AM1186" s="101">
        <f t="shared" si="212"/>
        <v>0</v>
      </c>
      <c r="AN1186" s="102">
        <f t="shared" si="213"/>
        <v>0</v>
      </c>
      <c r="AO1186" s="100">
        <f t="shared" si="214"/>
        <v>0</v>
      </c>
      <c r="AP1186" s="101">
        <f t="shared" si="215"/>
        <v>0</v>
      </c>
      <c r="AQ1186" s="101">
        <f t="shared" si="216"/>
        <v>0</v>
      </c>
      <c r="AR1186" s="102">
        <f t="shared" si="217"/>
        <v>0</v>
      </c>
      <c r="AS1186" s="111">
        <f t="shared" si="218"/>
        <v>0</v>
      </c>
    </row>
    <row r="1187" spans="1:45" ht="15.05" customHeight="1">
      <c r="A1187" s="159"/>
      <c r="B1187" s="123"/>
      <c r="C1187" s="126" t="s">
        <v>160</v>
      </c>
      <c r="D1187" s="467" t="str">
        <f t="shared" si="202"/>
        <v/>
      </c>
      <c r="E1187" s="468"/>
      <c r="F1187" s="468"/>
      <c r="G1187" s="468"/>
      <c r="H1187" s="468"/>
      <c r="I1187" s="468"/>
      <c r="J1187" s="468"/>
      <c r="K1187" s="468"/>
      <c r="L1187" s="468"/>
      <c r="M1187" s="468"/>
      <c r="N1187" s="469"/>
      <c r="O1187" s="446" t="str">
        <f t="shared" si="203"/>
        <v/>
      </c>
      <c r="P1187" s="447"/>
      <c r="Q1187" s="446" t="str">
        <f t="shared" si="204"/>
        <v/>
      </c>
      <c r="R1187" s="447"/>
      <c r="S1187" s="446" t="str">
        <f t="shared" si="205"/>
        <v/>
      </c>
      <c r="T1187" s="447"/>
      <c r="U1187" s="293"/>
      <c r="V1187" s="293"/>
      <c r="W1187" s="293"/>
      <c r="X1187" s="293"/>
      <c r="Y1187" s="293"/>
      <c r="Z1187" s="293"/>
      <c r="AA1187" s="293"/>
      <c r="AB1187" s="293"/>
      <c r="AC1187" s="293"/>
      <c r="AD1187" s="293"/>
      <c r="AG1187" s="111" t="str">
        <f t="shared" si="206"/>
        <v/>
      </c>
      <c r="AH1187" s="95">
        <f t="shared" si="207"/>
        <v>0</v>
      </c>
      <c r="AI1187" s="95">
        <f t="shared" si="208"/>
        <v>0</v>
      </c>
      <c r="AJ1187" s="95">
        <f t="shared" si="209"/>
        <v>0</v>
      </c>
      <c r="AK1187" s="100">
        <f t="shared" si="210"/>
        <v>0</v>
      </c>
      <c r="AL1187" s="101">
        <f t="shared" si="211"/>
        <v>0</v>
      </c>
      <c r="AM1187" s="101">
        <f t="shared" si="212"/>
        <v>0</v>
      </c>
      <c r="AN1187" s="102">
        <f t="shared" si="213"/>
        <v>0</v>
      </c>
      <c r="AO1187" s="100">
        <f t="shared" si="214"/>
        <v>0</v>
      </c>
      <c r="AP1187" s="101">
        <f t="shared" si="215"/>
        <v>0</v>
      </c>
      <c r="AQ1187" s="101">
        <f t="shared" si="216"/>
        <v>0</v>
      </c>
      <c r="AR1187" s="102">
        <f t="shared" si="217"/>
        <v>0</v>
      </c>
      <c r="AS1187" s="111">
        <f t="shared" si="218"/>
        <v>0</v>
      </c>
    </row>
    <row r="1188" spans="1:45" ht="15.05" customHeight="1">
      <c r="A1188" s="159"/>
      <c r="B1188" s="123"/>
      <c r="C1188" s="192" t="s">
        <v>161</v>
      </c>
      <c r="D1188" s="467" t="str">
        <f t="shared" si="202"/>
        <v/>
      </c>
      <c r="E1188" s="468"/>
      <c r="F1188" s="468"/>
      <c r="G1188" s="468"/>
      <c r="H1188" s="468"/>
      <c r="I1188" s="468"/>
      <c r="J1188" s="468"/>
      <c r="K1188" s="468"/>
      <c r="L1188" s="468"/>
      <c r="M1188" s="468"/>
      <c r="N1188" s="469"/>
      <c r="O1188" s="446" t="str">
        <f t="shared" si="203"/>
        <v/>
      </c>
      <c r="P1188" s="447"/>
      <c r="Q1188" s="446" t="str">
        <f t="shared" si="204"/>
        <v/>
      </c>
      <c r="R1188" s="447"/>
      <c r="S1188" s="446" t="str">
        <f t="shared" si="205"/>
        <v/>
      </c>
      <c r="T1188" s="447"/>
      <c r="U1188" s="293"/>
      <c r="V1188" s="293"/>
      <c r="W1188" s="293"/>
      <c r="X1188" s="293"/>
      <c r="Y1188" s="293"/>
      <c r="Z1188" s="293"/>
      <c r="AA1188" s="293"/>
      <c r="AB1188" s="293"/>
      <c r="AC1188" s="293"/>
      <c r="AD1188" s="293"/>
      <c r="AG1188" s="111" t="str">
        <f t="shared" si="206"/>
        <v/>
      </c>
      <c r="AH1188" s="95">
        <f t="shared" si="207"/>
        <v>0</v>
      </c>
      <c r="AI1188" s="95">
        <f t="shared" si="208"/>
        <v>0</v>
      </c>
      <c r="AJ1188" s="95">
        <f t="shared" si="209"/>
        <v>0</v>
      </c>
      <c r="AK1188" s="100">
        <f t="shared" si="210"/>
        <v>0</v>
      </c>
      <c r="AL1188" s="101">
        <f t="shared" si="211"/>
        <v>0</v>
      </c>
      <c r="AM1188" s="101">
        <f t="shared" si="212"/>
        <v>0</v>
      </c>
      <c r="AN1188" s="102">
        <f t="shared" si="213"/>
        <v>0</v>
      </c>
      <c r="AO1188" s="100">
        <f t="shared" si="214"/>
        <v>0</v>
      </c>
      <c r="AP1188" s="101">
        <f t="shared" si="215"/>
        <v>0</v>
      </c>
      <c r="AQ1188" s="101">
        <f t="shared" si="216"/>
        <v>0</v>
      </c>
      <c r="AR1188" s="102">
        <f t="shared" si="217"/>
        <v>0</v>
      </c>
      <c r="AS1188" s="111">
        <f t="shared" si="218"/>
        <v>0</v>
      </c>
    </row>
    <row r="1189" spans="1:45" ht="15.05" customHeight="1">
      <c r="A1189" s="159"/>
      <c r="B1189" s="123"/>
      <c r="C1189" s="192" t="s">
        <v>162</v>
      </c>
      <c r="D1189" s="467" t="str">
        <f t="shared" si="202"/>
        <v/>
      </c>
      <c r="E1189" s="468"/>
      <c r="F1189" s="468"/>
      <c r="G1189" s="468"/>
      <c r="H1189" s="468"/>
      <c r="I1189" s="468"/>
      <c r="J1189" s="468"/>
      <c r="K1189" s="468"/>
      <c r="L1189" s="468"/>
      <c r="M1189" s="468"/>
      <c r="N1189" s="469"/>
      <c r="O1189" s="446" t="str">
        <f t="shared" si="203"/>
        <v/>
      </c>
      <c r="P1189" s="447"/>
      <c r="Q1189" s="446" t="str">
        <f t="shared" si="204"/>
        <v/>
      </c>
      <c r="R1189" s="447"/>
      <c r="S1189" s="446" t="str">
        <f t="shared" si="205"/>
        <v/>
      </c>
      <c r="T1189" s="447"/>
      <c r="U1189" s="293"/>
      <c r="V1189" s="293"/>
      <c r="W1189" s="293"/>
      <c r="X1189" s="293"/>
      <c r="Y1189" s="293"/>
      <c r="Z1189" s="293"/>
      <c r="AA1189" s="293"/>
      <c r="AB1189" s="293"/>
      <c r="AC1189" s="293"/>
      <c r="AD1189" s="293"/>
      <c r="AG1189" s="111" t="str">
        <f t="shared" si="206"/>
        <v/>
      </c>
      <c r="AH1189" s="95">
        <f t="shared" si="207"/>
        <v>0</v>
      </c>
      <c r="AI1189" s="95">
        <f t="shared" si="208"/>
        <v>0</v>
      </c>
      <c r="AJ1189" s="95">
        <f t="shared" si="209"/>
        <v>0</v>
      </c>
      <c r="AK1189" s="100">
        <f t="shared" si="210"/>
        <v>0</v>
      </c>
      <c r="AL1189" s="101">
        <f t="shared" si="211"/>
        <v>0</v>
      </c>
      <c r="AM1189" s="101">
        <f t="shared" si="212"/>
        <v>0</v>
      </c>
      <c r="AN1189" s="102">
        <f t="shared" si="213"/>
        <v>0</v>
      </c>
      <c r="AO1189" s="100">
        <f t="shared" si="214"/>
        <v>0</v>
      </c>
      <c r="AP1189" s="101">
        <f t="shared" si="215"/>
        <v>0</v>
      </c>
      <c r="AQ1189" s="101">
        <f t="shared" si="216"/>
        <v>0</v>
      </c>
      <c r="AR1189" s="102">
        <f t="shared" si="217"/>
        <v>0</v>
      </c>
      <c r="AS1189" s="111">
        <f t="shared" si="218"/>
        <v>0</v>
      </c>
    </row>
    <row r="1190" spans="1:45" ht="15.05" customHeight="1">
      <c r="A1190" s="159"/>
      <c r="B1190" s="123"/>
      <c r="C1190" s="192" t="s">
        <v>163</v>
      </c>
      <c r="D1190" s="467" t="str">
        <f t="shared" si="202"/>
        <v/>
      </c>
      <c r="E1190" s="468"/>
      <c r="F1190" s="468"/>
      <c r="G1190" s="468"/>
      <c r="H1190" s="468"/>
      <c r="I1190" s="468"/>
      <c r="J1190" s="468"/>
      <c r="K1190" s="468"/>
      <c r="L1190" s="468"/>
      <c r="M1190" s="468"/>
      <c r="N1190" s="469"/>
      <c r="O1190" s="446" t="str">
        <f t="shared" si="203"/>
        <v/>
      </c>
      <c r="P1190" s="447"/>
      <c r="Q1190" s="446" t="str">
        <f t="shared" si="204"/>
        <v/>
      </c>
      <c r="R1190" s="447"/>
      <c r="S1190" s="446" t="str">
        <f t="shared" si="205"/>
        <v/>
      </c>
      <c r="T1190" s="447"/>
      <c r="U1190" s="293"/>
      <c r="V1190" s="293"/>
      <c r="W1190" s="293"/>
      <c r="X1190" s="293"/>
      <c r="Y1190" s="293"/>
      <c r="Z1190" s="293"/>
      <c r="AA1190" s="293"/>
      <c r="AB1190" s="293"/>
      <c r="AC1190" s="293"/>
      <c r="AD1190" s="293"/>
      <c r="AG1190" s="111" t="str">
        <f t="shared" si="206"/>
        <v/>
      </c>
      <c r="AH1190" s="95">
        <f t="shared" si="207"/>
        <v>0</v>
      </c>
      <c r="AI1190" s="95">
        <f t="shared" si="208"/>
        <v>0</v>
      </c>
      <c r="AJ1190" s="95">
        <f t="shared" si="209"/>
        <v>0</v>
      </c>
      <c r="AK1190" s="100">
        <f t="shared" si="210"/>
        <v>0</v>
      </c>
      <c r="AL1190" s="101">
        <f t="shared" si="211"/>
        <v>0</v>
      </c>
      <c r="AM1190" s="101">
        <f t="shared" si="212"/>
        <v>0</v>
      </c>
      <c r="AN1190" s="102">
        <f t="shared" si="213"/>
        <v>0</v>
      </c>
      <c r="AO1190" s="100">
        <f t="shared" si="214"/>
        <v>0</v>
      </c>
      <c r="AP1190" s="101">
        <f t="shared" si="215"/>
        <v>0</v>
      </c>
      <c r="AQ1190" s="101">
        <f t="shared" si="216"/>
        <v>0</v>
      </c>
      <c r="AR1190" s="102">
        <f t="shared" si="217"/>
        <v>0</v>
      </c>
      <c r="AS1190" s="111">
        <f t="shared" si="218"/>
        <v>0</v>
      </c>
    </row>
    <row r="1191" spans="1:45" ht="15.05" customHeight="1">
      <c r="A1191" s="159"/>
      <c r="B1191" s="123"/>
      <c r="C1191" s="192" t="s">
        <v>164</v>
      </c>
      <c r="D1191" s="467" t="str">
        <f t="shared" si="202"/>
        <v/>
      </c>
      <c r="E1191" s="468"/>
      <c r="F1191" s="468"/>
      <c r="G1191" s="468"/>
      <c r="H1191" s="468"/>
      <c r="I1191" s="468"/>
      <c r="J1191" s="468"/>
      <c r="K1191" s="468"/>
      <c r="L1191" s="468"/>
      <c r="M1191" s="468"/>
      <c r="N1191" s="469"/>
      <c r="O1191" s="446" t="str">
        <f t="shared" si="203"/>
        <v/>
      </c>
      <c r="P1191" s="447"/>
      <c r="Q1191" s="446" t="str">
        <f t="shared" si="204"/>
        <v/>
      </c>
      <c r="R1191" s="447"/>
      <c r="S1191" s="446" t="str">
        <f t="shared" si="205"/>
        <v/>
      </c>
      <c r="T1191" s="447"/>
      <c r="U1191" s="293"/>
      <c r="V1191" s="293"/>
      <c r="W1191" s="293"/>
      <c r="X1191" s="293"/>
      <c r="Y1191" s="293"/>
      <c r="Z1191" s="293"/>
      <c r="AA1191" s="293"/>
      <c r="AB1191" s="293"/>
      <c r="AC1191" s="293"/>
      <c r="AD1191" s="293"/>
      <c r="AG1191" s="111" t="str">
        <f t="shared" si="206"/>
        <v/>
      </c>
      <c r="AH1191" s="95">
        <f t="shared" si="207"/>
        <v>0</v>
      </c>
      <c r="AI1191" s="95">
        <f t="shared" si="208"/>
        <v>0</v>
      </c>
      <c r="AJ1191" s="95">
        <f t="shared" si="209"/>
        <v>0</v>
      </c>
      <c r="AK1191" s="100">
        <f t="shared" si="210"/>
        <v>0</v>
      </c>
      <c r="AL1191" s="101">
        <f t="shared" si="211"/>
        <v>0</v>
      </c>
      <c r="AM1191" s="101">
        <f t="shared" si="212"/>
        <v>0</v>
      </c>
      <c r="AN1191" s="102">
        <f t="shared" si="213"/>
        <v>0</v>
      </c>
      <c r="AO1191" s="100">
        <f t="shared" si="214"/>
        <v>0</v>
      </c>
      <c r="AP1191" s="101">
        <f t="shared" si="215"/>
        <v>0</v>
      </c>
      <c r="AQ1191" s="101">
        <f t="shared" si="216"/>
        <v>0</v>
      </c>
      <c r="AR1191" s="102">
        <f t="shared" si="217"/>
        <v>0</v>
      </c>
      <c r="AS1191" s="111">
        <f t="shared" si="218"/>
        <v>0</v>
      </c>
    </row>
    <row r="1192" spans="1:45" ht="15.05" customHeight="1">
      <c r="A1192" s="159"/>
      <c r="B1192" s="123"/>
      <c r="C1192" s="192" t="s">
        <v>165</v>
      </c>
      <c r="D1192" s="467" t="str">
        <f t="shared" si="202"/>
        <v/>
      </c>
      <c r="E1192" s="468"/>
      <c r="F1192" s="468"/>
      <c r="G1192" s="468"/>
      <c r="H1192" s="468"/>
      <c r="I1192" s="468"/>
      <c r="J1192" s="468"/>
      <c r="K1192" s="468"/>
      <c r="L1192" s="468"/>
      <c r="M1192" s="468"/>
      <c r="N1192" s="469"/>
      <c r="O1192" s="446" t="str">
        <f t="shared" si="203"/>
        <v/>
      </c>
      <c r="P1192" s="447"/>
      <c r="Q1192" s="446" t="str">
        <f t="shared" si="204"/>
        <v/>
      </c>
      <c r="R1192" s="447"/>
      <c r="S1192" s="446" t="str">
        <f t="shared" si="205"/>
        <v/>
      </c>
      <c r="T1192" s="447"/>
      <c r="U1192" s="293"/>
      <c r="V1192" s="293"/>
      <c r="W1192" s="293"/>
      <c r="X1192" s="293"/>
      <c r="Y1192" s="293"/>
      <c r="Z1192" s="293"/>
      <c r="AA1192" s="293"/>
      <c r="AB1192" s="293"/>
      <c r="AC1192" s="293"/>
      <c r="AD1192" s="293"/>
      <c r="AG1192" s="111" t="str">
        <f t="shared" si="206"/>
        <v/>
      </c>
      <c r="AH1192" s="95">
        <f t="shared" si="207"/>
        <v>0</v>
      </c>
      <c r="AI1192" s="95">
        <f t="shared" si="208"/>
        <v>0</v>
      </c>
      <c r="AJ1192" s="95">
        <f t="shared" si="209"/>
        <v>0</v>
      </c>
      <c r="AK1192" s="100">
        <f t="shared" si="210"/>
        <v>0</v>
      </c>
      <c r="AL1192" s="101">
        <f t="shared" si="211"/>
        <v>0</v>
      </c>
      <c r="AM1192" s="101">
        <f t="shared" si="212"/>
        <v>0</v>
      </c>
      <c r="AN1192" s="102">
        <f t="shared" si="213"/>
        <v>0</v>
      </c>
      <c r="AO1192" s="100">
        <f t="shared" si="214"/>
        <v>0</v>
      </c>
      <c r="AP1192" s="101">
        <f t="shared" si="215"/>
        <v>0</v>
      </c>
      <c r="AQ1192" s="101">
        <f t="shared" si="216"/>
        <v>0</v>
      </c>
      <c r="AR1192" s="102">
        <f t="shared" si="217"/>
        <v>0</v>
      </c>
      <c r="AS1192" s="111">
        <f t="shared" si="218"/>
        <v>0</v>
      </c>
    </row>
    <row r="1193" spans="1:45" ht="15.05" customHeight="1">
      <c r="A1193" s="159"/>
      <c r="B1193" s="123"/>
      <c r="C1193" s="192" t="s">
        <v>166</v>
      </c>
      <c r="D1193" s="467" t="str">
        <f t="shared" si="202"/>
        <v/>
      </c>
      <c r="E1193" s="468"/>
      <c r="F1193" s="468"/>
      <c r="G1193" s="468"/>
      <c r="H1193" s="468"/>
      <c r="I1193" s="468"/>
      <c r="J1193" s="468"/>
      <c r="K1193" s="468"/>
      <c r="L1193" s="468"/>
      <c r="M1193" s="468"/>
      <c r="N1193" s="469"/>
      <c r="O1193" s="446" t="str">
        <f t="shared" si="203"/>
        <v/>
      </c>
      <c r="P1193" s="447"/>
      <c r="Q1193" s="446" t="str">
        <f t="shared" si="204"/>
        <v/>
      </c>
      <c r="R1193" s="447"/>
      <c r="S1193" s="446" t="str">
        <f t="shared" si="205"/>
        <v/>
      </c>
      <c r="T1193" s="447"/>
      <c r="U1193" s="293"/>
      <c r="V1193" s="293"/>
      <c r="W1193" s="293"/>
      <c r="X1193" s="293"/>
      <c r="Y1193" s="293"/>
      <c r="Z1193" s="293"/>
      <c r="AA1193" s="293"/>
      <c r="AB1193" s="293"/>
      <c r="AC1193" s="293"/>
      <c r="AD1193" s="293"/>
      <c r="AG1193" s="111" t="str">
        <f t="shared" si="206"/>
        <v/>
      </c>
      <c r="AH1193" s="95">
        <f t="shared" si="207"/>
        <v>0</v>
      </c>
      <c r="AI1193" s="95">
        <f t="shared" si="208"/>
        <v>0</v>
      </c>
      <c r="AJ1193" s="95">
        <f t="shared" si="209"/>
        <v>0</v>
      </c>
      <c r="AK1193" s="100">
        <f t="shared" si="210"/>
        <v>0</v>
      </c>
      <c r="AL1193" s="101">
        <f t="shared" si="211"/>
        <v>0</v>
      </c>
      <c r="AM1193" s="101">
        <f t="shared" si="212"/>
        <v>0</v>
      </c>
      <c r="AN1193" s="102">
        <f t="shared" si="213"/>
        <v>0</v>
      </c>
      <c r="AO1193" s="100">
        <f t="shared" si="214"/>
        <v>0</v>
      </c>
      <c r="AP1193" s="101">
        <f t="shared" si="215"/>
        <v>0</v>
      </c>
      <c r="AQ1193" s="101">
        <f t="shared" si="216"/>
        <v>0</v>
      </c>
      <c r="AR1193" s="102">
        <f t="shared" si="217"/>
        <v>0</v>
      </c>
      <c r="AS1193" s="111">
        <f t="shared" si="218"/>
        <v>0</v>
      </c>
    </row>
    <row r="1194" spans="1:45" ht="15.05" customHeight="1">
      <c r="A1194" s="159"/>
      <c r="B1194" s="123"/>
      <c r="C1194" s="192" t="s">
        <v>167</v>
      </c>
      <c r="D1194" s="467" t="str">
        <f t="shared" si="202"/>
        <v/>
      </c>
      <c r="E1194" s="468"/>
      <c r="F1194" s="468"/>
      <c r="G1194" s="468"/>
      <c r="H1194" s="468"/>
      <c r="I1194" s="468"/>
      <c r="J1194" s="468"/>
      <c r="K1194" s="468"/>
      <c r="L1194" s="468"/>
      <c r="M1194" s="468"/>
      <c r="N1194" s="469"/>
      <c r="O1194" s="446" t="str">
        <f t="shared" si="203"/>
        <v/>
      </c>
      <c r="P1194" s="447"/>
      <c r="Q1194" s="446" t="str">
        <f t="shared" si="204"/>
        <v/>
      </c>
      <c r="R1194" s="447"/>
      <c r="S1194" s="446" t="str">
        <f t="shared" si="205"/>
        <v/>
      </c>
      <c r="T1194" s="447"/>
      <c r="U1194" s="293"/>
      <c r="V1194" s="293"/>
      <c r="W1194" s="293"/>
      <c r="X1194" s="293"/>
      <c r="Y1194" s="293"/>
      <c r="Z1194" s="293"/>
      <c r="AA1194" s="293"/>
      <c r="AB1194" s="293"/>
      <c r="AC1194" s="293"/>
      <c r="AD1194" s="293"/>
      <c r="AG1194" s="111" t="str">
        <f t="shared" si="206"/>
        <v/>
      </c>
      <c r="AH1194" s="95">
        <f t="shared" si="207"/>
        <v>0</v>
      </c>
      <c r="AI1194" s="95">
        <f t="shared" si="208"/>
        <v>0</v>
      </c>
      <c r="AJ1194" s="95">
        <f t="shared" si="209"/>
        <v>0</v>
      </c>
      <c r="AK1194" s="100">
        <f t="shared" si="210"/>
        <v>0</v>
      </c>
      <c r="AL1194" s="101">
        <f t="shared" si="211"/>
        <v>0</v>
      </c>
      <c r="AM1194" s="101">
        <f t="shared" si="212"/>
        <v>0</v>
      </c>
      <c r="AN1194" s="102">
        <f t="shared" si="213"/>
        <v>0</v>
      </c>
      <c r="AO1194" s="100">
        <f t="shared" si="214"/>
        <v>0</v>
      </c>
      <c r="AP1194" s="101">
        <f t="shared" si="215"/>
        <v>0</v>
      </c>
      <c r="AQ1194" s="101">
        <f t="shared" si="216"/>
        <v>0</v>
      </c>
      <c r="AR1194" s="102">
        <f t="shared" si="217"/>
        <v>0</v>
      </c>
      <c r="AS1194" s="111">
        <f t="shared" si="218"/>
        <v>0</v>
      </c>
    </row>
    <row r="1195" spans="1:45" ht="15.05" customHeight="1">
      <c r="A1195" s="159"/>
      <c r="B1195" s="123"/>
      <c r="C1195" s="192" t="s">
        <v>168</v>
      </c>
      <c r="D1195" s="467" t="str">
        <f t="shared" si="202"/>
        <v/>
      </c>
      <c r="E1195" s="468"/>
      <c r="F1195" s="468"/>
      <c r="G1195" s="468"/>
      <c r="H1195" s="468"/>
      <c r="I1195" s="468"/>
      <c r="J1195" s="468"/>
      <c r="K1195" s="468"/>
      <c r="L1195" s="468"/>
      <c r="M1195" s="468"/>
      <c r="N1195" s="469"/>
      <c r="O1195" s="446" t="str">
        <f t="shared" si="203"/>
        <v/>
      </c>
      <c r="P1195" s="447"/>
      <c r="Q1195" s="446" t="str">
        <f t="shared" si="204"/>
        <v/>
      </c>
      <c r="R1195" s="447"/>
      <c r="S1195" s="446" t="str">
        <f t="shared" si="205"/>
        <v/>
      </c>
      <c r="T1195" s="447"/>
      <c r="U1195" s="293"/>
      <c r="V1195" s="293"/>
      <c r="W1195" s="293"/>
      <c r="X1195" s="293"/>
      <c r="Y1195" s="293"/>
      <c r="Z1195" s="293"/>
      <c r="AA1195" s="293"/>
      <c r="AB1195" s="293"/>
      <c r="AC1195" s="293"/>
      <c r="AD1195" s="293"/>
      <c r="AG1195" s="111" t="str">
        <f t="shared" si="206"/>
        <v/>
      </c>
      <c r="AH1195" s="95">
        <f t="shared" si="207"/>
        <v>0</v>
      </c>
      <c r="AI1195" s="95">
        <f t="shared" si="208"/>
        <v>0</v>
      </c>
      <c r="AJ1195" s="95">
        <f t="shared" si="209"/>
        <v>0</v>
      </c>
      <c r="AK1195" s="100">
        <f t="shared" si="210"/>
        <v>0</v>
      </c>
      <c r="AL1195" s="101">
        <f t="shared" si="211"/>
        <v>0</v>
      </c>
      <c r="AM1195" s="101">
        <f t="shared" si="212"/>
        <v>0</v>
      </c>
      <c r="AN1195" s="102">
        <f t="shared" si="213"/>
        <v>0</v>
      </c>
      <c r="AO1195" s="100">
        <f t="shared" si="214"/>
        <v>0</v>
      </c>
      <c r="AP1195" s="101">
        <f t="shared" si="215"/>
        <v>0</v>
      </c>
      <c r="AQ1195" s="101">
        <f t="shared" si="216"/>
        <v>0</v>
      </c>
      <c r="AR1195" s="102">
        <f t="shared" si="217"/>
        <v>0</v>
      </c>
      <c r="AS1195" s="111">
        <f t="shared" si="218"/>
        <v>0</v>
      </c>
    </row>
    <row r="1196" spans="1:45" ht="15.05" customHeight="1">
      <c r="A1196" s="159"/>
      <c r="B1196" s="123"/>
      <c r="C1196" s="192" t="s">
        <v>169</v>
      </c>
      <c r="D1196" s="467" t="str">
        <f t="shared" si="202"/>
        <v/>
      </c>
      <c r="E1196" s="468"/>
      <c r="F1196" s="468"/>
      <c r="G1196" s="468"/>
      <c r="H1196" s="468"/>
      <c r="I1196" s="468"/>
      <c r="J1196" s="468"/>
      <c r="K1196" s="468"/>
      <c r="L1196" s="468"/>
      <c r="M1196" s="468"/>
      <c r="N1196" s="469"/>
      <c r="O1196" s="446" t="str">
        <f t="shared" si="203"/>
        <v/>
      </c>
      <c r="P1196" s="447"/>
      <c r="Q1196" s="446" t="str">
        <f t="shared" si="204"/>
        <v/>
      </c>
      <c r="R1196" s="447"/>
      <c r="S1196" s="446" t="str">
        <f t="shared" si="205"/>
        <v/>
      </c>
      <c r="T1196" s="447"/>
      <c r="U1196" s="293"/>
      <c r="V1196" s="293"/>
      <c r="W1196" s="293"/>
      <c r="X1196" s="293"/>
      <c r="Y1196" s="293"/>
      <c r="Z1196" s="293"/>
      <c r="AA1196" s="293"/>
      <c r="AB1196" s="293"/>
      <c r="AC1196" s="293"/>
      <c r="AD1196" s="293"/>
      <c r="AG1196" s="111" t="str">
        <f t="shared" si="206"/>
        <v/>
      </c>
      <c r="AH1196" s="95">
        <f t="shared" si="207"/>
        <v>0</v>
      </c>
      <c r="AI1196" s="95">
        <f t="shared" si="208"/>
        <v>0</v>
      </c>
      <c r="AJ1196" s="95">
        <f t="shared" si="209"/>
        <v>0</v>
      </c>
      <c r="AK1196" s="100">
        <f t="shared" si="210"/>
        <v>0</v>
      </c>
      <c r="AL1196" s="101">
        <f t="shared" si="211"/>
        <v>0</v>
      </c>
      <c r="AM1196" s="101">
        <f t="shared" si="212"/>
        <v>0</v>
      </c>
      <c r="AN1196" s="102">
        <f t="shared" si="213"/>
        <v>0</v>
      </c>
      <c r="AO1196" s="100">
        <f t="shared" si="214"/>
        <v>0</v>
      </c>
      <c r="AP1196" s="101">
        <f t="shared" si="215"/>
        <v>0</v>
      </c>
      <c r="AQ1196" s="101">
        <f t="shared" si="216"/>
        <v>0</v>
      </c>
      <c r="AR1196" s="102">
        <f t="shared" si="217"/>
        <v>0</v>
      </c>
      <c r="AS1196" s="111">
        <f t="shared" si="218"/>
        <v>0</v>
      </c>
    </row>
    <row r="1197" spans="1:45" ht="15.05" customHeight="1">
      <c r="A1197" s="159"/>
      <c r="B1197" s="123"/>
      <c r="C1197" s="192" t="s">
        <v>170</v>
      </c>
      <c r="D1197" s="467" t="str">
        <f t="shared" si="202"/>
        <v/>
      </c>
      <c r="E1197" s="468"/>
      <c r="F1197" s="468"/>
      <c r="G1197" s="468"/>
      <c r="H1197" s="468"/>
      <c r="I1197" s="468"/>
      <c r="J1197" s="468"/>
      <c r="K1197" s="468"/>
      <c r="L1197" s="468"/>
      <c r="M1197" s="468"/>
      <c r="N1197" s="469"/>
      <c r="O1197" s="446" t="str">
        <f t="shared" si="203"/>
        <v/>
      </c>
      <c r="P1197" s="447"/>
      <c r="Q1197" s="446" t="str">
        <f t="shared" si="204"/>
        <v/>
      </c>
      <c r="R1197" s="447"/>
      <c r="S1197" s="446" t="str">
        <f t="shared" si="205"/>
        <v/>
      </c>
      <c r="T1197" s="447"/>
      <c r="U1197" s="293"/>
      <c r="V1197" s="293"/>
      <c r="W1197" s="293"/>
      <c r="X1197" s="293"/>
      <c r="Y1197" s="293"/>
      <c r="Z1197" s="293"/>
      <c r="AA1197" s="293"/>
      <c r="AB1197" s="293"/>
      <c r="AC1197" s="293"/>
      <c r="AD1197" s="293"/>
      <c r="AG1197" s="111" t="str">
        <f t="shared" si="206"/>
        <v/>
      </c>
      <c r="AH1197" s="95">
        <f t="shared" si="207"/>
        <v>0</v>
      </c>
      <c r="AI1197" s="95">
        <f t="shared" si="208"/>
        <v>0</v>
      </c>
      <c r="AJ1197" s="95">
        <f t="shared" si="209"/>
        <v>0</v>
      </c>
      <c r="AK1197" s="100">
        <f t="shared" si="210"/>
        <v>0</v>
      </c>
      <c r="AL1197" s="101">
        <f t="shared" si="211"/>
        <v>0</v>
      </c>
      <c r="AM1197" s="101">
        <f t="shared" si="212"/>
        <v>0</v>
      </c>
      <c r="AN1197" s="102">
        <f t="shared" si="213"/>
        <v>0</v>
      </c>
      <c r="AO1197" s="100">
        <f t="shared" si="214"/>
        <v>0</v>
      </c>
      <c r="AP1197" s="101">
        <f t="shared" si="215"/>
        <v>0</v>
      </c>
      <c r="AQ1197" s="101">
        <f t="shared" si="216"/>
        <v>0</v>
      </c>
      <c r="AR1197" s="102">
        <f t="shared" si="217"/>
        <v>0</v>
      </c>
      <c r="AS1197" s="111">
        <f t="shared" si="218"/>
        <v>0</v>
      </c>
    </row>
    <row r="1198" spans="1:45" ht="15.05" customHeight="1">
      <c r="A1198" s="159"/>
      <c r="B1198" s="123"/>
      <c r="C1198" s="192" t="s">
        <v>171</v>
      </c>
      <c r="D1198" s="467" t="str">
        <f t="shared" si="202"/>
        <v/>
      </c>
      <c r="E1198" s="468"/>
      <c r="F1198" s="468"/>
      <c r="G1198" s="468"/>
      <c r="H1198" s="468"/>
      <c r="I1198" s="468"/>
      <c r="J1198" s="468"/>
      <c r="K1198" s="468"/>
      <c r="L1198" s="468"/>
      <c r="M1198" s="468"/>
      <c r="N1198" s="469"/>
      <c r="O1198" s="446" t="str">
        <f t="shared" si="203"/>
        <v/>
      </c>
      <c r="P1198" s="447"/>
      <c r="Q1198" s="446" t="str">
        <f t="shared" si="204"/>
        <v/>
      </c>
      <c r="R1198" s="447"/>
      <c r="S1198" s="446" t="str">
        <f t="shared" si="205"/>
        <v/>
      </c>
      <c r="T1198" s="447"/>
      <c r="U1198" s="293"/>
      <c r="V1198" s="293"/>
      <c r="W1198" s="293"/>
      <c r="X1198" s="293"/>
      <c r="Y1198" s="293"/>
      <c r="Z1198" s="293"/>
      <c r="AA1198" s="293"/>
      <c r="AB1198" s="293"/>
      <c r="AC1198" s="293"/>
      <c r="AD1198" s="293"/>
      <c r="AG1198" s="111" t="str">
        <f t="shared" si="206"/>
        <v/>
      </c>
      <c r="AH1198" s="95">
        <f t="shared" si="207"/>
        <v>0</v>
      </c>
      <c r="AI1198" s="95">
        <f t="shared" si="208"/>
        <v>0</v>
      </c>
      <c r="AJ1198" s="95">
        <f t="shared" si="209"/>
        <v>0</v>
      </c>
      <c r="AK1198" s="100">
        <f t="shared" si="210"/>
        <v>0</v>
      </c>
      <c r="AL1198" s="101">
        <f t="shared" si="211"/>
        <v>0</v>
      </c>
      <c r="AM1198" s="101">
        <f t="shared" si="212"/>
        <v>0</v>
      </c>
      <c r="AN1198" s="102">
        <f t="shared" si="213"/>
        <v>0</v>
      </c>
      <c r="AO1198" s="100">
        <f t="shared" si="214"/>
        <v>0</v>
      </c>
      <c r="AP1198" s="101">
        <f t="shared" si="215"/>
        <v>0</v>
      </c>
      <c r="AQ1198" s="101">
        <f t="shared" si="216"/>
        <v>0</v>
      </c>
      <c r="AR1198" s="102">
        <f t="shared" si="217"/>
        <v>0</v>
      </c>
      <c r="AS1198" s="111">
        <f t="shared" si="218"/>
        <v>0</v>
      </c>
    </row>
    <row r="1199" spans="1:45" ht="15.05" customHeight="1">
      <c r="A1199" s="159"/>
      <c r="B1199" s="123"/>
      <c r="C1199" s="192" t="s">
        <v>172</v>
      </c>
      <c r="D1199" s="467" t="str">
        <f t="shared" si="202"/>
        <v/>
      </c>
      <c r="E1199" s="468"/>
      <c r="F1199" s="468"/>
      <c r="G1199" s="468"/>
      <c r="H1199" s="468"/>
      <c r="I1199" s="468"/>
      <c r="J1199" s="468"/>
      <c r="K1199" s="468"/>
      <c r="L1199" s="468"/>
      <c r="M1199" s="468"/>
      <c r="N1199" s="469"/>
      <c r="O1199" s="446" t="str">
        <f t="shared" si="203"/>
        <v/>
      </c>
      <c r="P1199" s="447"/>
      <c r="Q1199" s="446" t="str">
        <f t="shared" si="204"/>
        <v/>
      </c>
      <c r="R1199" s="447"/>
      <c r="S1199" s="446" t="str">
        <f t="shared" si="205"/>
        <v/>
      </c>
      <c r="T1199" s="447"/>
      <c r="U1199" s="293"/>
      <c r="V1199" s="293"/>
      <c r="W1199" s="293"/>
      <c r="X1199" s="293"/>
      <c r="Y1199" s="293"/>
      <c r="Z1199" s="293"/>
      <c r="AA1199" s="293"/>
      <c r="AB1199" s="293"/>
      <c r="AC1199" s="293"/>
      <c r="AD1199" s="293"/>
      <c r="AG1199" s="111" t="str">
        <f t="shared" si="206"/>
        <v/>
      </c>
      <c r="AH1199" s="95">
        <f t="shared" si="207"/>
        <v>0</v>
      </c>
      <c r="AI1199" s="95">
        <f t="shared" si="208"/>
        <v>0</v>
      </c>
      <c r="AJ1199" s="95">
        <f t="shared" si="209"/>
        <v>0</v>
      </c>
      <c r="AK1199" s="100">
        <f t="shared" si="210"/>
        <v>0</v>
      </c>
      <c r="AL1199" s="101">
        <f t="shared" si="211"/>
        <v>0</v>
      </c>
      <c r="AM1199" s="101">
        <f t="shared" si="212"/>
        <v>0</v>
      </c>
      <c r="AN1199" s="102">
        <f t="shared" si="213"/>
        <v>0</v>
      </c>
      <c r="AO1199" s="100">
        <f t="shared" si="214"/>
        <v>0</v>
      </c>
      <c r="AP1199" s="101">
        <f t="shared" si="215"/>
        <v>0</v>
      </c>
      <c r="AQ1199" s="101">
        <f t="shared" si="216"/>
        <v>0</v>
      </c>
      <c r="AR1199" s="102">
        <f t="shared" si="217"/>
        <v>0</v>
      </c>
      <c r="AS1199" s="111">
        <f t="shared" si="218"/>
        <v>0</v>
      </c>
    </row>
    <row r="1200" spans="1:45" ht="15.05" customHeight="1">
      <c r="A1200" s="159"/>
      <c r="B1200" s="123"/>
      <c r="C1200" s="192" t="s">
        <v>173</v>
      </c>
      <c r="D1200" s="467" t="str">
        <f t="shared" si="202"/>
        <v/>
      </c>
      <c r="E1200" s="468"/>
      <c r="F1200" s="468"/>
      <c r="G1200" s="468"/>
      <c r="H1200" s="468"/>
      <c r="I1200" s="468"/>
      <c r="J1200" s="468"/>
      <c r="K1200" s="468"/>
      <c r="L1200" s="468"/>
      <c r="M1200" s="468"/>
      <c r="N1200" s="469"/>
      <c r="O1200" s="446" t="str">
        <f t="shared" si="203"/>
        <v/>
      </c>
      <c r="P1200" s="447"/>
      <c r="Q1200" s="446" t="str">
        <f t="shared" si="204"/>
        <v/>
      </c>
      <c r="R1200" s="447"/>
      <c r="S1200" s="446" t="str">
        <f t="shared" si="205"/>
        <v/>
      </c>
      <c r="T1200" s="447"/>
      <c r="U1200" s="293"/>
      <c r="V1200" s="293"/>
      <c r="W1200" s="293"/>
      <c r="X1200" s="293"/>
      <c r="Y1200" s="293"/>
      <c r="Z1200" s="293"/>
      <c r="AA1200" s="293"/>
      <c r="AB1200" s="293"/>
      <c r="AC1200" s="293"/>
      <c r="AD1200" s="293"/>
      <c r="AG1200" s="111" t="str">
        <f t="shared" si="206"/>
        <v/>
      </c>
      <c r="AH1200" s="95">
        <f t="shared" si="207"/>
        <v>0</v>
      </c>
      <c r="AI1200" s="95">
        <f t="shared" si="208"/>
        <v>0</v>
      </c>
      <c r="AJ1200" s="95">
        <f t="shared" si="209"/>
        <v>0</v>
      </c>
      <c r="AK1200" s="100">
        <f t="shared" si="210"/>
        <v>0</v>
      </c>
      <c r="AL1200" s="101">
        <f t="shared" si="211"/>
        <v>0</v>
      </c>
      <c r="AM1200" s="101">
        <f t="shared" si="212"/>
        <v>0</v>
      </c>
      <c r="AN1200" s="102">
        <f t="shared" si="213"/>
        <v>0</v>
      </c>
      <c r="AO1200" s="100">
        <f t="shared" si="214"/>
        <v>0</v>
      </c>
      <c r="AP1200" s="101">
        <f t="shared" si="215"/>
        <v>0</v>
      </c>
      <c r="AQ1200" s="101">
        <f t="shared" si="216"/>
        <v>0</v>
      </c>
      <c r="AR1200" s="102">
        <f t="shared" si="217"/>
        <v>0</v>
      </c>
      <c r="AS1200" s="111">
        <f t="shared" si="218"/>
        <v>0</v>
      </c>
    </row>
    <row r="1201" spans="1:45" ht="15.05" customHeight="1">
      <c r="A1201" s="159"/>
      <c r="B1201" s="123"/>
      <c r="C1201" s="192" t="s">
        <v>174</v>
      </c>
      <c r="D1201" s="467" t="str">
        <f t="shared" si="202"/>
        <v/>
      </c>
      <c r="E1201" s="468"/>
      <c r="F1201" s="468"/>
      <c r="G1201" s="468"/>
      <c r="H1201" s="468"/>
      <c r="I1201" s="468"/>
      <c r="J1201" s="468"/>
      <c r="K1201" s="468"/>
      <c r="L1201" s="468"/>
      <c r="M1201" s="468"/>
      <c r="N1201" s="469"/>
      <c r="O1201" s="446" t="str">
        <f t="shared" si="203"/>
        <v/>
      </c>
      <c r="P1201" s="447"/>
      <c r="Q1201" s="446" t="str">
        <f t="shared" si="204"/>
        <v/>
      </c>
      <c r="R1201" s="447"/>
      <c r="S1201" s="446" t="str">
        <f t="shared" si="205"/>
        <v/>
      </c>
      <c r="T1201" s="447"/>
      <c r="U1201" s="293"/>
      <c r="V1201" s="293"/>
      <c r="W1201" s="293"/>
      <c r="X1201" s="293"/>
      <c r="Y1201" s="293"/>
      <c r="Z1201" s="293"/>
      <c r="AA1201" s="293"/>
      <c r="AB1201" s="293"/>
      <c r="AC1201" s="293"/>
      <c r="AD1201" s="293"/>
      <c r="AG1201" s="111" t="str">
        <f t="shared" si="206"/>
        <v/>
      </c>
      <c r="AH1201" s="95">
        <f t="shared" si="207"/>
        <v>0</v>
      </c>
      <c r="AI1201" s="95">
        <f t="shared" si="208"/>
        <v>0</v>
      </c>
      <c r="AJ1201" s="95">
        <f t="shared" si="209"/>
        <v>0</v>
      </c>
      <c r="AK1201" s="100">
        <f t="shared" si="210"/>
        <v>0</v>
      </c>
      <c r="AL1201" s="101">
        <f t="shared" si="211"/>
        <v>0</v>
      </c>
      <c r="AM1201" s="101">
        <f t="shared" si="212"/>
        <v>0</v>
      </c>
      <c r="AN1201" s="102">
        <f t="shared" si="213"/>
        <v>0</v>
      </c>
      <c r="AO1201" s="100">
        <f t="shared" si="214"/>
        <v>0</v>
      </c>
      <c r="AP1201" s="101">
        <f t="shared" si="215"/>
        <v>0</v>
      </c>
      <c r="AQ1201" s="101">
        <f t="shared" si="216"/>
        <v>0</v>
      </c>
      <c r="AR1201" s="102">
        <f t="shared" si="217"/>
        <v>0</v>
      </c>
      <c r="AS1201" s="111">
        <f t="shared" si="218"/>
        <v>0</v>
      </c>
    </row>
    <row r="1202" spans="1:45" ht="15.05" customHeight="1">
      <c r="A1202" s="159"/>
      <c r="B1202" s="123"/>
      <c r="C1202" s="192" t="s">
        <v>175</v>
      </c>
      <c r="D1202" s="467" t="str">
        <f t="shared" si="202"/>
        <v/>
      </c>
      <c r="E1202" s="468"/>
      <c r="F1202" s="468"/>
      <c r="G1202" s="468"/>
      <c r="H1202" s="468"/>
      <c r="I1202" s="468"/>
      <c r="J1202" s="468"/>
      <c r="K1202" s="468"/>
      <c r="L1202" s="468"/>
      <c r="M1202" s="468"/>
      <c r="N1202" s="469"/>
      <c r="O1202" s="446" t="str">
        <f t="shared" si="203"/>
        <v/>
      </c>
      <c r="P1202" s="447"/>
      <c r="Q1202" s="446" t="str">
        <f t="shared" si="204"/>
        <v/>
      </c>
      <c r="R1202" s="447"/>
      <c r="S1202" s="446" t="str">
        <f t="shared" si="205"/>
        <v/>
      </c>
      <c r="T1202" s="447"/>
      <c r="U1202" s="293"/>
      <c r="V1202" s="293"/>
      <c r="W1202" s="293"/>
      <c r="X1202" s="293"/>
      <c r="Y1202" s="293"/>
      <c r="Z1202" s="293"/>
      <c r="AA1202" s="293"/>
      <c r="AB1202" s="293"/>
      <c r="AC1202" s="293"/>
      <c r="AD1202" s="293"/>
      <c r="AG1202" s="111" t="str">
        <f t="shared" si="206"/>
        <v/>
      </c>
      <c r="AH1202" s="95">
        <f t="shared" si="207"/>
        <v>0</v>
      </c>
      <c r="AI1202" s="95">
        <f t="shared" si="208"/>
        <v>0</v>
      </c>
      <c r="AJ1202" s="95">
        <f t="shared" si="209"/>
        <v>0</v>
      </c>
      <c r="AK1202" s="100">
        <f t="shared" si="210"/>
        <v>0</v>
      </c>
      <c r="AL1202" s="101">
        <f t="shared" si="211"/>
        <v>0</v>
      </c>
      <c r="AM1202" s="101">
        <f t="shared" si="212"/>
        <v>0</v>
      </c>
      <c r="AN1202" s="102">
        <f t="shared" si="213"/>
        <v>0</v>
      </c>
      <c r="AO1202" s="100">
        <f t="shared" si="214"/>
        <v>0</v>
      </c>
      <c r="AP1202" s="101">
        <f t="shared" si="215"/>
        <v>0</v>
      </c>
      <c r="AQ1202" s="101">
        <f t="shared" si="216"/>
        <v>0</v>
      </c>
      <c r="AR1202" s="102">
        <f t="shared" si="217"/>
        <v>0</v>
      </c>
      <c r="AS1202" s="111">
        <f t="shared" si="218"/>
        <v>0</v>
      </c>
    </row>
    <row r="1203" spans="1:45" ht="15.05" customHeight="1">
      <c r="A1203" s="159"/>
      <c r="B1203" s="123"/>
      <c r="C1203" s="192" t="s">
        <v>176</v>
      </c>
      <c r="D1203" s="467" t="str">
        <f t="shared" si="202"/>
        <v/>
      </c>
      <c r="E1203" s="468"/>
      <c r="F1203" s="468"/>
      <c r="G1203" s="468"/>
      <c r="H1203" s="468"/>
      <c r="I1203" s="468"/>
      <c r="J1203" s="468"/>
      <c r="K1203" s="468"/>
      <c r="L1203" s="468"/>
      <c r="M1203" s="468"/>
      <c r="N1203" s="469"/>
      <c r="O1203" s="446" t="str">
        <f t="shared" si="203"/>
        <v/>
      </c>
      <c r="P1203" s="447"/>
      <c r="Q1203" s="446" t="str">
        <f t="shared" si="204"/>
        <v/>
      </c>
      <c r="R1203" s="447"/>
      <c r="S1203" s="446" t="str">
        <f t="shared" si="205"/>
        <v/>
      </c>
      <c r="T1203" s="447"/>
      <c r="U1203" s="293"/>
      <c r="V1203" s="293"/>
      <c r="W1203" s="293"/>
      <c r="X1203" s="293"/>
      <c r="Y1203" s="293"/>
      <c r="Z1203" s="293"/>
      <c r="AA1203" s="293"/>
      <c r="AB1203" s="293"/>
      <c r="AC1203" s="293"/>
      <c r="AD1203" s="293"/>
      <c r="AG1203" s="111" t="str">
        <f t="shared" si="206"/>
        <v/>
      </c>
      <c r="AH1203" s="95">
        <f t="shared" si="207"/>
        <v>0</v>
      </c>
      <c r="AI1203" s="95">
        <f t="shared" si="208"/>
        <v>0</v>
      </c>
      <c r="AJ1203" s="95">
        <f t="shared" si="209"/>
        <v>0</v>
      </c>
      <c r="AK1203" s="100">
        <f t="shared" si="210"/>
        <v>0</v>
      </c>
      <c r="AL1203" s="101">
        <f t="shared" si="211"/>
        <v>0</v>
      </c>
      <c r="AM1203" s="101">
        <f t="shared" si="212"/>
        <v>0</v>
      </c>
      <c r="AN1203" s="102">
        <f t="shared" si="213"/>
        <v>0</v>
      </c>
      <c r="AO1203" s="100">
        <f t="shared" si="214"/>
        <v>0</v>
      </c>
      <c r="AP1203" s="101">
        <f t="shared" si="215"/>
        <v>0</v>
      </c>
      <c r="AQ1203" s="101">
        <f t="shared" si="216"/>
        <v>0</v>
      </c>
      <c r="AR1203" s="102">
        <f t="shared" si="217"/>
        <v>0</v>
      </c>
      <c r="AS1203" s="111">
        <f t="shared" si="218"/>
        <v>0</v>
      </c>
    </row>
    <row r="1204" spans="1:45" ht="15.05" customHeight="1">
      <c r="A1204" s="132"/>
      <c r="B1204" s="197"/>
      <c r="C1204" s="192" t="s">
        <v>177</v>
      </c>
      <c r="D1204" s="467" t="str">
        <f t="shared" si="202"/>
        <v/>
      </c>
      <c r="E1204" s="468"/>
      <c r="F1204" s="468"/>
      <c r="G1204" s="468"/>
      <c r="H1204" s="468"/>
      <c r="I1204" s="468"/>
      <c r="J1204" s="468"/>
      <c r="K1204" s="468"/>
      <c r="L1204" s="468"/>
      <c r="M1204" s="468"/>
      <c r="N1204" s="469"/>
      <c r="O1204" s="446" t="str">
        <f t="shared" si="203"/>
        <v/>
      </c>
      <c r="P1204" s="447"/>
      <c r="Q1204" s="446" t="str">
        <f t="shared" si="204"/>
        <v/>
      </c>
      <c r="R1204" s="447"/>
      <c r="S1204" s="446" t="str">
        <f t="shared" si="205"/>
        <v/>
      </c>
      <c r="T1204" s="447"/>
      <c r="U1204" s="293"/>
      <c r="V1204" s="293"/>
      <c r="W1204" s="293"/>
      <c r="X1204" s="293"/>
      <c r="Y1204" s="293"/>
      <c r="Z1204" s="293"/>
      <c r="AA1204" s="293"/>
      <c r="AB1204" s="293"/>
      <c r="AC1204" s="293"/>
      <c r="AD1204" s="293"/>
      <c r="AG1204" s="111" t="str">
        <f t="shared" si="206"/>
        <v/>
      </c>
      <c r="AH1204" s="95">
        <f t="shared" si="207"/>
        <v>0</v>
      </c>
      <c r="AI1204" s="95">
        <f t="shared" si="208"/>
        <v>0</v>
      </c>
      <c r="AJ1204" s="95">
        <f t="shared" si="209"/>
        <v>0</v>
      </c>
      <c r="AK1204" s="100">
        <f t="shared" si="210"/>
        <v>0</v>
      </c>
      <c r="AL1204" s="101">
        <f t="shared" si="211"/>
        <v>0</v>
      </c>
      <c r="AM1204" s="101">
        <f t="shared" si="212"/>
        <v>0</v>
      </c>
      <c r="AN1204" s="102">
        <f t="shared" si="213"/>
        <v>0</v>
      </c>
      <c r="AO1204" s="100">
        <f t="shared" si="214"/>
        <v>0</v>
      </c>
      <c r="AP1204" s="101">
        <f t="shared" si="215"/>
        <v>0</v>
      </c>
      <c r="AQ1204" s="101">
        <f t="shared" si="216"/>
        <v>0</v>
      </c>
      <c r="AR1204" s="102">
        <f t="shared" si="217"/>
        <v>0</v>
      </c>
      <c r="AS1204" s="111">
        <f t="shared" si="218"/>
        <v>0</v>
      </c>
    </row>
    <row r="1205" spans="1:45" ht="15.05" customHeight="1">
      <c r="A1205" s="132"/>
      <c r="B1205" s="197"/>
      <c r="C1205" s="193" t="s">
        <v>178</v>
      </c>
      <c r="D1205" s="467" t="str">
        <f t="shared" si="202"/>
        <v/>
      </c>
      <c r="E1205" s="468"/>
      <c r="F1205" s="468"/>
      <c r="G1205" s="468"/>
      <c r="H1205" s="468"/>
      <c r="I1205" s="468"/>
      <c r="J1205" s="468"/>
      <c r="K1205" s="468"/>
      <c r="L1205" s="468"/>
      <c r="M1205" s="468"/>
      <c r="N1205" s="469"/>
      <c r="O1205" s="446" t="str">
        <f t="shared" si="203"/>
        <v/>
      </c>
      <c r="P1205" s="447"/>
      <c r="Q1205" s="446" t="str">
        <f t="shared" si="204"/>
        <v/>
      </c>
      <c r="R1205" s="447"/>
      <c r="S1205" s="446" t="str">
        <f t="shared" si="205"/>
        <v/>
      </c>
      <c r="T1205" s="447"/>
      <c r="U1205" s="293"/>
      <c r="V1205" s="293"/>
      <c r="W1205" s="293"/>
      <c r="X1205" s="293"/>
      <c r="Y1205" s="293"/>
      <c r="Z1205" s="293"/>
      <c r="AA1205" s="293"/>
      <c r="AB1205" s="293"/>
      <c r="AC1205" s="293"/>
      <c r="AD1205" s="293"/>
      <c r="AG1205" s="111" t="str">
        <f t="shared" si="206"/>
        <v/>
      </c>
      <c r="AH1205" s="95">
        <f t="shared" si="207"/>
        <v>0</v>
      </c>
      <c r="AI1205" s="95">
        <f t="shared" si="208"/>
        <v>0</v>
      </c>
      <c r="AJ1205" s="95">
        <f t="shared" si="209"/>
        <v>0</v>
      </c>
      <c r="AK1205" s="100">
        <f t="shared" si="210"/>
        <v>0</v>
      </c>
      <c r="AL1205" s="101">
        <f t="shared" si="211"/>
        <v>0</v>
      </c>
      <c r="AM1205" s="101">
        <f t="shared" si="212"/>
        <v>0</v>
      </c>
      <c r="AN1205" s="102">
        <f t="shared" si="213"/>
        <v>0</v>
      </c>
      <c r="AO1205" s="100">
        <f t="shared" si="214"/>
        <v>0</v>
      </c>
      <c r="AP1205" s="101">
        <f t="shared" si="215"/>
        <v>0</v>
      </c>
      <c r="AQ1205" s="101">
        <f t="shared" si="216"/>
        <v>0</v>
      </c>
      <c r="AR1205" s="102">
        <f t="shared" si="217"/>
        <v>0</v>
      </c>
      <c r="AS1205" s="111">
        <f t="shared" si="218"/>
        <v>0</v>
      </c>
    </row>
    <row r="1206" spans="1:45" ht="15.05" customHeight="1">
      <c r="A1206" s="132"/>
      <c r="B1206" s="197"/>
      <c r="C1206" s="193" t="s">
        <v>179</v>
      </c>
      <c r="D1206" s="467" t="str">
        <f t="shared" si="202"/>
        <v/>
      </c>
      <c r="E1206" s="468"/>
      <c r="F1206" s="468"/>
      <c r="G1206" s="468"/>
      <c r="H1206" s="468"/>
      <c r="I1206" s="468"/>
      <c r="J1206" s="468"/>
      <c r="K1206" s="468"/>
      <c r="L1206" s="468"/>
      <c r="M1206" s="468"/>
      <c r="N1206" s="469"/>
      <c r="O1206" s="446" t="str">
        <f t="shared" si="203"/>
        <v/>
      </c>
      <c r="P1206" s="447"/>
      <c r="Q1206" s="446" t="str">
        <f t="shared" si="204"/>
        <v/>
      </c>
      <c r="R1206" s="447"/>
      <c r="S1206" s="446" t="str">
        <f t="shared" si="205"/>
        <v/>
      </c>
      <c r="T1206" s="447"/>
      <c r="U1206" s="293"/>
      <c r="V1206" s="293"/>
      <c r="W1206" s="293"/>
      <c r="X1206" s="293"/>
      <c r="Y1206" s="293"/>
      <c r="Z1206" s="293"/>
      <c r="AA1206" s="293"/>
      <c r="AB1206" s="293"/>
      <c r="AC1206" s="293"/>
      <c r="AD1206" s="293"/>
      <c r="AG1206" s="111" t="str">
        <f t="shared" si="206"/>
        <v/>
      </c>
      <c r="AH1206" s="95">
        <f t="shared" si="207"/>
        <v>0</v>
      </c>
      <c r="AI1206" s="95">
        <f t="shared" si="208"/>
        <v>0</v>
      </c>
      <c r="AJ1206" s="95">
        <f t="shared" si="209"/>
        <v>0</v>
      </c>
      <c r="AK1206" s="100">
        <f t="shared" si="210"/>
        <v>0</v>
      </c>
      <c r="AL1206" s="101">
        <f t="shared" si="211"/>
        <v>0</v>
      </c>
      <c r="AM1206" s="101">
        <f t="shared" si="212"/>
        <v>0</v>
      </c>
      <c r="AN1206" s="102">
        <f t="shared" si="213"/>
        <v>0</v>
      </c>
      <c r="AO1206" s="100">
        <f t="shared" si="214"/>
        <v>0</v>
      </c>
      <c r="AP1206" s="101">
        <f t="shared" si="215"/>
        <v>0</v>
      </c>
      <c r="AQ1206" s="101">
        <f t="shared" si="216"/>
        <v>0</v>
      </c>
      <c r="AR1206" s="102">
        <f t="shared" si="217"/>
        <v>0</v>
      </c>
      <c r="AS1206" s="111">
        <f t="shared" si="218"/>
        <v>0</v>
      </c>
    </row>
    <row r="1207" spans="1:45" ht="15.05" customHeight="1">
      <c r="A1207" s="132"/>
      <c r="B1207" s="197"/>
      <c r="C1207" s="193" t="s">
        <v>180</v>
      </c>
      <c r="D1207" s="467" t="str">
        <f t="shared" si="202"/>
        <v/>
      </c>
      <c r="E1207" s="468"/>
      <c r="F1207" s="468"/>
      <c r="G1207" s="468"/>
      <c r="H1207" s="468"/>
      <c r="I1207" s="468"/>
      <c r="J1207" s="468"/>
      <c r="K1207" s="468"/>
      <c r="L1207" s="468"/>
      <c r="M1207" s="468"/>
      <c r="N1207" s="469"/>
      <c r="O1207" s="446" t="str">
        <f t="shared" si="203"/>
        <v/>
      </c>
      <c r="P1207" s="447"/>
      <c r="Q1207" s="446" t="str">
        <f t="shared" si="204"/>
        <v/>
      </c>
      <c r="R1207" s="447"/>
      <c r="S1207" s="446" t="str">
        <f t="shared" si="205"/>
        <v/>
      </c>
      <c r="T1207" s="447"/>
      <c r="U1207" s="293"/>
      <c r="V1207" s="293"/>
      <c r="W1207" s="293"/>
      <c r="X1207" s="293"/>
      <c r="Y1207" s="293"/>
      <c r="Z1207" s="293"/>
      <c r="AA1207" s="293"/>
      <c r="AB1207" s="293"/>
      <c r="AC1207" s="293"/>
      <c r="AD1207" s="293"/>
      <c r="AG1207" s="111" t="str">
        <f t="shared" si="206"/>
        <v/>
      </c>
      <c r="AH1207" s="95">
        <f t="shared" si="207"/>
        <v>0</v>
      </c>
      <c r="AI1207" s="95">
        <f t="shared" si="208"/>
        <v>0</v>
      </c>
      <c r="AJ1207" s="95">
        <f t="shared" si="209"/>
        <v>0</v>
      </c>
      <c r="AK1207" s="100">
        <f t="shared" si="210"/>
        <v>0</v>
      </c>
      <c r="AL1207" s="101">
        <f t="shared" si="211"/>
        <v>0</v>
      </c>
      <c r="AM1207" s="101">
        <f t="shared" si="212"/>
        <v>0</v>
      </c>
      <c r="AN1207" s="102">
        <f t="shared" si="213"/>
        <v>0</v>
      </c>
      <c r="AO1207" s="100">
        <f t="shared" si="214"/>
        <v>0</v>
      </c>
      <c r="AP1207" s="101">
        <f t="shared" si="215"/>
        <v>0</v>
      </c>
      <c r="AQ1207" s="101">
        <f t="shared" si="216"/>
        <v>0</v>
      </c>
      <c r="AR1207" s="102">
        <f t="shared" si="217"/>
        <v>0</v>
      </c>
      <c r="AS1207" s="111">
        <f t="shared" si="218"/>
        <v>0</v>
      </c>
    </row>
    <row r="1208" spans="1:45" ht="15.05" customHeight="1">
      <c r="A1208" s="132"/>
      <c r="B1208" s="197"/>
      <c r="C1208" s="193" t="s">
        <v>181</v>
      </c>
      <c r="D1208" s="467" t="str">
        <f t="shared" si="202"/>
        <v/>
      </c>
      <c r="E1208" s="468"/>
      <c r="F1208" s="468"/>
      <c r="G1208" s="468"/>
      <c r="H1208" s="468"/>
      <c r="I1208" s="468"/>
      <c r="J1208" s="468"/>
      <c r="K1208" s="468"/>
      <c r="L1208" s="468"/>
      <c r="M1208" s="468"/>
      <c r="N1208" s="469"/>
      <c r="O1208" s="446" t="str">
        <f t="shared" si="203"/>
        <v/>
      </c>
      <c r="P1208" s="447"/>
      <c r="Q1208" s="446" t="str">
        <f t="shared" si="204"/>
        <v/>
      </c>
      <c r="R1208" s="447"/>
      <c r="S1208" s="446" t="str">
        <f t="shared" si="205"/>
        <v/>
      </c>
      <c r="T1208" s="447"/>
      <c r="U1208" s="293"/>
      <c r="V1208" s="293"/>
      <c r="W1208" s="293"/>
      <c r="X1208" s="293"/>
      <c r="Y1208" s="293"/>
      <c r="Z1208" s="293"/>
      <c r="AA1208" s="293"/>
      <c r="AB1208" s="293"/>
      <c r="AC1208" s="293"/>
      <c r="AD1208" s="293"/>
      <c r="AG1208" s="111" t="str">
        <f t="shared" si="206"/>
        <v/>
      </c>
      <c r="AH1208" s="95">
        <f t="shared" si="207"/>
        <v>0</v>
      </c>
      <c r="AI1208" s="95">
        <f t="shared" si="208"/>
        <v>0</v>
      </c>
      <c r="AJ1208" s="95">
        <f t="shared" si="209"/>
        <v>0</v>
      </c>
      <c r="AK1208" s="100">
        <f t="shared" si="210"/>
        <v>0</v>
      </c>
      <c r="AL1208" s="101">
        <f t="shared" si="211"/>
        <v>0</v>
      </c>
      <c r="AM1208" s="101">
        <f t="shared" si="212"/>
        <v>0</v>
      </c>
      <c r="AN1208" s="102">
        <f t="shared" si="213"/>
        <v>0</v>
      </c>
      <c r="AO1208" s="100">
        <f t="shared" si="214"/>
        <v>0</v>
      </c>
      <c r="AP1208" s="101">
        <f t="shared" si="215"/>
        <v>0</v>
      </c>
      <c r="AQ1208" s="101">
        <f t="shared" si="216"/>
        <v>0</v>
      </c>
      <c r="AR1208" s="102">
        <f t="shared" si="217"/>
        <v>0</v>
      </c>
      <c r="AS1208" s="111">
        <f t="shared" si="218"/>
        <v>0</v>
      </c>
    </row>
    <row r="1209" spans="1:45" ht="15.05" customHeight="1">
      <c r="A1209" s="132"/>
      <c r="B1209" s="197"/>
      <c r="C1209" s="193" t="s">
        <v>182</v>
      </c>
      <c r="D1209" s="467" t="str">
        <f t="shared" si="202"/>
        <v/>
      </c>
      <c r="E1209" s="468"/>
      <c r="F1209" s="468"/>
      <c r="G1209" s="468"/>
      <c r="H1209" s="468"/>
      <c r="I1209" s="468"/>
      <c r="J1209" s="468"/>
      <c r="K1209" s="468"/>
      <c r="L1209" s="468"/>
      <c r="M1209" s="468"/>
      <c r="N1209" s="469"/>
      <c r="O1209" s="446" t="str">
        <f t="shared" si="203"/>
        <v/>
      </c>
      <c r="P1209" s="447"/>
      <c r="Q1209" s="446" t="str">
        <f t="shared" si="204"/>
        <v/>
      </c>
      <c r="R1209" s="447"/>
      <c r="S1209" s="446" t="str">
        <f t="shared" si="205"/>
        <v/>
      </c>
      <c r="T1209" s="447"/>
      <c r="U1209" s="293"/>
      <c r="V1209" s="293"/>
      <c r="W1209" s="293"/>
      <c r="X1209" s="293"/>
      <c r="Y1209" s="293"/>
      <c r="Z1209" s="293"/>
      <c r="AA1209" s="293"/>
      <c r="AB1209" s="293"/>
      <c r="AC1209" s="293"/>
      <c r="AD1209" s="293"/>
      <c r="AG1209" s="111" t="str">
        <f t="shared" si="206"/>
        <v/>
      </c>
      <c r="AH1209" s="95">
        <f t="shared" si="207"/>
        <v>0</v>
      </c>
      <c r="AI1209" s="95">
        <f t="shared" si="208"/>
        <v>0</v>
      </c>
      <c r="AJ1209" s="95">
        <f t="shared" si="209"/>
        <v>0</v>
      </c>
      <c r="AK1209" s="100">
        <f t="shared" si="210"/>
        <v>0</v>
      </c>
      <c r="AL1209" s="101">
        <f t="shared" si="211"/>
        <v>0</v>
      </c>
      <c r="AM1209" s="101">
        <f t="shared" si="212"/>
        <v>0</v>
      </c>
      <c r="AN1209" s="102">
        <f t="shared" si="213"/>
        <v>0</v>
      </c>
      <c r="AO1209" s="100">
        <f t="shared" si="214"/>
        <v>0</v>
      </c>
      <c r="AP1209" s="101">
        <f t="shared" si="215"/>
        <v>0</v>
      </c>
      <c r="AQ1209" s="101">
        <f t="shared" si="216"/>
        <v>0</v>
      </c>
      <c r="AR1209" s="102">
        <f t="shared" si="217"/>
        <v>0</v>
      </c>
      <c r="AS1209" s="111">
        <f t="shared" si="218"/>
        <v>0</v>
      </c>
    </row>
    <row r="1210" spans="1:45" ht="15.05" customHeight="1">
      <c r="A1210" s="132"/>
      <c r="B1210" s="197"/>
      <c r="C1210" s="193" t="s">
        <v>183</v>
      </c>
      <c r="D1210" s="467" t="str">
        <f t="shared" si="202"/>
        <v/>
      </c>
      <c r="E1210" s="468"/>
      <c r="F1210" s="468"/>
      <c r="G1210" s="468"/>
      <c r="H1210" s="468"/>
      <c r="I1210" s="468"/>
      <c r="J1210" s="468"/>
      <c r="K1210" s="468"/>
      <c r="L1210" s="468"/>
      <c r="M1210" s="468"/>
      <c r="N1210" s="469"/>
      <c r="O1210" s="446" t="str">
        <f t="shared" si="203"/>
        <v/>
      </c>
      <c r="P1210" s="447"/>
      <c r="Q1210" s="446" t="str">
        <f t="shared" si="204"/>
        <v/>
      </c>
      <c r="R1210" s="447"/>
      <c r="S1210" s="446" t="str">
        <f t="shared" si="205"/>
        <v/>
      </c>
      <c r="T1210" s="447"/>
      <c r="U1210" s="293"/>
      <c r="V1210" s="293"/>
      <c r="W1210" s="293"/>
      <c r="X1210" s="293"/>
      <c r="Y1210" s="293"/>
      <c r="Z1210" s="293"/>
      <c r="AA1210" s="293"/>
      <c r="AB1210" s="293"/>
      <c r="AC1210" s="293"/>
      <c r="AD1210" s="293"/>
      <c r="AG1210" s="111" t="str">
        <f t="shared" si="206"/>
        <v/>
      </c>
      <c r="AH1210" s="95">
        <f t="shared" si="207"/>
        <v>0</v>
      </c>
      <c r="AI1210" s="95">
        <f t="shared" si="208"/>
        <v>0</v>
      </c>
      <c r="AJ1210" s="95">
        <f t="shared" si="209"/>
        <v>0</v>
      </c>
      <c r="AK1210" s="100">
        <f t="shared" si="210"/>
        <v>0</v>
      </c>
      <c r="AL1210" s="101">
        <f t="shared" si="211"/>
        <v>0</v>
      </c>
      <c r="AM1210" s="101">
        <f t="shared" si="212"/>
        <v>0</v>
      </c>
      <c r="AN1210" s="102">
        <f t="shared" si="213"/>
        <v>0</v>
      </c>
      <c r="AO1210" s="100">
        <f t="shared" si="214"/>
        <v>0</v>
      </c>
      <c r="AP1210" s="101">
        <f t="shared" si="215"/>
        <v>0</v>
      </c>
      <c r="AQ1210" s="101">
        <f t="shared" si="216"/>
        <v>0</v>
      </c>
      <c r="AR1210" s="102">
        <f t="shared" si="217"/>
        <v>0</v>
      </c>
      <c r="AS1210" s="111">
        <f t="shared" si="218"/>
        <v>0</v>
      </c>
    </row>
    <row r="1211" spans="1:45" ht="15.05" customHeight="1">
      <c r="A1211" s="132"/>
      <c r="B1211" s="197"/>
      <c r="C1211" s="193" t="s">
        <v>184</v>
      </c>
      <c r="D1211" s="467" t="str">
        <f t="shared" si="202"/>
        <v/>
      </c>
      <c r="E1211" s="468"/>
      <c r="F1211" s="468"/>
      <c r="G1211" s="468"/>
      <c r="H1211" s="468"/>
      <c r="I1211" s="468"/>
      <c r="J1211" s="468"/>
      <c r="K1211" s="468"/>
      <c r="L1211" s="468"/>
      <c r="M1211" s="468"/>
      <c r="N1211" s="469"/>
      <c r="O1211" s="446" t="str">
        <f t="shared" si="203"/>
        <v/>
      </c>
      <c r="P1211" s="447"/>
      <c r="Q1211" s="446" t="str">
        <f t="shared" si="204"/>
        <v/>
      </c>
      <c r="R1211" s="447"/>
      <c r="S1211" s="446" t="str">
        <f t="shared" si="205"/>
        <v/>
      </c>
      <c r="T1211" s="447"/>
      <c r="U1211" s="293"/>
      <c r="V1211" s="293"/>
      <c r="W1211" s="293"/>
      <c r="X1211" s="293"/>
      <c r="Y1211" s="293"/>
      <c r="Z1211" s="293"/>
      <c r="AA1211" s="293"/>
      <c r="AB1211" s="293"/>
      <c r="AC1211" s="293"/>
      <c r="AD1211" s="293"/>
      <c r="AG1211" s="111" t="str">
        <f t="shared" si="206"/>
        <v/>
      </c>
      <c r="AH1211" s="95">
        <f t="shared" si="207"/>
        <v>0</v>
      </c>
      <c r="AI1211" s="95">
        <f t="shared" si="208"/>
        <v>0</v>
      </c>
      <c r="AJ1211" s="95">
        <f t="shared" si="209"/>
        <v>0</v>
      </c>
      <c r="AK1211" s="100">
        <f t="shared" si="210"/>
        <v>0</v>
      </c>
      <c r="AL1211" s="101">
        <f t="shared" si="211"/>
        <v>0</v>
      </c>
      <c r="AM1211" s="101">
        <f t="shared" si="212"/>
        <v>0</v>
      </c>
      <c r="AN1211" s="102">
        <f t="shared" si="213"/>
        <v>0</v>
      </c>
      <c r="AO1211" s="100">
        <f t="shared" si="214"/>
        <v>0</v>
      </c>
      <c r="AP1211" s="101">
        <f t="shared" si="215"/>
        <v>0</v>
      </c>
      <c r="AQ1211" s="101">
        <f t="shared" si="216"/>
        <v>0</v>
      </c>
      <c r="AR1211" s="102">
        <f t="shared" si="217"/>
        <v>0</v>
      </c>
      <c r="AS1211" s="111">
        <f t="shared" si="218"/>
        <v>0</v>
      </c>
    </row>
    <row r="1212" spans="1:45" ht="15.05" customHeight="1">
      <c r="A1212" s="159"/>
      <c r="B1212" s="183"/>
      <c r="C1212" s="193" t="s">
        <v>185</v>
      </c>
      <c r="D1212" s="467" t="str">
        <f t="shared" si="202"/>
        <v/>
      </c>
      <c r="E1212" s="468"/>
      <c r="F1212" s="468"/>
      <c r="G1212" s="468"/>
      <c r="H1212" s="468"/>
      <c r="I1212" s="468"/>
      <c r="J1212" s="468"/>
      <c r="K1212" s="468"/>
      <c r="L1212" s="468"/>
      <c r="M1212" s="468"/>
      <c r="N1212" s="469"/>
      <c r="O1212" s="446" t="str">
        <f t="shared" si="203"/>
        <v/>
      </c>
      <c r="P1212" s="447"/>
      <c r="Q1212" s="446" t="str">
        <f t="shared" si="204"/>
        <v/>
      </c>
      <c r="R1212" s="447"/>
      <c r="S1212" s="446" t="str">
        <f t="shared" si="205"/>
        <v/>
      </c>
      <c r="T1212" s="447"/>
      <c r="U1212" s="293"/>
      <c r="V1212" s="293"/>
      <c r="W1212" s="293"/>
      <c r="X1212" s="293"/>
      <c r="Y1212" s="293"/>
      <c r="Z1212" s="293"/>
      <c r="AA1212" s="293"/>
      <c r="AB1212" s="293"/>
      <c r="AC1212" s="293"/>
      <c r="AD1212" s="293"/>
      <c r="AG1212" s="111" t="str">
        <f t="shared" si="206"/>
        <v/>
      </c>
      <c r="AH1212" s="95">
        <f t="shared" si="207"/>
        <v>0</v>
      </c>
      <c r="AI1212" s="95">
        <f t="shared" si="208"/>
        <v>0</v>
      </c>
      <c r="AJ1212" s="95">
        <f t="shared" si="209"/>
        <v>0</v>
      </c>
      <c r="AK1212" s="100">
        <f t="shared" si="210"/>
        <v>0</v>
      </c>
      <c r="AL1212" s="101">
        <f t="shared" si="211"/>
        <v>0</v>
      </c>
      <c r="AM1212" s="101">
        <f t="shared" si="212"/>
        <v>0</v>
      </c>
      <c r="AN1212" s="102">
        <f t="shared" si="213"/>
        <v>0</v>
      </c>
      <c r="AO1212" s="100">
        <f t="shared" si="214"/>
        <v>0</v>
      </c>
      <c r="AP1212" s="101">
        <f t="shared" si="215"/>
        <v>0</v>
      </c>
      <c r="AQ1212" s="101">
        <f t="shared" si="216"/>
        <v>0</v>
      </c>
      <c r="AR1212" s="102">
        <f t="shared" si="217"/>
        <v>0</v>
      </c>
      <c r="AS1212" s="111">
        <f t="shared" si="218"/>
        <v>0</v>
      </c>
    </row>
    <row r="1213" spans="1:45" ht="15.05" customHeight="1">
      <c r="A1213" s="132"/>
      <c r="B1213" s="198"/>
      <c r="C1213" s="193" t="s">
        <v>186</v>
      </c>
      <c r="D1213" s="467" t="str">
        <f t="shared" si="202"/>
        <v/>
      </c>
      <c r="E1213" s="468"/>
      <c r="F1213" s="468"/>
      <c r="G1213" s="468"/>
      <c r="H1213" s="468"/>
      <c r="I1213" s="468"/>
      <c r="J1213" s="468"/>
      <c r="K1213" s="468"/>
      <c r="L1213" s="468"/>
      <c r="M1213" s="468"/>
      <c r="N1213" s="469"/>
      <c r="O1213" s="446" t="str">
        <f t="shared" si="203"/>
        <v/>
      </c>
      <c r="P1213" s="447"/>
      <c r="Q1213" s="446" t="str">
        <f t="shared" si="204"/>
        <v/>
      </c>
      <c r="R1213" s="447"/>
      <c r="S1213" s="446" t="str">
        <f t="shared" si="205"/>
        <v/>
      </c>
      <c r="T1213" s="447"/>
      <c r="U1213" s="293"/>
      <c r="V1213" s="293"/>
      <c r="W1213" s="293"/>
      <c r="X1213" s="293"/>
      <c r="Y1213" s="293"/>
      <c r="Z1213" s="293"/>
      <c r="AA1213" s="293"/>
      <c r="AB1213" s="293"/>
      <c r="AC1213" s="293"/>
      <c r="AD1213" s="293"/>
      <c r="AG1213" s="111" t="str">
        <f t="shared" si="206"/>
        <v/>
      </c>
      <c r="AH1213" s="95">
        <f t="shared" si="207"/>
        <v>0</v>
      </c>
      <c r="AI1213" s="95">
        <f t="shared" si="208"/>
        <v>0</v>
      </c>
      <c r="AJ1213" s="95">
        <f t="shared" si="209"/>
        <v>0</v>
      </c>
      <c r="AK1213" s="100">
        <f t="shared" si="210"/>
        <v>0</v>
      </c>
      <c r="AL1213" s="101">
        <f t="shared" si="211"/>
        <v>0</v>
      </c>
      <c r="AM1213" s="101">
        <f t="shared" si="212"/>
        <v>0</v>
      </c>
      <c r="AN1213" s="102">
        <f t="shared" si="213"/>
        <v>0</v>
      </c>
      <c r="AO1213" s="100">
        <f t="shared" si="214"/>
        <v>0</v>
      </c>
      <c r="AP1213" s="101">
        <f t="shared" si="215"/>
        <v>0</v>
      </c>
      <c r="AQ1213" s="101">
        <f t="shared" si="216"/>
        <v>0</v>
      </c>
      <c r="AR1213" s="102">
        <f t="shared" si="217"/>
        <v>0</v>
      </c>
      <c r="AS1213" s="111">
        <f t="shared" si="218"/>
        <v>0</v>
      </c>
    </row>
    <row r="1214" spans="1:45" ht="15.05" customHeight="1">
      <c r="A1214" s="132"/>
      <c r="B1214" s="198"/>
      <c r="C1214" s="193" t="s">
        <v>187</v>
      </c>
      <c r="D1214" s="467" t="str">
        <f t="shared" si="202"/>
        <v/>
      </c>
      <c r="E1214" s="468"/>
      <c r="F1214" s="468"/>
      <c r="G1214" s="468"/>
      <c r="H1214" s="468"/>
      <c r="I1214" s="468"/>
      <c r="J1214" s="468"/>
      <c r="K1214" s="468"/>
      <c r="L1214" s="468"/>
      <c r="M1214" s="468"/>
      <c r="N1214" s="469"/>
      <c r="O1214" s="446" t="str">
        <f t="shared" si="203"/>
        <v/>
      </c>
      <c r="P1214" s="447"/>
      <c r="Q1214" s="446" t="str">
        <f t="shared" si="204"/>
        <v/>
      </c>
      <c r="R1214" s="447"/>
      <c r="S1214" s="446" t="str">
        <f t="shared" si="205"/>
        <v/>
      </c>
      <c r="T1214" s="447"/>
      <c r="U1214" s="293"/>
      <c r="V1214" s="293"/>
      <c r="W1214" s="293"/>
      <c r="X1214" s="293"/>
      <c r="Y1214" s="293"/>
      <c r="Z1214" s="293"/>
      <c r="AA1214" s="293"/>
      <c r="AB1214" s="293"/>
      <c r="AC1214" s="293"/>
      <c r="AD1214" s="293"/>
      <c r="AG1214" s="111" t="str">
        <f t="shared" si="206"/>
        <v/>
      </c>
      <c r="AH1214" s="95">
        <f t="shared" si="207"/>
        <v>0</v>
      </c>
      <c r="AI1214" s="95">
        <f t="shared" si="208"/>
        <v>0</v>
      </c>
      <c r="AJ1214" s="95">
        <f t="shared" si="209"/>
        <v>0</v>
      </c>
      <c r="AK1214" s="100">
        <f t="shared" si="210"/>
        <v>0</v>
      </c>
      <c r="AL1214" s="101">
        <f t="shared" si="211"/>
        <v>0</v>
      </c>
      <c r="AM1214" s="101">
        <f t="shared" si="212"/>
        <v>0</v>
      </c>
      <c r="AN1214" s="102">
        <f t="shared" si="213"/>
        <v>0</v>
      </c>
      <c r="AO1214" s="100">
        <f t="shared" si="214"/>
        <v>0</v>
      </c>
      <c r="AP1214" s="101">
        <f t="shared" si="215"/>
        <v>0</v>
      </c>
      <c r="AQ1214" s="101">
        <f t="shared" si="216"/>
        <v>0</v>
      </c>
      <c r="AR1214" s="102">
        <f t="shared" si="217"/>
        <v>0</v>
      </c>
      <c r="AS1214" s="111">
        <f t="shared" si="218"/>
        <v>0</v>
      </c>
    </row>
    <row r="1215" spans="1:45" ht="15.05" customHeight="1">
      <c r="A1215" s="181"/>
      <c r="B1215" s="136"/>
      <c r="C1215" s="213"/>
      <c r="D1215" s="214"/>
      <c r="E1215" s="214"/>
      <c r="F1215" s="214"/>
      <c r="G1215" s="214"/>
      <c r="H1215" s="215"/>
      <c r="I1215" s="207"/>
      <c r="J1215" s="207"/>
      <c r="K1215" s="207"/>
      <c r="L1215" s="207"/>
      <c r="M1215" s="207"/>
      <c r="N1215" s="215" t="s">
        <v>259</v>
      </c>
      <c r="O1215" s="415">
        <f>IF(AND(SUM(O1095:O1214)=0,COUNTIF(O1095:O1214,"NS")&gt;0),"NS",
IF(AND(SUM(O1095:O1214)=0,COUNTIF(O1095:O1214,0)&gt;0),0,
IF(AND(SUM(O1095:O1214)=0,COUNTIF(O1095:O1214,"NA")&gt;0),"NA",
SUM(O1095:O1214))))</f>
        <v>0</v>
      </c>
      <c r="P1215" s="415"/>
      <c r="Q1215" s="415">
        <f>IF(AND(SUM(Q1095:Q1214)=0,COUNTIF(Q1095:Q1214,"NS")&gt;0),"NS",
IF(AND(SUM(Q1095:Q1214)=0,COUNTIF(Q1095:Q1214,0)&gt;0),0,
IF(AND(SUM(Q1095:Q1214)=0,COUNTIF(Q1095:Q1214,"NA")&gt;0),"NA",
SUM(Q1095:Q1214))))</f>
        <v>0</v>
      </c>
      <c r="R1215" s="415"/>
      <c r="S1215" s="415">
        <f>IF(AND(SUM(S1095:S1214)=0,COUNTIF(S1095:S1214,"NS")&gt;0),"NS",
IF(AND(SUM(S1095:S1214)=0,COUNTIF(S1095:S1214,0)&gt;0),0,
IF(AND(SUM(S1095:S1214)=0,COUNTIF(S1095:S1214,"NA")&gt;0),"NA",
SUM(S1095:S1214))))</f>
        <v>0</v>
      </c>
      <c r="T1215" s="415"/>
      <c r="U1215" s="108">
        <f t="shared" ref="U1215:AD1215" si="219">IF(AND(SUM(U1095:U1214)=0,COUNTIF(U1095:U1214,"NS")&gt;0),"NS",
IF(AND(SUM(U1095:U1214)=0,COUNTIF(U1095:U1214,0)&gt;0),0,
IF(AND(SUM(U1095:U1214)=0,COUNTIF(U1095:U1214,"NA")&gt;0),"NA",
SUM(U1095:U1214))))</f>
        <v>0</v>
      </c>
      <c r="V1215" s="108">
        <f t="shared" si="219"/>
        <v>0</v>
      </c>
      <c r="W1215" s="108">
        <f t="shared" si="219"/>
        <v>0</v>
      </c>
      <c r="X1215" s="108">
        <f>IF(AND(SUM(X1095:X1214)=0,COUNTIF(X1095:X1214,"NS")&gt;0),"NS",
IF(AND(SUM(X1095:X1214)=0,COUNTIF(X1095:X1214,0)&gt;0),0,
IF(AND(SUM(X1095:X1214)=0,COUNTIF(X1095:X1214,"NA")&gt;0),"NA",
SUM(X1095:X1214))))</f>
        <v>0</v>
      </c>
      <c r="Y1215" s="108">
        <f t="shared" si="219"/>
        <v>0</v>
      </c>
      <c r="Z1215" s="108">
        <f t="shared" si="219"/>
        <v>0</v>
      </c>
      <c r="AA1215" s="108">
        <f t="shared" si="219"/>
        <v>0</v>
      </c>
      <c r="AB1215" s="108">
        <f t="shared" si="219"/>
        <v>0</v>
      </c>
      <c r="AC1215" s="108">
        <f t="shared" si="219"/>
        <v>0</v>
      </c>
      <c r="AD1215" s="108">
        <f t="shared" si="219"/>
        <v>0</v>
      </c>
      <c r="AJ1215" s="171">
        <v>0</v>
      </c>
      <c r="AN1215" s="171">
        <f>SUM(AN1095:AN1214)</f>
        <v>0</v>
      </c>
      <c r="AR1215" s="171">
        <f>SUM(AR1095:AR1214)</f>
        <v>0</v>
      </c>
      <c r="AS1215" s="130">
        <f>SUM(AS1095:AS1214)</f>
        <v>0</v>
      </c>
    </row>
    <row r="1216" spans="1:45" ht="15.05" customHeight="1">
      <c r="A1216" s="181"/>
      <c r="B1216" s="136"/>
      <c r="C1216" s="136"/>
      <c r="D1216" s="136"/>
      <c r="E1216" s="136"/>
      <c r="F1216" s="136"/>
      <c r="G1216" s="136"/>
      <c r="H1216" s="136"/>
      <c r="I1216" s="136"/>
      <c r="J1216" s="136"/>
      <c r="K1216" s="136"/>
      <c r="L1216" s="136"/>
      <c r="M1216" s="136"/>
      <c r="N1216" s="136"/>
      <c r="O1216" s="136"/>
      <c r="P1216" s="136"/>
      <c r="Q1216" s="136"/>
      <c r="R1216" s="136"/>
      <c r="S1216" s="136"/>
      <c r="T1216" s="136"/>
      <c r="U1216" s="136"/>
      <c r="V1216" s="136"/>
      <c r="W1216" s="136"/>
      <c r="X1216" s="136"/>
      <c r="Y1216" s="136"/>
      <c r="Z1216" s="136"/>
      <c r="AA1216" s="136"/>
      <c r="AB1216" s="136"/>
      <c r="AC1216" s="136"/>
      <c r="AD1216" s="136"/>
    </row>
    <row r="1217" spans="1:33" ht="15.05" customHeight="1">
      <c r="A1217" s="211"/>
      <c r="B1217" s="194"/>
      <c r="C1217" s="200"/>
      <c r="D1217" s="200"/>
      <c r="E1217" s="200"/>
      <c r="F1217" s="200"/>
      <c r="G1217" s="200"/>
      <c r="H1217" s="200"/>
      <c r="I1217" s="200"/>
      <c r="J1217" s="200"/>
      <c r="K1217" s="200"/>
      <c r="L1217" s="200"/>
      <c r="M1217" s="200"/>
      <c r="N1217" s="200"/>
      <c r="O1217" s="200"/>
      <c r="P1217" s="200"/>
      <c r="Q1217" s="200"/>
      <c r="R1217" s="200"/>
      <c r="S1217" s="200"/>
      <c r="T1217" s="200"/>
      <c r="U1217" s="200"/>
      <c r="V1217" s="200"/>
      <c r="W1217" s="200"/>
      <c r="X1217" s="200"/>
      <c r="Y1217" s="200"/>
      <c r="Z1217" s="200"/>
      <c r="AA1217" s="471" t="s">
        <v>796</v>
      </c>
      <c r="AB1217" s="471"/>
      <c r="AC1217" s="471"/>
      <c r="AD1217" s="471"/>
      <c r="AE1217" s="136"/>
    </row>
    <row r="1218" spans="1:33" ht="24.05" customHeight="1">
      <c r="A1218" s="181"/>
      <c r="B1218" s="136"/>
      <c r="C1218" s="421" t="s">
        <v>64</v>
      </c>
      <c r="D1218" s="421"/>
      <c r="E1218" s="421"/>
      <c r="F1218" s="421"/>
      <c r="G1218" s="421"/>
      <c r="H1218" s="421"/>
      <c r="I1218" s="441" t="s">
        <v>808</v>
      </c>
      <c r="J1218" s="442"/>
      <c r="K1218" s="442"/>
      <c r="L1218" s="442"/>
      <c r="M1218" s="442"/>
      <c r="N1218" s="442"/>
      <c r="O1218" s="442"/>
      <c r="P1218" s="442"/>
      <c r="Q1218" s="442"/>
      <c r="R1218" s="442"/>
      <c r="S1218" s="442"/>
      <c r="T1218" s="442"/>
      <c r="U1218" s="442"/>
      <c r="V1218" s="442"/>
      <c r="W1218" s="442"/>
      <c r="X1218" s="442"/>
      <c r="Y1218" s="442"/>
      <c r="Z1218" s="442"/>
      <c r="AA1218" s="442"/>
      <c r="AB1218" s="442"/>
      <c r="AC1218" s="442"/>
      <c r="AD1218" s="443"/>
    </row>
    <row r="1219" spans="1:33" ht="80.2" customHeight="1">
      <c r="A1219" s="181"/>
      <c r="B1219" s="136"/>
      <c r="C1219" s="421"/>
      <c r="D1219" s="421"/>
      <c r="E1219" s="421"/>
      <c r="F1219" s="421"/>
      <c r="G1219" s="421"/>
      <c r="H1219" s="421"/>
      <c r="I1219" s="465" t="s">
        <v>797</v>
      </c>
      <c r="J1219" s="466"/>
      <c r="K1219" s="465" t="s">
        <v>798</v>
      </c>
      <c r="L1219" s="466"/>
      <c r="M1219" s="465" t="s">
        <v>799</v>
      </c>
      <c r="N1219" s="466"/>
      <c r="O1219" s="465" t="s">
        <v>800</v>
      </c>
      <c r="P1219" s="466"/>
      <c r="Q1219" s="465" t="s">
        <v>801</v>
      </c>
      <c r="R1219" s="466"/>
      <c r="S1219" s="465" t="s">
        <v>802</v>
      </c>
      <c r="T1219" s="466"/>
      <c r="U1219" s="465" t="s">
        <v>803</v>
      </c>
      <c r="V1219" s="466"/>
      <c r="W1219" s="465" t="s">
        <v>804</v>
      </c>
      <c r="X1219" s="466"/>
      <c r="Y1219" s="465" t="s">
        <v>805</v>
      </c>
      <c r="Z1219" s="466"/>
      <c r="AA1219" s="465" t="s">
        <v>806</v>
      </c>
      <c r="AB1219" s="466"/>
      <c r="AC1219" s="465" t="s">
        <v>807</v>
      </c>
      <c r="AD1219" s="466"/>
    </row>
    <row r="1220" spans="1:33" ht="47.95" customHeight="1">
      <c r="A1220" s="181"/>
      <c r="B1220" s="136"/>
      <c r="C1220" s="421"/>
      <c r="D1220" s="421"/>
      <c r="E1220" s="421"/>
      <c r="F1220" s="421"/>
      <c r="G1220" s="421"/>
      <c r="H1220" s="421"/>
      <c r="I1220" s="212" t="s">
        <v>253</v>
      </c>
      <c r="J1220" s="212" t="s">
        <v>254</v>
      </c>
      <c r="K1220" s="212" t="s">
        <v>253</v>
      </c>
      <c r="L1220" s="212" t="s">
        <v>254</v>
      </c>
      <c r="M1220" s="212" t="s">
        <v>253</v>
      </c>
      <c r="N1220" s="212" t="s">
        <v>254</v>
      </c>
      <c r="O1220" s="212" t="s">
        <v>253</v>
      </c>
      <c r="P1220" s="212" t="s">
        <v>254</v>
      </c>
      <c r="Q1220" s="212" t="s">
        <v>253</v>
      </c>
      <c r="R1220" s="212" t="s">
        <v>254</v>
      </c>
      <c r="S1220" s="212" t="s">
        <v>253</v>
      </c>
      <c r="T1220" s="212" t="s">
        <v>254</v>
      </c>
      <c r="U1220" s="212" t="s">
        <v>253</v>
      </c>
      <c r="V1220" s="212" t="s">
        <v>254</v>
      </c>
      <c r="W1220" s="212" t="s">
        <v>253</v>
      </c>
      <c r="X1220" s="212" t="s">
        <v>254</v>
      </c>
      <c r="Y1220" s="212" t="s">
        <v>253</v>
      </c>
      <c r="Z1220" s="212" t="s">
        <v>254</v>
      </c>
      <c r="AA1220" s="212" t="s">
        <v>253</v>
      </c>
      <c r="AB1220" s="212" t="s">
        <v>254</v>
      </c>
      <c r="AC1220" s="212" t="s">
        <v>253</v>
      </c>
      <c r="AD1220" s="212" t="s">
        <v>254</v>
      </c>
      <c r="AG1220" s="105" t="s">
        <v>935</v>
      </c>
    </row>
    <row r="1221" spans="1:33" ht="15.05" customHeight="1">
      <c r="A1221" s="159"/>
      <c r="B1221" s="123"/>
      <c r="C1221" s="191" t="s">
        <v>68</v>
      </c>
      <c r="D1221" s="448" t="str">
        <f>IF(D38="","",D38)</f>
        <v/>
      </c>
      <c r="E1221" s="449"/>
      <c r="F1221" s="449"/>
      <c r="G1221" s="449"/>
      <c r="H1221" s="450"/>
      <c r="I1221" s="293"/>
      <c r="J1221" s="293"/>
      <c r="K1221" s="293"/>
      <c r="L1221" s="293"/>
      <c r="M1221" s="293"/>
      <c r="N1221" s="293"/>
      <c r="O1221" s="293"/>
      <c r="P1221" s="293"/>
      <c r="Q1221" s="293"/>
      <c r="R1221" s="293"/>
      <c r="S1221" s="293"/>
      <c r="T1221" s="293"/>
      <c r="U1221" s="293"/>
      <c r="V1221" s="293"/>
      <c r="W1221" s="293"/>
      <c r="X1221" s="293"/>
      <c r="Y1221" s="293"/>
      <c r="Z1221" s="293"/>
      <c r="AA1221" s="293"/>
      <c r="AB1221" s="293"/>
      <c r="AC1221" s="293"/>
      <c r="AD1221" s="293"/>
      <c r="AG1221" s="111">
        <f>IF($AG$1093=$AH$1093,0,IF(OR(AND(D1221&lt;&gt;"",COUNTA(I1221:AD1221)&lt;&gt;COUNTA($I$1220:$AD$1220)),AND(D1221="",COUNTA(I1221:AD1221)&gt;0)),1,0))</f>
        <v>0</v>
      </c>
    </row>
    <row r="1222" spans="1:33" ht="15.05" customHeight="1">
      <c r="A1222" s="159"/>
      <c r="B1222" s="123"/>
      <c r="C1222" s="169" t="s">
        <v>69</v>
      </c>
      <c r="D1222" s="448" t="str">
        <f t="shared" ref="D1222:D1285" si="220">IF(D39="","",D39)</f>
        <v/>
      </c>
      <c r="E1222" s="449"/>
      <c r="F1222" s="449"/>
      <c r="G1222" s="449"/>
      <c r="H1222" s="450"/>
      <c r="I1222" s="293"/>
      <c r="J1222" s="293"/>
      <c r="K1222" s="293"/>
      <c r="L1222" s="293"/>
      <c r="M1222" s="293"/>
      <c r="N1222" s="293"/>
      <c r="O1222" s="293"/>
      <c r="P1222" s="293"/>
      <c r="Q1222" s="293"/>
      <c r="R1222" s="293"/>
      <c r="S1222" s="293"/>
      <c r="T1222" s="293"/>
      <c r="U1222" s="293"/>
      <c r="V1222" s="293"/>
      <c r="W1222" s="293"/>
      <c r="X1222" s="293"/>
      <c r="Y1222" s="293"/>
      <c r="Z1222" s="293"/>
      <c r="AA1222" s="293"/>
      <c r="AB1222" s="293"/>
      <c r="AC1222" s="293"/>
      <c r="AD1222" s="293"/>
      <c r="AG1222" s="111">
        <f t="shared" ref="AG1222:AG1285" si="221">IF($AG$1093=$AH$1093,0,IF(OR(AND(D1222&lt;&gt;"",COUNTA(I1222:AD1222)&lt;&gt;COUNTA($I$1220:$AD$1220)),AND(D1222="",COUNTA(I1222:AD1222)&gt;0)),1,0))</f>
        <v>0</v>
      </c>
    </row>
    <row r="1223" spans="1:33" ht="15.05" customHeight="1">
      <c r="A1223" s="159"/>
      <c r="B1223" s="123"/>
      <c r="C1223" s="169" t="s">
        <v>70</v>
      </c>
      <c r="D1223" s="448" t="str">
        <f t="shared" si="220"/>
        <v/>
      </c>
      <c r="E1223" s="449"/>
      <c r="F1223" s="449"/>
      <c r="G1223" s="449"/>
      <c r="H1223" s="450"/>
      <c r="I1223" s="293"/>
      <c r="J1223" s="293"/>
      <c r="K1223" s="293"/>
      <c r="L1223" s="293"/>
      <c r="M1223" s="293"/>
      <c r="N1223" s="293"/>
      <c r="O1223" s="293"/>
      <c r="P1223" s="293"/>
      <c r="Q1223" s="293"/>
      <c r="R1223" s="293"/>
      <c r="S1223" s="293"/>
      <c r="T1223" s="293"/>
      <c r="U1223" s="293"/>
      <c r="V1223" s="293"/>
      <c r="W1223" s="293"/>
      <c r="X1223" s="293"/>
      <c r="Y1223" s="293"/>
      <c r="Z1223" s="293"/>
      <c r="AA1223" s="293"/>
      <c r="AB1223" s="293"/>
      <c r="AC1223" s="293"/>
      <c r="AD1223" s="293"/>
      <c r="AG1223" s="111">
        <f t="shared" si="221"/>
        <v>0</v>
      </c>
    </row>
    <row r="1224" spans="1:33" ht="15.05" customHeight="1">
      <c r="A1224" s="159"/>
      <c r="B1224" s="123"/>
      <c r="C1224" s="169" t="s">
        <v>71</v>
      </c>
      <c r="D1224" s="448" t="str">
        <f t="shared" si="220"/>
        <v/>
      </c>
      <c r="E1224" s="449"/>
      <c r="F1224" s="449"/>
      <c r="G1224" s="449"/>
      <c r="H1224" s="450"/>
      <c r="I1224" s="293"/>
      <c r="J1224" s="293"/>
      <c r="K1224" s="293"/>
      <c r="L1224" s="293"/>
      <c r="M1224" s="293"/>
      <c r="N1224" s="293"/>
      <c r="O1224" s="293"/>
      <c r="P1224" s="293"/>
      <c r="Q1224" s="293"/>
      <c r="R1224" s="293"/>
      <c r="S1224" s="293"/>
      <c r="T1224" s="293"/>
      <c r="U1224" s="293"/>
      <c r="V1224" s="293"/>
      <c r="W1224" s="293"/>
      <c r="X1224" s="293"/>
      <c r="Y1224" s="293"/>
      <c r="Z1224" s="293"/>
      <c r="AA1224" s="293"/>
      <c r="AB1224" s="293"/>
      <c r="AC1224" s="293"/>
      <c r="AD1224" s="293"/>
      <c r="AG1224" s="111">
        <f t="shared" si="221"/>
        <v>0</v>
      </c>
    </row>
    <row r="1225" spans="1:33" ht="15.05" customHeight="1">
      <c r="A1225" s="159"/>
      <c r="B1225" s="123"/>
      <c r="C1225" s="169" t="s">
        <v>72</v>
      </c>
      <c r="D1225" s="448" t="str">
        <f t="shared" si="220"/>
        <v/>
      </c>
      <c r="E1225" s="449"/>
      <c r="F1225" s="449"/>
      <c r="G1225" s="449"/>
      <c r="H1225" s="450"/>
      <c r="I1225" s="293"/>
      <c r="J1225" s="293"/>
      <c r="K1225" s="293"/>
      <c r="L1225" s="293"/>
      <c r="M1225" s="293"/>
      <c r="N1225" s="293"/>
      <c r="O1225" s="293"/>
      <c r="P1225" s="293"/>
      <c r="Q1225" s="293"/>
      <c r="R1225" s="293"/>
      <c r="S1225" s="293"/>
      <c r="T1225" s="293"/>
      <c r="U1225" s="293"/>
      <c r="V1225" s="293"/>
      <c r="W1225" s="293"/>
      <c r="X1225" s="293"/>
      <c r="Y1225" s="293"/>
      <c r="Z1225" s="293"/>
      <c r="AA1225" s="293"/>
      <c r="AB1225" s="293"/>
      <c r="AC1225" s="293"/>
      <c r="AD1225" s="293"/>
      <c r="AG1225" s="111">
        <f t="shared" si="221"/>
        <v>0</v>
      </c>
    </row>
    <row r="1226" spans="1:33" ht="15.05" customHeight="1">
      <c r="A1226" s="159"/>
      <c r="B1226" s="123"/>
      <c r="C1226" s="169" t="s">
        <v>73</v>
      </c>
      <c r="D1226" s="448" t="str">
        <f t="shared" si="220"/>
        <v/>
      </c>
      <c r="E1226" s="449"/>
      <c r="F1226" s="449"/>
      <c r="G1226" s="449"/>
      <c r="H1226" s="450"/>
      <c r="I1226" s="293"/>
      <c r="J1226" s="293"/>
      <c r="K1226" s="293"/>
      <c r="L1226" s="293"/>
      <c r="M1226" s="293"/>
      <c r="N1226" s="293"/>
      <c r="O1226" s="293"/>
      <c r="P1226" s="293"/>
      <c r="Q1226" s="293"/>
      <c r="R1226" s="293"/>
      <c r="S1226" s="293"/>
      <c r="T1226" s="293"/>
      <c r="U1226" s="293"/>
      <c r="V1226" s="293"/>
      <c r="W1226" s="293"/>
      <c r="X1226" s="293"/>
      <c r="Y1226" s="293"/>
      <c r="Z1226" s="293"/>
      <c r="AA1226" s="293"/>
      <c r="AB1226" s="293"/>
      <c r="AC1226" s="293"/>
      <c r="AD1226" s="293"/>
      <c r="AG1226" s="111">
        <f t="shared" si="221"/>
        <v>0</v>
      </c>
    </row>
    <row r="1227" spans="1:33" ht="15.05" customHeight="1">
      <c r="A1227" s="159"/>
      <c r="B1227" s="123"/>
      <c r="C1227" s="169" t="s">
        <v>74</v>
      </c>
      <c r="D1227" s="448" t="str">
        <f t="shared" si="220"/>
        <v/>
      </c>
      <c r="E1227" s="449"/>
      <c r="F1227" s="449"/>
      <c r="G1227" s="449"/>
      <c r="H1227" s="450"/>
      <c r="I1227" s="293"/>
      <c r="J1227" s="293"/>
      <c r="K1227" s="293"/>
      <c r="L1227" s="293"/>
      <c r="M1227" s="293"/>
      <c r="N1227" s="293"/>
      <c r="O1227" s="293"/>
      <c r="P1227" s="293"/>
      <c r="Q1227" s="293"/>
      <c r="R1227" s="293"/>
      <c r="S1227" s="293"/>
      <c r="T1227" s="293"/>
      <c r="U1227" s="293"/>
      <c r="V1227" s="293"/>
      <c r="W1227" s="293"/>
      <c r="X1227" s="293"/>
      <c r="Y1227" s="293"/>
      <c r="Z1227" s="293"/>
      <c r="AA1227" s="293"/>
      <c r="AB1227" s="293"/>
      <c r="AC1227" s="293"/>
      <c r="AD1227" s="293"/>
      <c r="AG1227" s="111">
        <f t="shared" si="221"/>
        <v>0</v>
      </c>
    </row>
    <row r="1228" spans="1:33" ht="15.05" customHeight="1">
      <c r="A1228" s="159"/>
      <c r="B1228" s="123"/>
      <c r="C1228" s="169" t="s">
        <v>75</v>
      </c>
      <c r="D1228" s="448" t="str">
        <f t="shared" si="220"/>
        <v/>
      </c>
      <c r="E1228" s="449"/>
      <c r="F1228" s="449"/>
      <c r="G1228" s="449"/>
      <c r="H1228" s="450"/>
      <c r="I1228" s="293"/>
      <c r="J1228" s="293"/>
      <c r="K1228" s="293"/>
      <c r="L1228" s="293"/>
      <c r="M1228" s="293"/>
      <c r="N1228" s="293"/>
      <c r="O1228" s="293"/>
      <c r="P1228" s="293"/>
      <c r="Q1228" s="293"/>
      <c r="R1228" s="293"/>
      <c r="S1228" s="293"/>
      <c r="T1228" s="293"/>
      <c r="U1228" s="293"/>
      <c r="V1228" s="293"/>
      <c r="W1228" s="293"/>
      <c r="X1228" s="293"/>
      <c r="Y1228" s="293"/>
      <c r="Z1228" s="293"/>
      <c r="AA1228" s="293"/>
      <c r="AB1228" s="293"/>
      <c r="AC1228" s="293"/>
      <c r="AD1228" s="293"/>
      <c r="AG1228" s="111">
        <f t="shared" si="221"/>
        <v>0</v>
      </c>
    </row>
    <row r="1229" spans="1:33" ht="15.05" customHeight="1">
      <c r="A1229" s="159"/>
      <c r="B1229" s="123"/>
      <c r="C1229" s="169" t="s">
        <v>76</v>
      </c>
      <c r="D1229" s="448" t="str">
        <f t="shared" si="220"/>
        <v/>
      </c>
      <c r="E1229" s="449"/>
      <c r="F1229" s="449"/>
      <c r="G1229" s="449"/>
      <c r="H1229" s="450"/>
      <c r="I1229" s="293"/>
      <c r="J1229" s="293"/>
      <c r="K1229" s="293"/>
      <c r="L1229" s="293"/>
      <c r="M1229" s="293"/>
      <c r="N1229" s="293"/>
      <c r="O1229" s="293"/>
      <c r="P1229" s="293"/>
      <c r="Q1229" s="293"/>
      <c r="R1229" s="293"/>
      <c r="S1229" s="293"/>
      <c r="T1229" s="293"/>
      <c r="U1229" s="293"/>
      <c r="V1229" s="293"/>
      <c r="W1229" s="293"/>
      <c r="X1229" s="293"/>
      <c r="Y1229" s="293"/>
      <c r="Z1229" s="293"/>
      <c r="AA1229" s="293"/>
      <c r="AB1229" s="293"/>
      <c r="AC1229" s="293"/>
      <c r="AD1229" s="293"/>
      <c r="AG1229" s="111">
        <f t="shared" si="221"/>
        <v>0</v>
      </c>
    </row>
    <row r="1230" spans="1:33" ht="15.05" customHeight="1">
      <c r="A1230" s="159"/>
      <c r="B1230" s="123"/>
      <c r="C1230" s="169" t="s">
        <v>77</v>
      </c>
      <c r="D1230" s="448" t="str">
        <f t="shared" si="220"/>
        <v/>
      </c>
      <c r="E1230" s="449"/>
      <c r="F1230" s="449"/>
      <c r="G1230" s="449"/>
      <c r="H1230" s="450"/>
      <c r="I1230" s="293"/>
      <c r="J1230" s="293"/>
      <c r="K1230" s="293"/>
      <c r="L1230" s="293"/>
      <c r="M1230" s="293"/>
      <c r="N1230" s="293"/>
      <c r="O1230" s="293"/>
      <c r="P1230" s="293"/>
      <c r="Q1230" s="293"/>
      <c r="R1230" s="293"/>
      <c r="S1230" s="293"/>
      <c r="T1230" s="293"/>
      <c r="U1230" s="293"/>
      <c r="V1230" s="293"/>
      <c r="W1230" s="293"/>
      <c r="X1230" s="293"/>
      <c r="Y1230" s="293"/>
      <c r="Z1230" s="293"/>
      <c r="AA1230" s="293"/>
      <c r="AB1230" s="293"/>
      <c r="AC1230" s="293"/>
      <c r="AD1230" s="293"/>
      <c r="AG1230" s="111">
        <f t="shared" si="221"/>
        <v>0</v>
      </c>
    </row>
    <row r="1231" spans="1:33" ht="15.05" customHeight="1">
      <c r="A1231" s="159"/>
      <c r="B1231" s="123"/>
      <c r="C1231" s="169" t="s">
        <v>78</v>
      </c>
      <c r="D1231" s="448" t="str">
        <f t="shared" si="220"/>
        <v/>
      </c>
      <c r="E1231" s="449"/>
      <c r="F1231" s="449"/>
      <c r="G1231" s="449"/>
      <c r="H1231" s="450"/>
      <c r="I1231" s="293"/>
      <c r="J1231" s="293"/>
      <c r="K1231" s="293"/>
      <c r="L1231" s="293"/>
      <c r="M1231" s="293"/>
      <c r="N1231" s="293"/>
      <c r="O1231" s="293"/>
      <c r="P1231" s="293"/>
      <c r="Q1231" s="293"/>
      <c r="R1231" s="293"/>
      <c r="S1231" s="293"/>
      <c r="T1231" s="293"/>
      <c r="U1231" s="293"/>
      <c r="V1231" s="293"/>
      <c r="W1231" s="293"/>
      <c r="X1231" s="293"/>
      <c r="Y1231" s="293"/>
      <c r="Z1231" s="293"/>
      <c r="AA1231" s="293"/>
      <c r="AB1231" s="293"/>
      <c r="AC1231" s="293"/>
      <c r="AD1231" s="293"/>
      <c r="AG1231" s="111">
        <f t="shared" si="221"/>
        <v>0</v>
      </c>
    </row>
    <row r="1232" spans="1:33" ht="15.05" customHeight="1">
      <c r="A1232" s="159"/>
      <c r="B1232" s="123"/>
      <c r="C1232" s="169" t="s">
        <v>79</v>
      </c>
      <c r="D1232" s="448" t="str">
        <f t="shared" si="220"/>
        <v/>
      </c>
      <c r="E1232" s="449"/>
      <c r="F1232" s="449"/>
      <c r="G1232" s="449"/>
      <c r="H1232" s="450"/>
      <c r="I1232" s="293"/>
      <c r="J1232" s="293"/>
      <c r="K1232" s="293"/>
      <c r="L1232" s="293"/>
      <c r="M1232" s="293"/>
      <c r="N1232" s="293"/>
      <c r="O1232" s="293"/>
      <c r="P1232" s="293"/>
      <c r="Q1232" s="293"/>
      <c r="R1232" s="293"/>
      <c r="S1232" s="293"/>
      <c r="T1232" s="293"/>
      <c r="U1232" s="293"/>
      <c r="V1232" s="293"/>
      <c r="W1232" s="293"/>
      <c r="X1232" s="293"/>
      <c r="Y1232" s="293"/>
      <c r="Z1232" s="293"/>
      <c r="AA1232" s="293"/>
      <c r="AB1232" s="293"/>
      <c r="AC1232" s="293"/>
      <c r="AD1232" s="293"/>
      <c r="AG1232" s="111">
        <f t="shared" si="221"/>
        <v>0</v>
      </c>
    </row>
    <row r="1233" spans="1:33" ht="15.05" customHeight="1">
      <c r="A1233" s="159"/>
      <c r="B1233" s="123"/>
      <c r="C1233" s="169" t="s">
        <v>80</v>
      </c>
      <c r="D1233" s="448" t="str">
        <f t="shared" si="220"/>
        <v/>
      </c>
      <c r="E1233" s="449"/>
      <c r="F1233" s="449"/>
      <c r="G1233" s="449"/>
      <c r="H1233" s="450"/>
      <c r="I1233" s="293"/>
      <c r="J1233" s="293"/>
      <c r="K1233" s="293"/>
      <c r="L1233" s="293"/>
      <c r="M1233" s="293"/>
      <c r="N1233" s="293"/>
      <c r="O1233" s="293"/>
      <c r="P1233" s="293"/>
      <c r="Q1233" s="293"/>
      <c r="R1233" s="293"/>
      <c r="S1233" s="293"/>
      <c r="T1233" s="293"/>
      <c r="U1233" s="293"/>
      <c r="V1233" s="293"/>
      <c r="W1233" s="293"/>
      <c r="X1233" s="293"/>
      <c r="Y1233" s="293"/>
      <c r="Z1233" s="293"/>
      <c r="AA1233" s="293"/>
      <c r="AB1233" s="293"/>
      <c r="AC1233" s="293"/>
      <c r="AD1233" s="293"/>
      <c r="AG1233" s="111">
        <f t="shared" si="221"/>
        <v>0</v>
      </c>
    </row>
    <row r="1234" spans="1:33" ht="15.05" customHeight="1">
      <c r="A1234" s="159"/>
      <c r="B1234" s="123"/>
      <c r="C1234" s="169" t="s">
        <v>81</v>
      </c>
      <c r="D1234" s="448" t="str">
        <f t="shared" si="220"/>
        <v/>
      </c>
      <c r="E1234" s="449"/>
      <c r="F1234" s="449"/>
      <c r="G1234" s="449"/>
      <c r="H1234" s="450"/>
      <c r="I1234" s="293"/>
      <c r="J1234" s="293"/>
      <c r="K1234" s="293"/>
      <c r="L1234" s="293"/>
      <c r="M1234" s="293"/>
      <c r="N1234" s="293"/>
      <c r="O1234" s="293"/>
      <c r="P1234" s="293"/>
      <c r="Q1234" s="293"/>
      <c r="R1234" s="293"/>
      <c r="S1234" s="293"/>
      <c r="T1234" s="293"/>
      <c r="U1234" s="293"/>
      <c r="V1234" s="293"/>
      <c r="W1234" s="293"/>
      <c r="X1234" s="293"/>
      <c r="Y1234" s="293"/>
      <c r="Z1234" s="293"/>
      <c r="AA1234" s="293"/>
      <c r="AB1234" s="293"/>
      <c r="AC1234" s="293"/>
      <c r="AD1234" s="293"/>
      <c r="AG1234" s="111">
        <f t="shared" si="221"/>
        <v>0</v>
      </c>
    </row>
    <row r="1235" spans="1:33" ht="15.05" customHeight="1">
      <c r="A1235" s="159"/>
      <c r="B1235" s="123"/>
      <c r="C1235" s="169" t="s">
        <v>82</v>
      </c>
      <c r="D1235" s="448" t="str">
        <f t="shared" si="220"/>
        <v/>
      </c>
      <c r="E1235" s="449"/>
      <c r="F1235" s="449"/>
      <c r="G1235" s="449"/>
      <c r="H1235" s="450"/>
      <c r="I1235" s="293"/>
      <c r="J1235" s="293"/>
      <c r="K1235" s="293"/>
      <c r="L1235" s="293"/>
      <c r="M1235" s="293"/>
      <c r="N1235" s="293"/>
      <c r="O1235" s="293"/>
      <c r="P1235" s="293"/>
      <c r="Q1235" s="293"/>
      <c r="R1235" s="293"/>
      <c r="S1235" s="293"/>
      <c r="T1235" s="293"/>
      <c r="U1235" s="293"/>
      <c r="V1235" s="293"/>
      <c r="W1235" s="293"/>
      <c r="X1235" s="293"/>
      <c r="Y1235" s="293"/>
      <c r="Z1235" s="293"/>
      <c r="AA1235" s="293"/>
      <c r="AB1235" s="293"/>
      <c r="AC1235" s="293"/>
      <c r="AD1235" s="293"/>
      <c r="AG1235" s="111">
        <f t="shared" si="221"/>
        <v>0</v>
      </c>
    </row>
    <row r="1236" spans="1:33" ht="15.05" customHeight="1">
      <c r="A1236" s="159"/>
      <c r="B1236" s="123"/>
      <c r="C1236" s="169" t="s">
        <v>83</v>
      </c>
      <c r="D1236" s="448" t="str">
        <f t="shared" si="220"/>
        <v/>
      </c>
      <c r="E1236" s="449"/>
      <c r="F1236" s="449"/>
      <c r="G1236" s="449"/>
      <c r="H1236" s="450"/>
      <c r="I1236" s="293"/>
      <c r="J1236" s="293"/>
      <c r="K1236" s="293"/>
      <c r="L1236" s="293"/>
      <c r="M1236" s="293"/>
      <c r="N1236" s="293"/>
      <c r="O1236" s="293"/>
      <c r="P1236" s="293"/>
      <c r="Q1236" s="293"/>
      <c r="R1236" s="293"/>
      <c r="S1236" s="293"/>
      <c r="T1236" s="293"/>
      <c r="U1236" s="293"/>
      <c r="V1236" s="293"/>
      <c r="W1236" s="293"/>
      <c r="X1236" s="293"/>
      <c r="Y1236" s="293"/>
      <c r="Z1236" s="293"/>
      <c r="AA1236" s="293"/>
      <c r="AB1236" s="293"/>
      <c r="AC1236" s="293"/>
      <c r="AD1236" s="293"/>
      <c r="AG1236" s="111">
        <f t="shared" si="221"/>
        <v>0</v>
      </c>
    </row>
    <row r="1237" spans="1:33" ht="15.05" customHeight="1">
      <c r="A1237" s="159"/>
      <c r="B1237" s="123"/>
      <c r="C1237" s="169" t="s">
        <v>84</v>
      </c>
      <c r="D1237" s="448" t="str">
        <f t="shared" si="220"/>
        <v/>
      </c>
      <c r="E1237" s="449"/>
      <c r="F1237" s="449"/>
      <c r="G1237" s="449"/>
      <c r="H1237" s="450"/>
      <c r="I1237" s="293"/>
      <c r="J1237" s="293"/>
      <c r="K1237" s="293"/>
      <c r="L1237" s="293"/>
      <c r="M1237" s="293"/>
      <c r="N1237" s="293"/>
      <c r="O1237" s="293"/>
      <c r="P1237" s="293"/>
      <c r="Q1237" s="293"/>
      <c r="R1237" s="293"/>
      <c r="S1237" s="293"/>
      <c r="T1237" s="293"/>
      <c r="U1237" s="293"/>
      <c r="V1237" s="293"/>
      <c r="W1237" s="293"/>
      <c r="X1237" s="293"/>
      <c r="Y1237" s="293"/>
      <c r="Z1237" s="293"/>
      <c r="AA1237" s="293"/>
      <c r="AB1237" s="293"/>
      <c r="AC1237" s="293"/>
      <c r="AD1237" s="293"/>
      <c r="AG1237" s="111">
        <f t="shared" si="221"/>
        <v>0</v>
      </c>
    </row>
    <row r="1238" spans="1:33" ht="15.05" customHeight="1">
      <c r="A1238" s="159"/>
      <c r="B1238" s="123"/>
      <c r="C1238" s="169" t="s">
        <v>85</v>
      </c>
      <c r="D1238" s="448" t="str">
        <f t="shared" si="220"/>
        <v/>
      </c>
      <c r="E1238" s="449"/>
      <c r="F1238" s="449"/>
      <c r="G1238" s="449"/>
      <c r="H1238" s="450"/>
      <c r="I1238" s="293"/>
      <c r="J1238" s="293"/>
      <c r="K1238" s="293"/>
      <c r="L1238" s="293"/>
      <c r="M1238" s="293"/>
      <c r="N1238" s="293"/>
      <c r="O1238" s="293"/>
      <c r="P1238" s="293"/>
      <c r="Q1238" s="293"/>
      <c r="R1238" s="293"/>
      <c r="S1238" s="293"/>
      <c r="T1238" s="293"/>
      <c r="U1238" s="293"/>
      <c r="V1238" s="293"/>
      <c r="W1238" s="293"/>
      <c r="X1238" s="293"/>
      <c r="Y1238" s="293"/>
      <c r="Z1238" s="293"/>
      <c r="AA1238" s="293"/>
      <c r="AB1238" s="293"/>
      <c r="AC1238" s="293"/>
      <c r="AD1238" s="293"/>
      <c r="AG1238" s="111">
        <f t="shared" si="221"/>
        <v>0</v>
      </c>
    </row>
    <row r="1239" spans="1:33" ht="15.05" customHeight="1">
      <c r="A1239" s="159"/>
      <c r="B1239" s="123"/>
      <c r="C1239" s="169" t="s">
        <v>86</v>
      </c>
      <c r="D1239" s="448" t="str">
        <f t="shared" si="220"/>
        <v/>
      </c>
      <c r="E1239" s="449"/>
      <c r="F1239" s="449"/>
      <c r="G1239" s="449"/>
      <c r="H1239" s="450"/>
      <c r="I1239" s="293"/>
      <c r="J1239" s="293"/>
      <c r="K1239" s="293"/>
      <c r="L1239" s="293"/>
      <c r="M1239" s="293"/>
      <c r="N1239" s="293"/>
      <c r="O1239" s="293"/>
      <c r="P1239" s="293"/>
      <c r="Q1239" s="293"/>
      <c r="R1239" s="293"/>
      <c r="S1239" s="293"/>
      <c r="T1239" s="293"/>
      <c r="U1239" s="293"/>
      <c r="V1239" s="293"/>
      <c r="W1239" s="293"/>
      <c r="X1239" s="293"/>
      <c r="Y1239" s="293"/>
      <c r="Z1239" s="293"/>
      <c r="AA1239" s="293"/>
      <c r="AB1239" s="293"/>
      <c r="AC1239" s="293"/>
      <c r="AD1239" s="293"/>
      <c r="AG1239" s="111">
        <f t="shared" si="221"/>
        <v>0</v>
      </c>
    </row>
    <row r="1240" spans="1:33" ht="15.05" customHeight="1">
      <c r="A1240" s="159"/>
      <c r="B1240" s="123"/>
      <c r="C1240" s="169" t="s">
        <v>87</v>
      </c>
      <c r="D1240" s="448" t="str">
        <f t="shared" si="220"/>
        <v/>
      </c>
      <c r="E1240" s="449"/>
      <c r="F1240" s="449"/>
      <c r="G1240" s="449"/>
      <c r="H1240" s="450"/>
      <c r="I1240" s="293"/>
      <c r="J1240" s="293"/>
      <c r="K1240" s="293"/>
      <c r="L1240" s="293"/>
      <c r="M1240" s="293"/>
      <c r="N1240" s="293"/>
      <c r="O1240" s="293"/>
      <c r="P1240" s="293"/>
      <c r="Q1240" s="293"/>
      <c r="R1240" s="293"/>
      <c r="S1240" s="293"/>
      <c r="T1240" s="293"/>
      <c r="U1240" s="293"/>
      <c r="V1240" s="293"/>
      <c r="W1240" s="293"/>
      <c r="X1240" s="293"/>
      <c r="Y1240" s="293"/>
      <c r="Z1240" s="293"/>
      <c r="AA1240" s="293"/>
      <c r="AB1240" s="293"/>
      <c r="AC1240" s="293"/>
      <c r="AD1240" s="293"/>
      <c r="AG1240" s="111">
        <f t="shared" si="221"/>
        <v>0</v>
      </c>
    </row>
    <row r="1241" spans="1:33" ht="15.05" customHeight="1">
      <c r="A1241" s="159"/>
      <c r="B1241" s="123"/>
      <c r="C1241" s="169" t="s">
        <v>88</v>
      </c>
      <c r="D1241" s="448" t="str">
        <f t="shared" si="220"/>
        <v/>
      </c>
      <c r="E1241" s="449"/>
      <c r="F1241" s="449"/>
      <c r="G1241" s="449"/>
      <c r="H1241" s="450"/>
      <c r="I1241" s="293"/>
      <c r="J1241" s="293"/>
      <c r="K1241" s="293"/>
      <c r="L1241" s="293"/>
      <c r="M1241" s="293"/>
      <c r="N1241" s="293"/>
      <c r="O1241" s="293"/>
      <c r="P1241" s="293"/>
      <c r="Q1241" s="293"/>
      <c r="R1241" s="293"/>
      <c r="S1241" s="293"/>
      <c r="T1241" s="293"/>
      <c r="U1241" s="293"/>
      <c r="V1241" s="293"/>
      <c r="W1241" s="293"/>
      <c r="X1241" s="293"/>
      <c r="Y1241" s="293"/>
      <c r="Z1241" s="293"/>
      <c r="AA1241" s="293"/>
      <c r="AB1241" s="293"/>
      <c r="AC1241" s="293"/>
      <c r="AD1241" s="293"/>
      <c r="AG1241" s="111">
        <f t="shared" si="221"/>
        <v>0</v>
      </c>
    </row>
    <row r="1242" spans="1:33" ht="15.05" customHeight="1">
      <c r="A1242" s="159"/>
      <c r="B1242" s="123"/>
      <c r="C1242" s="169" t="s">
        <v>89</v>
      </c>
      <c r="D1242" s="448" t="str">
        <f t="shared" si="220"/>
        <v/>
      </c>
      <c r="E1242" s="449"/>
      <c r="F1242" s="449"/>
      <c r="G1242" s="449"/>
      <c r="H1242" s="450"/>
      <c r="I1242" s="293"/>
      <c r="J1242" s="293"/>
      <c r="K1242" s="293"/>
      <c r="L1242" s="293"/>
      <c r="M1242" s="293"/>
      <c r="N1242" s="293"/>
      <c r="O1242" s="293"/>
      <c r="P1242" s="293"/>
      <c r="Q1242" s="293"/>
      <c r="R1242" s="293"/>
      <c r="S1242" s="293"/>
      <c r="T1242" s="293"/>
      <c r="U1242" s="293"/>
      <c r="V1242" s="293"/>
      <c r="W1242" s="293"/>
      <c r="X1242" s="293"/>
      <c r="Y1242" s="293"/>
      <c r="Z1242" s="293"/>
      <c r="AA1242" s="293"/>
      <c r="AB1242" s="293"/>
      <c r="AC1242" s="293"/>
      <c r="AD1242" s="293"/>
      <c r="AG1242" s="111">
        <f t="shared" si="221"/>
        <v>0</v>
      </c>
    </row>
    <row r="1243" spans="1:33" ht="15.05" customHeight="1">
      <c r="A1243" s="159"/>
      <c r="B1243" s="123"/>
      <c r="C1243" s="169" t="s">
        <v>90</v>
      </c>
      <c r="D1243" s="448" t="str">
        <f t="shared" si="220"/>
        <v/>
      </c>
      <c r="E1243" s="449"/>
      <c r="F1243" s="449"/>
      <c r="G1243" s="449"/>
      <c r="H1243" s="450"/>
      <c r="I1243" s="293"/>
      <c r="J1243" s="293"/>
      <c r="K1243" s="293"/>
      <c r="L1243" s="293"/>
      <c r="M1243" s="293"/>
      <c r="N1243" s="293"/>
      <c r="O1243" s="293"/>
      <c r="P1243" s="293"/>
      <c r="Q1243" s="293"/>
      <c r="R1243" s="293"/>
      <c r="S1243" s="293"/>
      <c r="T1243" s="293"/>
      <c r="U1243" s="293"/>
      <c r="V1243" s="293"/>
      <c r="W1243" s="293"/>
      <c r="X1243" s="293"/>
      <c r="Y1243" s="293"/>
      <c r="Z1243" s="293"/>
      <c r="AA1243" s="293"/>
      <c r="AB1243" s="293"/>
      <c r="AC1243" s="293"/>
      <c r="AD1243" s="293"/>
      <c r="AG1243" s="111">
        <f t="shared" si="221"/>
        <v>0</v>
      </c>
    </row>
    <row r="1244" spans="1:33" ht="15.05" customHeight="1">
      <c r="A1244" s="159"/>
      <c r="B1244" s="123"/>
      <c r="C1244" s="169" t="s">
        <v>91</v>
      </c>
      <c r="D1244" s="448" t="str">
        <f t="shared" si="220"/>
        <v/>
      </c>
      <c r="E1244" s="449"/>
      <c r="F1244" s="449"/>
      <c r="G1244" s="449"/>
      <c r="H1244" s="450"/>
      <c r="I1244" s="293"/>
      <c r="J1244" s="293"/>
      <c r="K1244" s="293"/>
      <c r="L1244" s="293"/>
      <c r="M1244" s="293"/>
      <c r="N1244" s="293"/>
      <c r="O1244" s="293"/>
      <c r="P1244" s="293"/>
      <c r="Q1244" s="293"/>
      <c r="R1244" s="293"/>
      <c r="S1244" s="293"/>
      <c r="T1244" s="293"/>
      <c r="U1244" s="293"/>
      <c r="V1244" s="293"/>
      <c r="W1244" s="293"/>
      <c r="X1244" s="293"/>
      <c r="Y1244" s="293"/>
      <c r="Z1244" s="293"/>
      <c r="AA1244" s="293"/>
      <c r="AB1244" s="293"/>
      <c r="AC1244" s="293"/>
      <c r="AD1244" s="293"/>
      <c r="AG1244" s="111">
        <f t="shared" si="221"/>
        <v>0</v>
      </c>
    </row>
    <row r="1245" spans="1:33" ht="15.05" customHeight="1">
      <c r="A1245" s="159"/>
      <c r="B1245" s="123"/>
      <c r="C1245" s="169" t="s">
        <v>92</v>
      </c>
      <c r="D1245" s="448" t="str">
        <f t="shared" si="220"/>
        <v/>
      </c>
      <c r="E1245" s="449"/>
      <c r="F1245" s="449"/>
      <c r="G1245" s="449"/>
      <c r="H1245" s="450"/>
      <c r="I1245" s="293"/>
      <c r="J1245" s="293"/>
      <c r="K1245" s="293"/>
      <c r="L1245" s="293"/>
      <c r="M1245" s="293"/>
      <c r="N1245" s="293"/>
      <c r="O1245" s="293"/>
      <c r="P1245" s="293"/>
      <c r="Q1245" s="293"/>
      <c r="R1245" s="293"/>
      <c r="S1245" s="293"/>
      <c r="T1245" s="293"/>
      <c r="U1245" s="293"/>
      <c r="V1245" s="293"/>
      <c r="W1245" s="293"/>
      <c r="X1245" s="293"/>
      <c r="Y1245" s="293"/>
      <c r="Z1245" s="293"/>
      <c r="AA1245" s="293"/>
      <c r="AB1245" s="293"/>
      <c r="AC1245" s="293"/>
      <c r="AD1245" s="293"/>
      <c r="AG1245" s="111">
        <f t="shared" si="221"/>
        <v>0</v>
      </c>
    </row>
    <row r="1246" spans="1:33" ht="15.05" customHeight="1">
      <c r="A1246" s="159"/>
      <c r="B1246" s="123"/>
      <c r="C1246" s="169" t="s">
        <v>93</v>
      </c>
      <c r="D1246" s="448" t="str">
        <f t="shared" si="220"/>
        <v/>
      </c>
      <c r="E1246" s="449"/>
      <c r="F1246" s="449"/>
      <c r="G1246" s="449"/>
      <c r="H1246" s="450"/>
      <c r="I1246" s="293"/>
      <c r="J1246" s="293"/>
      <c r="K1246" s="293"/>
      <c r="L1246" s="293"/>
      <c r="M1246" s="293"/>
      <c r="N1246" s="293"/>
      <c r="O1246" s="293"/>
      <c r="P1246" s="293"/>
      <c r="Q1246" s="293"/>
      <c r="R1246" s="293"/>
      <c r="S1246" s="293"/>
      <c r="T1246" s="293"/>
      <c r="U1246" s="293"/>
      <c r="V1246" s="293"/>
      <c r="W1246" s="293"/>
      <c r="X1246" s="293"/>
      <c r="Y1246" s="293"/>
      <c r="Z1246" s="293"/>
      <c r="AA1246" s="293"/>
      <c r="AB1246" s="293"/>
      <c r="AC1246" s="293"/>
      <c r="AD1246" s="293"/>
      <c r="AG1246" s="111">
        <f t="shared" si="221"/>
        <v>0</v>
      </c>
    </row>
    <row r="1247" spans="1:33" ht="15.05" customHeight="1">
      <c r="A1247" s="159"/>
      <c r="B1247" s="123"/>
      <c r="C1247" s="169" t="s">
        <v>94</v>
      </c>
      <c r="D1247" s="448" t="str">
        <f t="shared" si="220"/>
        <v/>
      </c>
      <c r="E1247" s="449"/>
      <c r="F1247" s="449"/>
      <c r="G1247" s="449"/>
      <c r="H1247" s="450"/>
      <c r="I1247" s="293"/>
      <c r="J1247" s="293"/>
      <c r="K1247" s="293"/>
      <c r="L1247" s="293"/>
      <c r="M1247" s="293"/>
      <c r="N1247" s="293"/>
      <c r="O1247" s="293"/>
      <c r="P1247" s="293"/>
      <c r="Q1247" s="293"/>
      <c r="R1247" s="293"/>
      <c r="S1247" s="293"/>
      <c r="T1247" s="293"/>
      <c r="U1247" s="293"/>
      <c r="V1247" s="293"/>
      <c r="W1247" s="293"/>
      <c r="X1247" s="293"/>
      <c r="Y1247" s="293"/>
      <c r="Z1247" s="293"/>
      <c r="AA1247" s="293"/>
      <c r="AB1247" s="293"/>
      <c r="AC1247" s="293"/>
      <c r="AD1247" s="293"/>
      <c r="AG1247" s="111">
        <f t="shared" si="221"/>
        <v>0</v>
      </c>
    </row>
    <row r="1248" spans="1:33" ht="15.05" customHeight="1">
      <c r="A1248" s="159"/>
      <c r="B1248" s="123"/>
      <c r="C1248" s="169" t="s">
        <v>95</v>
      </c>
      <c r="D1248" s="448" t="str">
        <f t="shared" si="220"/>
        <v/>
      </c>
      <c r="E1248" s="449"/>
      <c r="F1248" s="449"/>
      <c r="G1248" s="449"/>
      <c r="H1248" s="450"/>
      <c r="I1248" s="293"/>
      <c r="J1248" s="293"/>
      <c r="K1248" s="293"/>
      <c r="L1248" s="293"/>
      <c r="M1248" s="293"/>
      <c r="N1248" s="293"/>
      <c r="O1248" s="293"/>
      <c r="P1248" s="293"/>
      <c r="Q1248" s="293"/>
      <c r="R1248" s="293"/>
      <c r="S1248" s="293"/>
      <c r="T1248" s="293"/>
      <c r="U1248" s="293"/>
      <c r="V1248" s="293"/>
      <c r="W1248" s="293"/>
      <c r="X1248" s="293"/>
      <c r="Y1248" s="293"/>
      <c r="Z1248" s="293"/>
      <c r="AA1248" s="293"/>
      <c r="AB1248" s="293"/>
      <c r="AC1248" s="293"/>
      <c r="AD1248" s="293"/>
      <c r="AG1248" s="111">
        <f t="shared" si="221"/>
        <v>0</v>
      </c>
    </row>
    <row r="1249" spans="1:33" ht="15.05" customHeight="1">
      <c r="A1249" s="159"/>
      <c r="B1249" s="123"/>
      <c r="C1249" s="169" t="s">
        <v>96</v>
      </c>
      <c r="D1249" s="448" t="str">
        <f t="shared" si="220"/>
        <v/>
      </c>
      <c r="E1249" s="449"/>
      <c r="F1249" s="449"/>
      <c r="G1249" s="449"/>
      <c r="H1249" s="450"/>
      <c r="I1249" s="293"/>
      <c r="J1249" s="293"/>
      <c r="K1249" s="293"/>
      <c r="L1249" s="293"/>
      <c r="M1249" s="293"/>
      <c r="N1249" s="293"/>
      <c r="O1249" s="293"/>
      <c r="P1249" s="293"/>
      <c r="Q1249" s="293"/>
      <c r="R1249" s="293"/>
      <c r="S1249" s="293"/>
      <c r="T1249" s="293"/>
      <c r="U1249" s="293"/>
      <c r="V1249" s="293"/>
      <c r="W1249" s="293"/>
      <c r="X1249" s="293"/>
      <c r="Y1249" s="293"/>
      <c r="Z1249" s="293"/>
      <c r="AA1249" s="293"/>
      <c r="AB1249" s="293"/>
      <c r="AC1249" s="293"/>
      <c r="AD1249" s="293"/>
      <c r="AG1249" s="111">
        <f t="shared" si="221"/>
        <v>0</v>
      </c>
    </row>
    <row r="1250" spans="1:33" ht="15.05" customHeight="1">
      <c r="A1250" s="159"/>
      <c r="B1250" s="123"/>
      <c r="C1250" s="169" t="s">
        <v>97</v>
      </c>
      <c r="D1250" s="448" t="str">
        <f t="shared" si="220"/>
        <v/>
      </c>
      <c r="E1250" s="449"/>
      <c r="F1250" s="449"/>
      <c r="G1250" s="449"/>
      <c r="H1250" s="450"/>
      <c r="I1250" s="293"/>
      <c r="J1250" s="293"/>
      <c r="K1250" s="293"/>
      <c r="L1250" s="293"/>
      <c r="M1250" s="293"/>
      <c r="N1250" s="293"/>
      <c r="O1250" s="293"/>
      <c r="P1250" s="293"/>
      <c r="Q1250" s="293"/>
      <c r="R1250" s="293"/>
      <c r="S1250" s="293"/>
      <c r="T1250" s="293"/>
      <c r="U1250" s="293"/>
      <c r="V1250" s="293"/>
      <c r="W1250" s="293"/>
      <c r="X1250" s="293"/>
      <c r="Y1250" s="293"/>
      <c r="Z1250" s="293"/>
      <c r="AA1250" s="293"/>
      <c r="AB1250" s="293"/>
      <c r="AC1250" s="293"/>
      <c r="AD1250" s="293"/>
      <c r="AG1250" s="111">
        <f t="shared" si="221"/>
        <v>0</v>
      </c>
    </row>
    <row r="1251" spans="1:33" ht="15.05" customHeight="1">
      <c r="A1251" s="159"/>
      <c r="B1251" s="123"/>
      <c r="C1251" s="169" t="s">
        <v>98</v>
      </c>
      <c r="D1251" s="448" t="str">
        <f t="shared" si="220"/>
        <v/>
      </c>
      <c r="E1251" s="449"/>
      <c r="F1251" s="449"/>
      <c r="G1251" s="449"/>
      <c r="H1251" s="450"/>
      <c r="I1251" s="293"/>
      <c r="J1251" s="293"/>
      <c r="K1251" s="293"/>
      <c r="L1251" s="293"/>
      <c r="M1251" s="293"/>
      <c r="N1251" s="293"/>
      <c r="O1251" s="293"/>
      <c r="P1251" s="293"/>
      <c r="Q1251" s="293"/>
      <c r="R1251" s="293"/>
      <c r="S1251" s="293"/>
      <c r="T1251" s="293"/>
      <c r="U1251" s="293"/>
      <c r="V1251" s="293"/>
      <c r="W1251" s="293"/>
      <c r="X1251" s="293"/>
      <c r="Y1251" s="293"/>
      <c r="Z1251" s="293"/>
      <c r="AA1251" s="293"/>
      <c r="AB1251" s="293"/>
      <c r="AC1251" s="293"/>
      <c r="AD1251" s="293"/>
      <c r="AG1251" s="111">
        <f t="shared" si="221"/>
        <v>0</v>
      </c>
    </row>
    <row r="1252" spans="1:33" ht="15.05" customHeight="1">
      <c r="A1252" s="159"/>
      <c r="B1252" s="123"/>
      <c r="C1252" s="169" t="s">
        <v>99</v>
      </c>
      <c r="D1252" s="448" t="str">
        <f t="shared" si="220"/>
        <v/>
      </c>
      <c r="E1252" s="449"/>
      <c r="F1252" s="449"/>
      <c r="G1252" s="449"/>
      <c r="H1252" s="450"/>
      <c r="I1252" s="293"/>
      <c r="J1252" s="293"/>
      <c r="K1252" s="293"/>
      <c r="L1252" s="293"/>
      <c r="M1252" s="293"/>
      <c r="N1252" s="293"/>
      <c r="O1252" s="293"/>
      <c r="P1252" s="293"/>
      <c r="Q1252" s="293"/>
      <c r="R1252" s="293"/>
      <c r="S1252" s="293"/>
      <c r="T1252" s="293"/>
      <c r="U1252" s="293"/>
      <c r="V1252" s="293"/>
      <c r="W1252" s="293"/>
      <c r="X1252" s="293"/>
      <c r="Y1252" s="293"/>
      <c r="Z1252" s="293"/>
      <c r="AA1252" s="293"/>
      <c r="AB1252" s="293"/>
      <c r="AC1252" s="293"/>
      <c r="AD1252" s="293"/>
      <c r="AG1252" s="111">
        <f t="shared" si="221"/>
        <v>0</v>
      </c>
    </row>
    <row r="1253" spans="1:33" ht="15.05" customHeight="1">
      <c r="A1253" s="159"/>
      <c r="B1253" s="123"/>
      <c r="C1253" s="169" t="s">
        <v>100</v>
      </c>
      <c r="D1253" s="448" t="str">
        <f t="shared" si="220"/>
        <v/>
      </c>
      <c r="E1253" s="449"/>
      <c r="F1253" s="449"/>
      <c r="G1253" s="449"/>
      <c r="H1253" s="450"/>
      <c r="I1253" s="293"/>
      <c r="J1253" s="293"/>
      <c r="K1253" s="293"/>
      <c r="L1253" s="293"/>
      <c r="M1253" s="293"/>
      <c r="N1253" s="293"/>
      <c r="O1253" s="293"/>
      <c r="P1253" s="293"/>
      <c r="Q1253" s="293"/>
      <c r="R1253" s="293"/>
      <c r="S1253" s="293"/>
      <c r="T1253" s="293"/>
      <c r="U1253" s="293"/>
      <c r="V1253" s="293"/>
      <c r="W1253" s="293"/>
      <c r="X1253" s="293"/>
      <c r="Y1253" s="293"/>
      <c r="Z1253" s="293"/>
      <c r="AA1253" s="293"/>
      <c r="AB1253" s="293"/>
      <c r="AC1253" s="293"/>
      <c r="AD1253" s="293"/>
      <c r="AG1253" s="111">
        <f t="shared" si="221"/>
        <v>0</v>
      </c>
    </row>
    <row r="1254" spans="1:33" ht="15.05" customHeight="1">
      <c r="A1254" s="159"/>
      <c r="B1254" s="123"/>
      <c r="C1254" s="169" t="s">
        <v>101</v>
      </c>
      <c r="D1254" s="448" t="str">
        <f t="shared" si="220"/>
        <v/>
      </c>
      <c r="E1254" s="449"/>
      <c r="F1254" s="449"/>
      <c r="G1254" s="449"/>
      <c r="H1254" s="450"/>
      <c r="I1254" s="293"/>
      <c r="J1254" s="293"/>
      <c r="K1254" s="293"/>
      <c r="L1254" s="293"/>
      <c r="M1254" s="293"/>
      <c r="N1254" s="293"/>
      <c r="O1254" s="293"/>
      <c r="P1254" s="293"/>
      <c r="Q1254" s="293"/>
      <c r="R1254" s="293"/>
      <c r="S1254" s="293"/>
      <c r="T1254" s="293"/>
      <c r="U1254" s="293"/>
      <c r="V1254" s="293"/>
      <c r="W1254" s="293"/>
      <c r="X1254" s="293"/>
      <c r="Y1254" s="293"/>
      <c r="Z1254" s="293"/>
      <c r="AA1254" s="293"/>
      <c r="AB1254" s="293"/>
      <c r="AC1254" s="293"/>
      <c r="AD1254" s="293"/>
      <c r="AG1254" s="111">
        <f t="shared" si="221"/>
        <v>0</v>
      </c>
    </row>
    <row r="1255" spans="1:33" ht="15.05" customHeight="1">
      <c r="A1255" s="159"/>
      <c r="B1255" s="123"/>
      <c r="C1255" s="169" t="s">
        <v>102</v>
      </c>
      <c r="D1255" s="448" t="str">
        <f t="shared" si="220"/>
        <v/>
      </c>
      <c r="E1255" s="449"/>
      <c r="F1255" s="449"/>
      <c r="G1255" s="449"/>
      <c r="H1255" s="450"/>
      <c r="I1255" s="293"/>
      <c r="J1255" s="293"/>
      <c r="K1255" s="293"/>
      <c r="L1255" s="293"/>
      <c r="M1255" s="293"/>
      <c r="N1255" s="293"/>
      <c r="O1255" s="293"/>
      <c r="P1255" s="293"/>
      <c r="Q1255" s="293"/>
      <c r="R1255" s="293"/>
      <c r="S1255" s="293"/>
      <c r="T1255" s="293"/>
      <c r="U1255" s="293"/>
      <c r="V1255" s="293"/>
      <c r="W1255" s="293"/>
      <c r="X1255" s="293"/>
      <c r="Y1255" s="293"/>
      <c r="Z1255" s="293"/>
      <c r="AA1255" s="293"/>
      <c r="AB1255" s="293"/>
      <c r="AC1255" s="293"/>
      <c r="AD1255" s="293"/>
      <c r="AG1255" s="111">
        <f t="shared" si="221"/>
        <v>0</v>
      </c>
    </row>
    <row r="1256" spans="1:33" ht="15.05" customHeight="1">
      <c r="A1256" s="159"/>
      <c r="B1256" s="123"/>
      <c r="C1256" s="169" t="s">
        <v>103</v>
      </c>
      <c r="D1256" s="448" t="str">
        <f t="shared" si="220"/>
        <v/>
      </c>
      <c r="E1256" s="449"/>
      <c r="F1256" s="449"/>
      <c r="G1256" s="449"/>
      <c r="H1256" s="450"/>
      <c r="I1256" s="293"/>
      <c r="J1256" s="293"/>
      <c r="K1256" s="293"/>
      <c r="L1256" s="293"/>
      <c r="M1256" s="293"/>
      <c r="N1256" s="293"/>
      <c r="O1256" s="293"/>
      <c r="P1256" s="293"/>
      <c r="Q1256" s="293"/>
      <c r="R1256" s="293"/>
      <c r="S1256" s="293"/>
      <c r="T1256" s="293"/>
      <c r="U1256" s="293"/>
      <c r="V1256" s="293"/>
      <c r="W1256" s="293"/>
      <c r="X1256" s="293"/>
      <c r="Y1256" s="293"/>
      <c r="Z1256" s="293"/>
      <c r="AA1256" s="293"/>
      <c r="AB1256" s="293"/>
      <c r="AC1256" s="293"/>
      <c r="AD1256" s="293"/>
      <c r="AG1256" s="111">
        <f t="shared" si="221"/>
        <v>0</v>
      </c>
    </row>
    <row r="1257" spans="1:33" ht="15.05" customHeight="1">
      <c r="A1257" s="159"/>
      <c r="B1257" s="123"/>
      <c r="C1257" s="169" t="s">
        <v>104</v>
      </c>
      <c r="D1257" s="448" t="str">
        <f t="shared" si="220"/>
        <v/>
      </c>
      <c r="E1257" s="449"/>
      <c r="F1257" s="449"/>
      <c r="G1257" s="449"/>
      <c r="H1257" s="450"/>
      <c r="I1257" s="293"/>
      <c r="J1257" s="293"/>
      <c r="K1257" s="293"/>
      <c r="L1257" s="293"/>
      <c r="M1257" s="293"/>
      <c r="N1257" s="293"/>
      <c r="O1257" s="293"/>
      <c r="P1257" s="293"/>
      <c r="Q1257" s="293"/>
      <c r="R1257" s="293"/>
      <c r="S1257" s="293"/>
      <c r="T1257" s="293"/>
      <c r="U1257" s="293"/>
      <c r="V1257" s="293"/>
      <c r="W1257" s="293"/>
      <c r="X1257" s="293"/>
      <c r="Y1257" s="293"/>
      <c r="Z1257" s="293"/>
      <c r="AA1257" s="293"/>
      <c r="AB1257" s="293"/>
      <c r="AC1257" s="293"/>
      <c r="AD1257" s="293"/>
      <c r="AG1257" s="111">
        <f t="shared" si="221"/>
        <v>0</v>
      </c>
    </row>
    <row r="1258" spans="1:33" ht="15.05" customHeight="1">
      <c r="A1258" s="159"/>
      <c r="B1258" s="123"/>
      <c r="C1258" s="169" t="s">
        <v>105</v>
      </c>
      <c r="D1258" s="448" t="str">
        <f t="shared" si="220"/>
        <v/>
      </c>
      <c r="E1258" s="449"/>
      <c r="F1258" s="449"/>
      <c r="G1258" s="449"/>
      <c r="H1258" s="450"/>
      <c r="I1258" s="293"/>
      <c r="J1258" s="293"/>
      <c r="K1258" s="293"/>
      <c r="L1258" s="293"/>
      <c r="M1258" s="293"/>
      <c r="N1258" s="293"/>
      <c r="O1258" s="293"/>
      <c r="P1258" s="293"/>
      <c r="Q1258" s="293"/>
      <c r="R1258" s="293"/>
      <c r="S1258" s="293"/>
      <c r="T1258" s="293"/>
      <c r="U1258" s="293"/>
      <c r="V1258" s="293"/>
      <c r="W1258" s="293"/>
      <c r="X1258" s="293"/>
      <c r="Y1258" s="293"/>
      <c r="Z1258" s="293"/>
      <c r="AA1258" s="293"/>
      <c r="AB1258" s="293"/>
      <c r="AC1258" s="293"/>
      <c r="AD1258" s="293"/>
      <c r="AG1258" s="111">
        <f t="shared" si="221"/>
        <v>0</v>
      </c>
    </row>
    <row r="1259" spans="1:33" ht="15.05" customHeight="1">
      <c r="A1259" s="159"/>
      <c r="B1259" s="123"/>
      <c r="C1259" s="169" t="s">
        <v>106</v>
      </c>
      <c r="D1259" s="448" t="str">
        <f t="shared" si="220"/>
        <v/>
      </c>
      <c r="E1259" s="449"/>
      <c r="F1259" s="449"/>
      <c r="G1259" s="449"/>
      <c r="H1259" s="450"/>
      <c r="I1259" s="293"/>
      <c r="J1259" s="293"/>
      <c r="K1259" s="293"/>
      <c r="L1259" s="293"/>
      <c r="M1259" s="293"/>
      <c r="N1259" s="293"/>
      <c r="O1259" s="293"/>
      <c r="P1259" s="293"/>
      <c r="Q1259" s="293"/>
      <c r="R1259" s="293"/>
      <c r="S1259" s="293"/>
      <c r="T1259" s="293"/>
      <c r="U1259" s="293"/>
      <c r="V1259" s="293"/>
      <c r="W1259" s="293"/>
      <c r="X1259" s="293"/>
      <c r="Y1259" s="293"/>
      <c r="Z1259" s="293"/>
      <c r="AA1259" s="293"/>
      <c r="AB1259" s="293"/>
      <c r="AC1259" s="293"/>
      <c r="AD1259" s="293"/>
      <c r="AG1259" s="111">
        <f t="shared" si="221"/>
        <v>0</v>
      </c>
    </row>
    <row r="1260" spans="1:33" ht="15.05" customHeight="1">
      <c r="A1260" s="159"/>
      <c r="B1260" s="123"/>
      <c r="C1260" s="169" t="s">
        <v>107</v>
      </c>
      <c r="D1260" s="448" t="str">
        <f t="shared" si="220"/>
        <v/>
      </c>
      <c r="E1260" s="449"/>
      <c r="F1260" s="449"/>
      <c r="G1260" s="449"/>
      <c r="H1260" s="450"/>
      <c r="I1260" s="293"/>
      <c r="J1260" s="293"/>
      <c r="K1260" s="293"/>
      <c r="L1260" s="293"/>
      <c r="M1260" s="293"/>
      <c r="N1260" s="293"/>
      <c r="O1260" s="293"/>
      <c r="P1260" s="293"/>
      <c r="Q1260" s="293"/>
      <c r="R1260" s="293"/>
      <c r="S1260" s="293"/>
      <c r="T1260" s="293"/>
      <c r="U1260" s="293"/>
      <c r="V1260" s="293"/>
      <c r="W1260" s="293"/>
      <c r="X1260" s="293"/>
      <c r="Y1260" s="293"/>
      <c r="Z1260" s="293"/>
      <c r="AA1260" s="293"/>
      <c r="AB1260" s="293"/>
      <c r="AC1260" s="293"/>
      <c r="AD1260" s="293"/>
      <c r="AG1260" s="111">
        <f t="shared" si="221"/>
        <v>0</v>
      </c>
    </row>
    <row r="1261" spans="1:33" ht="15.05" customHeight="1">
      <c r="A1261" s="159"/>
      <c r="B1261" s="123"/>
      <c r="C1261" s="169" t="s">
        <v>108</v>
      </c>
      <c r="D1261" s="448" t="str">
        <f t="shared" si="220"/>
        <v/>
      </c>
      <c r="E1261" s="449"/>
      <c r="F1261" s="449"/>
      <c r="G1261" s="449"/>
      <c r="H1261" s="450"/>
      <c r="I1261" s="293"/>
      <c r="J1261" s="293"/>
      <c r="K1261" s="293"/>
      <c r="L1261" s="293"/>
      <c r="M1261" s="293"/>
      <c r="N1261" s="293"/>
      <c r="O1261" s="293"/>
      <c r="P1261" s="293"/>
      <c r="Q1261" s="293"/>
      <c r="R1261" s="293"/>
      <c r="S1261" s="293"/>
      <c r="T1261" s="293"/>
      <c r="U1261" s="293"/>
      <c r="V1261" s="293"/>
      <c r="W1261" s="293"/>
      <c r="X1261" s="293"/>
      <c r="Y1261" s="293"/>
      <c r="Z1261" s="293"/>
      <c r="AA1261" s="293"/>
      <c r="AB1261" s="293"/>
      <c r="AC1261" s="293"/>
      <c r="AD1261" s="293"/>
      <c r="AG1261" s="111">
        <f t="shared" si="221"/>
        <v>0</v>
      </c>
    </row>
    <row r="1262" spans="1:33" ht="15.05" customHeight="1">
      <c r="A1262" s="159"/>
      <c r="B1262" s="123"/>
      <c r="C1262" s="169" t="s">
        <v>109</v>
      </c>
      <c r="D1262" s="448" t="str">
        <f t="shared" si="220"/>
        <v/>
      </c>
      <c r="E1262" s="449"/>
      <c r="F1262" s="449"/>
      <c r="G1262" s="449"/>
      <c r="H1262" s="450"/>
      <c r="I1262" s="293"/>
      <c r="J1262" s="293"/>
      <c r="K1262" s="293"/>
      <c r="L1262" s="293"/>
      <c r="M1262" s="293"/>
      <c r="N1262" s="293"/>
      <c r="O1262" s="293"/>
      <c r="P1262" s="293"/>
      <c r="Q1262" s="293"/>
      <c r="R1262" s="293"/>
      <c r="S1262" s="293"/>
      <c r="T1262" s="293"/>
      <c r="U1262" s="293"/>
      <c r="V1262" s="293"/>
      <c r="W1262" s="293"/>
      <c r="X1262" s="293"/>
      <c r="Y1262" s="293"/>
      <c r="Z1262" s="293"/>
      <c r="AA1262" s="293"/>
      <c r="AB1262" s="293"/>
      <c r="AC1262" s="293"/>
      <c r="AD1262" s="293"/>
      <c r="AG1262" s="111">
        <f t="shared" si="221"/>
        <v>0</v>
      </c>
    </row>
    <row r="1263" spans="1:33" ht="15.05" customHeight="1">
      <c r="A1263" s="159"/>
      <c r="B1263" s="123"/>
      <c r="C1263" s="169" t="s">
        <v>110</v>
      </c>
      <c r="D1263" s="448" t="str">
        <f t="shared" si="220"/>
        <v/>
      </c>
      <c r="E1263" s="449"/>
      <c r="F1263" s="449"/>
      <c r="G1263" s="449"/>
      <c r="H1263" s="450"/>
      <c r="I1263" s="293"/>
      <c r="J1263" s="293"/>
      <c r="K1263" s="293"/>
      <c r="L1263" s="293"/>
      <c r="M1263" s="293"/>
      <c r="N1263" s="293"/>
      <c r="O1263" s="293"/>
      <c r="P1263" s="293"/>
      <c r="Q1263" s="293"/>
      <c r="R1263" s="293"/>
      <c r="S1263" s="293"/>
      <c r="T1263" s="293"/>
      <c r="U1263" s="293"/>
      <c r="V1263" s="293"/>
      <c r="W1263" s="293"/>
      <c r="X1263" s="293"/>
      <c r="Y1263" s="293"/>
      <c r="Z1263" s="293"/>
      <c r="AA1263" s="293"/>
      <c r="AB1263" s="293"/>
      <c r="AC1263" s="293"/>
      <c r="AD1263" s="293"/>
      <c r="AG1263" s="111">
        <f t="shared" si="221"/>
        <v>0</v>
      </c>
    </row>
    <row r="1264" spans="1:33" ht="15.05" customHeight="1">
      <c r="A1264" s="159"/>
      <c r="B1264" s="123"/>
      <c r="C1264" s="169" t="s">
        <v>111</v>
      </c>
      <c r="D1264" s="448" t="str">
        <f t="shared" si="220"/>
        <v/>
      </c>
      <c r="E1264" s="449"/>
      <c r="F1264" s="449"/>
      <c r="G1264" s="449"/>
      <c r="H1264" s="450"/>
      <c r="I1264" s="293"/>
      <c r="J1264" s="293"/>
      <c r="K1264" s="293"/>
      <c r="L1264" s="293"/>
      <c r="M1264" s="293"/>
      <c r="N1264" s="293"/>
      <c r="O1264" s="293"/>
      <c r="P1264" s="293"/>
      <c r="Q1264" s="293"/>
      <c r="R1264" s="293"/>
      <c r="S1264" s="293"/>
      <c r="T1264" s="293"/>
      <c r="U1264" s="293"/>
      <c r="V1264" s="293"/>
      <c r="W1264" s="293"/>
      <c r="X1264" s="293"/>
      <c r="Y1264" s="293"/>
      <c r="Z1264" s="293"/>
      <c r="AA1264" s="293"/>
      <c r="AB1264" s="293"/>
      <c r="AC1264" s="293"/>
      <c r="AD1264" s="293"/>
      <c r="AG1264" s="111">
        <f t="shared" si="221"/>
        <v>0</v>
      </c>
    </row>
    <row r="1265" spans="1:33" ht="15.05" customHeight="1">
      <c r="A1265" s="159"/>
      <c r="B1265" s="123"/>
      <c r="C1265" s="169" t="s">
        <v>112</v>
      </c>
      <c r="D1265" s="448" t="str">
        <f t="shared" si="220"/>
        <v/>
      </c>
      <c r="E1265" s="449"/>
      <c r="F1265" s="449"/>
      <c r="G1265" s="449"/>
      <c r="H1265" s="450"/>
      <c r="I1265" s="293"/>
      <c r="J1265" s="293"/>
      <c r="K1265" s="293"/>
      <c r="L1265" s="293"/>
      <c r="M1265" s="293"/>
      <c r="N1265" s="293"/>
      <c r="O1265" s="293"/>
      <c r="P1265" s="293"/>
      <c r="Q1265" s="293"/>
      <c r="R1265" s="293"/>
      <c r="S1265" s="293"/>
      <c r="T1265" s="293"/>
      <c r="U1265" s="293"/>
      <c r="V1265" s="293"/>
      <c r="W1265" s="293"/>
      <c r="X1265" s="293"/>
      <c r="Y1265" s="293"/>
      <c r="Z1265" s="293"/>
      <c r="AA1265" s="293"/>
      <c r="AB1265" s="293"/>
      <c r="AC1265" s="293"/>
      <c r="AD1265" s="293"/>
      <c r="AG1265" s="111">
        <f t="shared" si="221"/>
        <v>0</v>
      </c>
    </row>
    <row r="1266" spans="1:33" ht="15.05" customHeight="1">
      <c r="A1266" s="159"/>
      <c r="B1266" s="123"/>
      <c r="C1266" s="169" t="s">
        <v>113</v>
      </c>
      <c r="D1266" s="448" t="str">
        <f t="shared" si="220"/>
        <v/>
      </c>
      <c r="E1266" s="449"/>
      <c r="F1266" s="449"/>
      <c r="G1266" s="449"/>
      <c r="H1266" s="450"/>
      <c r="I1266" s="293"/>
      <c r="J1266" s="293"/>
      <c r="K1266" s="293"/>
      <c r="L1266" s="293"/>
      <c r="M1266" s="293"/>
      <c r="N1266" s="293"/>
      <c r="O1266" s="293"/>
      <c r="P1266" s="293"/>
      <c r="Q1266" s="293"/>
      <c r="R1266" s="293"/>
      <c r="S1266" s="293"/>
      <c r="T1266" s="293"/>
      <c r="U1266" s="293"/>
      <c r="V1266" s="293"/>
      <c r="W1266" s="293"/>
      <c r="X1266" s="293"/>
      <c r="Y1266" s="293"/>
      <c r="Z1266" s="293"/>
      <c r="AA1266" s="293"/>
      <c r="AB1266" s="293"/>
      <c r="AC1266" s="293"/>
      <c r="AD1266" s="293"/>
      <c r="AG1266" s="111">
        <f t="shared" si="221"/>
        <v>0</v>
      </c>
    </row>
    <row r="1267" spans="1:33" ht="15.05" customHeight="1">
      <c r="A1267" s="159"/>
      <c r="B1267" s="123"/>
      <c r="C1267" s="169" t="s">
        <v>114</v>
      </c>
      <c r="D1267" s="448" t="str">
        <f t="shared" si="220"/>
        <v/>
      </c>
      <c r="E1267" s="449"/>
      <c r="F1267" s="449"/>
      <c r="G1267" s="449"/>
      <c r="H1267" s="450"/>
      <c r="I1267" s="293"/>
      <c r="J1267" s="293"/>
      <c r="K1267" s="293"/>
      <c r="L1267" s="293"/>
      <c r="M1267" s="293"/>
      <c r="N1267" s="293"/>
      <c r="O1267" s="293"/>
      <c r="P1267" s="293"/>
      <c r="Q1267" s="293"/>
      <c r="R1267" s="293"/>
      <c r="S1267" s="293"/>
      <c r="T1267" s="293"/>
      <c r="U1267" s="293"/>
      <c r="V1267" s="293"/>
      <c r="W1267" s="293"/>
      <c r="X1267" s="293"/>
      <c r="Y1267" s="293"/>
      <c r="Z1267" s="293"/>
      <c r="AA1267" s="293"/>
      <c r="AB1267" s="293"/>
      <c r="AC1267" s="293"/>
      <c r="AD1267" s="293"/>
      <c r="AG1267" s="111">
        <f t="shared" si="221"/>
        <v>0</v>
      </c>
    </row>
    <row r="1268" spans="1:33" ht="15.05" customHeight="1">
      <c r="A1268" s="159"/>
      <c r="B1268" s="123"/>
      <c r="C1268" s="169" t="s">
        <v>115</v>
      </c>
      <c r="D1268" s="448" t="str">
        <f t="shared" si="220"/>
        <v/>
      </c>
      <c r="E1268" s="449"/>
      <c r="F1268" s="449"/>
      <c r="G1268" s="449"/>
      <c r="H1268" s="450"/>
      <c r="I1268" s="293"/>
      <c r="J1268" s="293"/>
      <c r="K1268" s="293"/>
      <c r="L1268" s="293"/>
      <c r="M1268" s="293"/>
      <c r="N1268" s="293"/>
      <c r="O1268" s="293"/>
      <c r="P1268" s="293"/>
      <c r="Q1268" s="293"/>
      <c r="R1268" s="293"/>
      <c r="S1268" s="293"/>
      <c r="T1268" s="293"/>
      <c r="U1268" s="293"/>
      <c r="V1268" s="293"/>
      <c r="W1268" s="293"/>
      <c r="X1268" s="293"/>
      <c r="Y1268" s="293"/>
      <c r="Z1268" s="293"/>
      <c r="AA1268" s="293"/>
      <c r="AB1268" s="293"/>
      <c r="AC1268" s="293"/>
      <c r="AD1268" s="293"/>
      <c r="AG1268" s="111">
        <f t="shared" si="221"/>
        <v>0</v>
      </c>
    </row>
    <row r="1269" spans="1:33" ht="15.05" customHeight="1">
      <c r="A1269" s="159"/>
      <c r="B1269" s="123"/>
      <c r="C1269" s="169" t="s">
        <v>116</v>
      </c>
      <c r="D1269" s="448" t="str">
        <f t="shared" si="220"/>
        <v/>
      </c>
      <c r="E1269" s="449"/>
      <c r="F1269" s="449"/>
      <c r="G1269" s="449"/>
      <c r="H1269" s="450"/>
      <c r="I1269" s="293"/>
      <c r="J1269" s="293"/>
      <c r="K1269" s="293"/>
      <c r="L1269" s="293"/>
      <c r="M1269" s="293"/>
      <c r="N1269" s="293"/>
      <c r="O1269" s="293"/>
      <c r="P1269" s="293"/>
      <c r="Q1269" s="293"/>
      <c r="R1269" s="293"/>
      <c r="S1269" s="293"/>
      <c r="T1269" s="293"/>
      <c r="U1269" s="293"/>
      <c r="V1269" s="293"/>
      <c r="W1269" s="293"/>
      <c r="X1269" s="293"/>
      <c r="Y1269" s="293"/>
      <c r="Z1269" s="293"/>
      <c r="AA1269" s="293"/>
      <c r="AB1269" s="293"/>
      <c r="AC1269" s="293"/>
      <c r="AD1269" s="293"/>
      <c r="AG1269" s="111">
        <f t="shared" si="221"/>
        <v>0</v>
      </c>
    </row>
    <row r="1270" spans="1:33" ht="15.05" customHeight="1">
      <c r="A1270" s="159"/>
      <c r="B1270" s="123"/>
      <c r="C1270" s="169" t="s">
        <v>117</v>
      </c>
      <c r="D1270" s="448" t="str">
        <f t="shared" si="220"/>
        <v/>
      </c>
      <c r="E1270" s="449"/>
      <c r="F1270" s="449"/>
      <c r="G1270" s="449"/>
      <c r="H1270" s="450"/>
      <c r="I1270" s="293"/>
      <c r="J1270" s="293"/>
      <c r="K1270" s="293"/>
      <c r="L1270" s="293"/>
      <c r="M1270" s="293"/>
      <c r="N1270" s="293"/>
      <c r="O1270" s="293"/>
      <c r="P1270" s="293"/>
      <c r="Q1270" s="293"/>
      <c r="R1270" s="293"/>
      <c r="S1270" s="293"/>
      <c r="T1270" s="293"/>
      <c r="U1270" s="293"/>
      <c r="V1270" s="293"/>
      <c r="W1270" s="293"/>
      <c r="X1270" s="293"/>
      <c r="Y1270" s="293"/>
      <c r="Z1270" s="293"/>
      <c r="AA1270" s="293"/>
      <c r="AB1270" s="293"/>
      <c r="AC1270" s="293"/>
      <c r="AD1270" s="293"/>
      <c r="AG1270" s="111">
        <f t="shared" si="221"/>
        <v>0</v>
      </c>
    </row>
    <row r="1271" spans="1:33" ht="15.05" customHeight="1">
      <c r="A1271" s="159"/>
      <c r="B1271" s="123"/>
      <c r="C1271" s="169" t="s">
        <v>118</v>
      </c>
      <c r="D1271" s="448" t="str">
        <f t="shared" si="220"/>
        <v/>
      </c>
      <c r="E1271" s="449"/>
      <c r="F1271" s="449"/>
      <c r="G1271" s="449"/>
      <c r="H1271" s="450"/>
      <c r="I1271" s="293"/>
      <c r="J1271" s="293"/>
      <c r="K1271" s="293"/>
      <c r="L1271" s="293"/>
      <c r="M1271" s="293"/>
      <c r="N1271" s="293"/>
      <c r="O1271" s="293"/>
      <c r="P1271" s="293"/>
      <c r="Q1271" s="293"/>
      <c r="R1271" s="293"/>
      <c r="S1271" s="293"/>
      <c r="T1271" s="293"/>
      <c r="U1271" s="293"/>
      <c r="V1271" s="293"/>
      <c r="W1271" s="293"/>
      <c r="X1271" s="293"/>
      <c r="Y1271" s="293"/>
      <c r="Z1271" s="293"/>
      <c r="AA1271" s="293"/>
      <c r="AB1271" s="293"/>
      <c r="AC1271" s="293"/>
      <c r="AD1271" s="293"/>
      <c r="AG1271" s="111">
        <f t="shared" si="221"/>
        <v>0</v>
      </c>
    </row>
    <row r="1272" spans="1:33" ht="15.05" customHeight="1">
      <c r="A1272" s="159"/>
      <c r="B1272" s="123"/>
      <c r="C1272" s="169" t="s">
        <v>119</v>
      </c>
      <c r="D1272" s="448" t="str">
        <f t="shared" si="220"/>
        <v/>
      </c>
      <c r="E1272" s="449"/>
      <c r="F1272" s="449"/>
      <c r="G1272" s="449"/>
      <c r="H1272" s="450"/>
      <c r="I1272" s="293"/>
      <c r="J1272" s="293"/>
      <c r="K1272" s="293"/>
      <c r="L1272" s="293"/>
      <c r="M1272" s="293"/>
      <c r="N1272" s="293"/>
      <c r="O1272" s="293"/>
      <c r="P1272" s="293"/>
      <c r="Q1272" s="293"/>
      <c r="R1272" s="293"/>
      <c r="S1272" s="293"/>
      <c r="T1272" s="293"/>
      <c r="U1272" s="293"/>
      <c r="V1272" s="293"/>
      <c r="W1272" s="293"/>
      <c r="X1272" s="293"/>
      <c r="Y1272" s="293"/>
      <c r="Z1272" s="293"/>
      <c r="AA1272" s="293"/>
      <c r="AB1272" s="293"/>
      <c r="AC1272" s="293"/>
      <c r="AD1272" s="293"/>
      <c r="AG1272" s="111">
        <f t="shared" si="221"/>
        <v>0</v>
      </c>
    </row>
    <row r="1273" spans="1:33" ht="15.05" customHeight="1">
      <c r="A1273" s="159"/>
      <c r="B1273" s="123"/>
      <c r="C1273" s="169" t="s">
        <v>120</v>
      </c>
      <c r="D1273" s="448" t="str">
        <f t="shared" si="220"/>
        <v/>
      </c>
      <c r="E1273" s="449"/>
      <c r="F1273" s="449"/>
      <c r="G1273" s="449"/>
      <c r="H1273" s="450"/>
      <c r="I1273" s="293"/>
      <c r="J1273" s="293"/>
      <c r="K1273" s="293"/>
      <c r="L1273" s="293"/>
      <c r="M1273" s="293"/>
      <c r="N1273" s="293"/>
      <c r="O1273" s="293"/>
      <c r="P1273" s="293"/>
      <c r="Q1273" s="293"/>
      <c r="R1273" s="293"/>
      <c r="S1273" s="293"/>
      <c r="T1273" s="293"/>
      <c r="U1273" s="293"/>
      <c r="V1273" s="293"/>
      <c r="W1273" s="293"/>
      <c r="X1273" s="293"/>
      <c r="Y1273" s="293"/>
      <c r="Z1273" s="293"/>
      <c r="AA1273" s="293"/>
      <c r="AB1273" s="293"/>
      <c r="AC1273" s="293"/>
      <c r="AD1273" s="293"/>
      <c r="AG1273" s="111">
        <f t="shared" si="221"/>
        <v>0</v>
      </c>
    </row>
    <row r="1274" spans="1:33" ht="15.05" customHeight="1">
      <c r="A1274" s="159"/>
      <c r="B1274" s="123"/>
      <c r="C1274" s="169" t="s">
        <v>121</v>
      </c>
      <c r="D1274" s="448" t="str">
        <f t="shared" si="220"/>
        <v/>
      </c>
      <c r="E1274" s="449"/>
      <c r="F1274" s="449"/>
      <c r="G1274" s="449"/>
      <c r="H1274" s="450"/>
      <c r="I1274" s="293"/>
      <c r="J1274" s="293"/>
      <c r="K1274" s="293"/>
      <c r="L1274" s="293"/>
      <c r="M1274" s="293"/>
      <c r="N1274" s="293"/>
      <c r="O1274" s="293"/>
      <c r="P1274" s="293"/>
      <c r="Q1274" s="293"/>
      <c r="R1274" s="293"/>
      <c r="S1274" s="293"/>
      <c r="T1274" s="293"/>
      <c r="U1274" s="293"/>
      <c r="V1274" s="293"/>
      <c r="W1274" s="293"/>
      <c r="X1274" s="293"/>
      <c r="Y1274" s="293"/>
      <c r="Z1274" s="293"/>
      <c r="AA1274" s="293"/>
      <c r="AB1274" s="293"/>
      <c r="AC1274" s="293"/>
      <c r="AD1274" s="293"/>
      <c r="AG1274" s="111">
        <f t="shared" si="221"/>
        <v>0</v>
      </c>
    </row>
    <row r="1275" spans="1:33" ht="15.05" customHeight="1">
      <c r="A1275" s="159"/>
      <c r="B1275" s="123"/>
      <c r="C1275" s="169" t="s">
        <v>122</v>
      </c>
      <c r="D1275" s="448" t="str">
        <f t="shared" si="220"/>
        <v/>
      </c>
      <c r="E1275" s="449"/>
      <c r="F1275" s="449"/>
      <c r="G1275" s="449"/>
      <c r="H1275" s="450"/>
      <c r="I1275" s="293"/>
      <c r="J1275" s="293"/>
      <c r="K1275" s="293"/>
      <c r="L1275" s="293"/>
      <c r="M1275" s="293"/>
      <c r="N1275" s="293"/>
      <c r="O1275" s="293"/>
      <c r="P1275" s="293"/>
      <c r="Q1275" s="293"/>
      <c r="R1275" s="293"/>
      <c r="S1275" s="293"/>
      <c r="T1275" s="293"/>
      <c r="U1275" s="293"/>
      <c r="V1275" s="293"/>
      <c r="W1275" s="293"/>
      <c r="X1275" s="293"/>
      <c r="Y1275" s="293"/>
      <c r="Z1275" s="293"/>
      <c r="AA1275" s="293"/>
      <c r="AB1275" s="293"/>
      <c r="AC1275" s="293"/>
      <c r="AD1275" s="293"/>
      <c r="AG1275" s="111">
        <f t="shared" si="221"/>
        <v>0</v>
      </c>
    </row>
    <row r="1276" spans="1:33" ht="15.05" customHeight="1">
      <c r="A1276" s="159"/>
      <c r="B1276" s="123"/>
      <c r="C1276" s="169" t="s">
        <v>123</v>
      </c>
      <c r="D1276" s="448" t="str">
        <f t="shared" si="220"/>
        <v/>
      </c>
      <c r="E1276" s="449"/>
      <c r="F1276" s="449"/>
      <c r="G1276" s="449"/>
      <c r="H1276" s="450"/>
      <c r="I1276" s="293"/>
      <c r="J1276" s="293"/>
      <c r="K1276" s="293"/>
      <c r="L1276" s="293"/>
      <c r="M1276" s="293"/>
      <c r="N1276" s="293"/>
      <c r="O1276" s="293"/>
      <c r="P1276" s="293"/>
      <c r="Q1276" s="293"/>
      <c r="R1276" s="293"/>
      <c r="S1276" s="293"/>
      <c r="T1276" s="293"/>
      <c r="U1276" s="293"/>
      <c r="V1276" s="293"/>
      <c r="W1276" s="293"/>
      <c r="X1276" s="293"/>
      <c r="Y1276" s="293"/>
      <c r="Z1276" s="293"/>
      <c r="AA1276" s="293"/>
      <c r="AB1276" s="293"/>
      <c r="AC1276" s="293"/>
      <c r="AD1276" s="293"/>
      <c r="AG1276" s="111">
        <f t="shared" si="221"/>
        <v>0</v>
      </c>
    </row>
    <row r="1277" spans="1:33" ht="15.05" customHeight="1">
      <c r="A1277" s="159"/>
      <c r="B1277" s="123"/>
      <c r="C1277" s="169" t="s">
        <v>124</v>
      </c>
      <c r="D1277" s="448" t="str">
        <f t="shared" si="220"/>
        <v/>
      </c>
      <c r="E1277" s="449"/>
      <c r="F1277" s="449"/>
      <c r="G1277" s="449"/>
      <c r="H1277" s="450"/>
      <c r="I1277" s="293"/>
      <c r="J1277" s="293"/>
      <c r="K1277" s="293"/>
      <c r="L1277" s="293"/>
      <c r="M1277" s="293"/>
      <c r="N1277" s="293"/>
      <c r="O1277" s="293"/>
      <c r="P1277" s="293"/>
      <c r="Q1277" s="293"/>
      <c r="R1277" s="293"/>
      <c r="S1277" s="293"/>
      <c r="T1277" s="293"/>
      <c r="U1277" s="293"/>
      <c r="V1277" s="293"/>
      <c r="W1277" s="293"/>
      <c r="X1277" s="293"/>
      <c r="Y1277" s="293"/>
      <c r="Z1277" s="293"/>
      <c r="AA1277" s="293"/>
      <c r="AB1277" s="293"/>
      <c r="AC1277" s="293"/>
      <c r="AD1277" s="293"/>
      <c r="AG1277" s="111">
        <f t="shared" si="221"/>
        <v>0</v>
      </c>
    </row>
    <row r="1278" spans="1:33" ht="15.05" customHeight="1">
      <c r="A1278" s="159"/>
      <c r="B1278" s="123"/>
      <c r="C1278" s="169" t="s">
        <v>125</v>
      </c>
      <c r="D1278" s="448" t="str">
        <f t="shared" si="220"/>
        <v/>
      </c>
      <c r="E1278" s="449"/>
      <c r="F1278" s="449"/>
      <c r="G1278" s="449"/>
      <c r="H1278" s="450"/>
      <c r="I1278" s="293"/>
      <c r="J1278" s="293"/>
      <c r="K1278" s="293"/>
      <c r="L1278" s="293"/>
      <c r="M1278" s="293"/>
      <c r="N1278" s="293"/>
      <c r="O1278" s="293"/>
      <c r="P1278" s="293"/>
      <c r="Q1278" s="293"/>
      <c r="R1278" s="293"/>
      <c r="S1278" s="293"/>
      <c r="T1278" s="293"/>
      <c r="U1278" s="293"/>
      <c r="V1278" s="293"/>
      <c r="W1278" s="293"/>
      <c r="X1278" s="293"/>
      <c r="Y1278" s="293"/>
      <c r="Z1278" s="293"/>
      <c r="AA1278" s="293"/>
      <c r="AB1278" s="293"/>
      <c r="AC1278" s="293"/>
      <c r="AD1278" s="293"/>
      <c r="AG1278" s="111">
        <f t="shared" si="221"/>
        <v>0</v>
      </c>
    </row>
    <row r="1279" spans="1:33" ht="15.05" customHeight="1">
      <c r="A1279" s="159"/>
      <c r="B1279" s="123"/>
      <c r="C1279" s="169" t="s">
        <v>126</v>
      </c>
      <c r="D1279" s="448" t="str">
        <f t="shared" si="220"/>
        <v/>
      </c>
      <c r="E1279" s="449"/>
      <c r="F1279" s="449"/>
      <c r="G1279" s="449"/>
      <c r="H1279" s="450"/>
      <c r="I1279" s="293"/>
      <c r="J1279" s="293"/>
      <c r="K1279" s="293"/>
      <c r="L1279" s="293"/>
      <c r="M1279" s="293"/>
      <c r="N1279" s="293"/>
      <c r="O1279" s="293"/>
      <c r="P1279" s="293"/>
      <c r="Q1279" s="293"/>
      <c r="R1279" s="293"/>
      <c r="S1279" s="293"/>
      <c r="T1279" s="293"/>
      <c r="U1279" s="293"/>
      <c r="V1279" s="293"/>
      <c r="W1279" s="293"/>
      <c r="X1279" s="293"/>
      <c r="Y1279" s="293"/>
      <c r="Z1279" s="293"/>
      <c r="AA1279" s="293"/>
      <c r="AB1279" s="293"/>
      <c r="AC1279" s="293"/>
      <c r="AD1279" s="293"/>
      <c r="AG1279" s="111">
        <f t="shared" si="221"/>
        <v>0</v>
      </c>
    </row>
    <row r="1280" spans="1:33" ht="15.05" customHeight="1">
      <c r="A1280" s="159"/>
      <c r="B1280" s="123"/>
      <c r="C1280" s="169" t="s">
        <v>127</v>
      </c>
      <c r="D1280" s="448" t="str">
        <f t="shared" si="220"/>
        <v/>
      </c>
      <c r="E1280" s="449"/>
      <c r="F1280" s="449"/>
      <c r="G1280" s="449"/>
      <c r="H1280" s="450"/>
      <c r="I1280" s="293"/>
      <c r="J1280" s="293"/>
      <c r="K1280" s="293"/>
      <c r="L1280" s="293"/>
      <c r="M1280" s="293"/>
      <c r="N1280" s="293"/>
      <c r="O1280" s="293"/>
      <c r="P1280" s="293"/>
      <c r="Q1280" s="293"/>
      <c r="R1280" s="293"/>
      <c r="S1280" s="293"/>
      <c r="T1280" s="293"/>
      <c r="U1280" s="293"/>
      <c r="V1280" s="293"/>
      <c r="W1280" s="293"/>
      <c r="X1280" s="293"/>
      <c r="Y1280" s="293"/>
      <c r="Z1280" s="293"/>
      <c r="AA1280" s="293"/>
      <c r="AB1280" s="293"/>
      <c r="AC1280" s="293"/>
      <c r="AD1280" s="293"/>
      <c r="AG1280" s="111">
        <f t="shared" si="221"/>
        <v>0</v>
      </c>
    </row>
    <row r="1281" spans="1:33" ht="15.05" customHeight="1">
      <c r="A1281" s="159"/>
      <c r="B1281" s="123"/>
      <c r="C1281" s="169" t="s">
        <v>128</v>
      </c>
      <c r="D1281" s="448" t="str">
        <f t="shared" si="220"/>
        <v/>
      </c>
      <c r="E1281" s="449"/>
      <c r="F1281" s="449"/>
      <c r="G1281" s="449"/>
      <c r="H1281" s="450"/>
      <c r="I1281" s="293"/>
      <c r="J1281" s="293"/>
      <c r="K1281" s="293"/>
      <c r="L1281" s="293"/>
      <c r="M1281" s="293"/>
      <c r="N1281" s="293"/>
      <c r="O1281" s="293"/>
      <c r="P1281" s="293"/>
      <c r="Q1281" s="293"/>
      <c r="R1281" s="293"/>
      <c r="S1281" s="293"/>
      <c r="T1281" s="293"/>
      <c r="U1281" s="293"/>
      <c r="V1281" s="293"/>
      <c r="W1281" s="293"/>
      <c r="X1281" s="293"/>
      <c r="Y1281" s="293"/>
      <c r="Z1281" s="293"/>
      <c r="AA1281" s="293"/>
      <c r="AB1281" s="293"/>
      <c r="AC1281" s="293"/>
      <c r="AD1281" s="293"/>
      <c r="AG1281" s="111">
        <f t="shared" si="221"/>
        <v>0</v>
      </c>
    </row>
    <row r="1282" spans="1:33" ht="15.05" customHeight="1">
      <c r="A1282" s="159"/>
      <c r="B1282" s="123"/>
      <c r="C1282" s="169" t="s">
        <v>129</v>
      </c>
      <c r="D1282" s="448" t="str">
        <f t="shared" si="220"/>
        <v/>
      </c>
      <c r="E1282" s="449"/>
      <c r="F1282" s="449"/>
      <c r="G1282" s="449"/>
      <c r="H1282" s="450"/>
      <c r="I1282" s="293"/>
      <c r="J1282" s="293"/>
      <c r="K1282" s="293"/>
      <c r="L1282" s="293"/>
      <c r="M1282" s="293"/>
      <c r="N1282" s="293"/>
      <c r="O1282" s="293"/>
      <c r="P1282" s="293"/>
      <c r="Q1282" s="293"/>
      <c r="R1282" s="293"/>
      <c r="S1282" s="293"/>
      <c r="T1282" s="293"/>
      <c r="U1282" s="293"/>
      <c r="V1282" s="293"/>
      <c r="W1282" s="293"/>
      <c r="X1282" s="293"/>
      <c r="Y1282" s="293"/>
      <c r="Z1282" s="293"/>
      <c r="AA1282" s="293"/>
      <c r="AB1282" s="293"/>
      <c r="AC1282" s="293"/>
      <c r="AD1282" s="293"/>
      <c r="AG1282" s="111">
        <f t="shared" si="221"/>
        <v>0</v>
      </c>
    </row>
    <row r="1283" spans="1:33" ht="15.05" customHeight="1">
      <c r="A1283" s="159"/>
      <c r="B1283" s="123"/>
      <c r="C1283" s="169" t="s">
        <v>130</v>
      </c>
      <c r="D1283" s="448" t="str">
        <f t="shared" si="220"/>
        <v/>
      </c>
      <c r="E1283" s="449"/>
      <c r="F1283" s="449"/>
      <c r="G1283" s="449"/>
      <c r="H1283" s="450"/>
      <c r="I1283" s="293"/>
      <c r="J1283" s="293"/>
      <c r="K1283" s="293"/>
      <c r="L1283" s="293"/>
      <c r="M1283" s="293"/>
      <c r="N1283" s="293"/>
      <c r="O1283" s="293"/>
      <c r="P1283" s="293"/>
      <c r="Q1283" s="293"/>
      <c r="R1283" s="293"/>
      <c r="S1283" s="293"/>
      <c r="T1283" s="293"/>
      <c r="U1283" s="293"/>
      <c r="V1283" s="293"/>
      <c r="W1283" s="293"/>
      <c r="X1283" s="293"/>
      <c r="Y1283" s="293"/>
      <c r="Z1283" s="293"/>
      <c r="AA1283" s="293"/>
      <c r="AB1283" s="293"/>
      <c r="AC1283" s="293"/>
      <c r="AD1283" s="293"/>
      <c r="AG1283" s="111">
        <f t="shared" si="221"/>
        <v>0</v>
      </c>
    </row>
    <row r="1284" spans="1:33" ht="15.05" customHeight="1">
      <c r="A1284" s="159"/>
      <c r="B1284" s="123"/>
      <c r="C1284" s="169" t="s">
        <v>131</v>
      </c>
      <c r="D1284" s="448" t="str">
        <f t="shared" si="220"/>
        <v/>
      </c>
      <c r="E1284" s="449"/>
      <c r="F1284" s="449"/>
      <c r="G1284" s="449"/>
      <c r="H1284" s="450"/>
      <c r="I1284" s="293"/>
      <c r="J1284" s="293"/>
      <c r="K1284" s="293"/>
      <c r="L1284" s="293"/>
      <c r="M1284" s="293"/>
      <c r="N1284" s="293"/>
      <c r="O1284" s="293"/>
      <c r="P1284" s="293"/>
      <c r="Q1284" s="293"/>
      <c r="R1284" s="293"/>
      <c r="S1284" s="293"/>
      <c r="T1284" s="293"/>
      <c r="U1284" s="293"/>
      <c r="V1284" s="293"/>
      <c r="W1284" s="293"/>
      <c r="X1284" s="293"/>
      <c r="Y1284" s="293"/>
      <c r="Z1284" s="293"/>
      <c r="AA1284" s="293"/>
      <c r="AB1284" s="293"/>
      <c r="AC1284" s="293"/>
      <c r="AD1284" s="293"/>
      <c r="AG1284" s="111">
        <f t="shared" si="221"/>
        <v>0</v>
      </c>
    </row>
    <row r="1285" spans="1:33" ht="15.05" customHeight="1">
      <c r="A1285" s="159"/>
      <c r="B1285" s="123"/>
      <c r="C1285" s="169" t="s">
        <v>132</v>
      </c>
      <c r="D1285" s="448" t="str">
        <f t="shared" si="220"/>
        <v/>
      </c>
      <c r="E1285" s="449"/>
      <c r="F1285" s="449"/>
      <c r="G1285" s="449"/>
      <c r="H1285" s="450"/>
      <c r="I1285" s="293"/>
      <c r="J1285" s="293"/>
      <c r="K1285" s="293"/>
      <c r="L1285" s="293"/>
      <c r="M1285" s="293"/>
      <c r="N1285" s="293"/>
      <c r="O1285" s="293"/>
      <c r="P1285" s="293"/>
      <c r="Q1285" s="293"/>
      <c r="R1285" s="293"/>
      <c r="S1285" s="293"/>
      <c r="T1285" s="293"/>
      <c r="U1285" s="293"/>
      <c r="V1285" s="293"/>
      <c r="W1285" s="293"/>
      <c r="X1285" s="293"/>
      <c r="Y1285" s="293"/>
      <c r="Z1285" s="293"/>
      <c r="AA1285" s="293"/>
      <c r="AB1285" s="293"/>
      <c r="AC1285" s="293"/>
      <c r="AD1285" s="293"/>
      <c r="AG1285" s="111">
        <f t="shared" si="221"/>
        <v>0</v>
      </c>
    </row>
    <row r="1286" spans="1:33" ht="15.05" customHeight="1">
      <c r="A1286" s="159"/>
      <c r="B1286" s="123"/>
      <c r="C1286" s="169" t="s">
        <v>133</v>
      </c>
      <c r="D1286" s="448" t="str">
        <f t="shared" ref="D1286:D1340" si="222">IF(D103="","",D103)</f>
        <v/>
      </c>
      <c r="E1286" s="449"/>
      <c r="F1286" s="449"/>
      <c r="G1286" s="449"/>
      <c r="H1286" s="450"/>
      <c r="I1286" s="293"/>
      <c r="J1286" s="293"/>
      <c r="K1286" s="293"/>
      <c r="L1286" s="293"/>
      <c r="M1286" s="293"/>
      <c r="N1286" s="293"/>
      <c r="O1286" s="293"/>
      <c r="P1286" s="293"/>
      <c r="Q1286" s="293"/>
      <c r="R1286" s="293"/>
      <c r="S1286" s="293"/>
      <c r="T1286" s="293"/>
      <c r="U1286" s="293"/>
      <c r="V1286" s="293"/>
      <c r="W1286" s="293"/>
      <c r="X1286" s="293"/>
      <c r="Y1286" s="293"/>
      <c r="Z1286" s="293"/>
      <c r="AA1286" s="293"/>
      <c r="AB1286" s="293"/>
      <c r="AC1286" s="293"/>
      <c r="AD1286" s="293"/>
      <c r="AG1286" s="111">
        <f t="shared" ref="AG1286:AG1340" si="223">IF($AG$1093=$AH$1093,0,IF(OR(AND(D1286&lt;&gt;"",COUNTA(I1286:AD1286)&lt;&gt;COUNTA($I$1220:$AD$1220)),AND(D1286="",COUNTA(I1286:AD1286)&gt;0)),1,0))</f>
        <v>0</v>
      </c>
    </row>
    <row r="1287" spans="1:33" ht="15.05" customHeight="1">
      <c r="A1287" s="159"/>
      <c r="B1287" s="123"/>
      <c r="C1287" s="169" t="s">
        <v>134</v>
      </c>
      <c r="D1287" s="448" t="str">
        <f t="shared" si="222"/>
        <v/>
      </c>
      <c r="E1287" s="449"/>
      <c r="F1287" s="449"/>
      <c r="G1287" s="449"/>
      <c r="H1287" s="450"/>
      <c r="I1287" s="293"/>
      <c r="J1287" s="293"/>
      <c r="K1287" s="293"/>
      <c r="L1287" s="293"/>
      <c r="M1287" s="293"/>
      <c r="N1287" s="293"/>
      <c r="O1287" s="293"/>
      <c r="P1287" s="293"/>
      <c r="Q1287" s="293"/>
      <c r="R1287" s="293"/>
      <c r="S1287" s="293"/>
      <c r="T1287" s="293"/>
      <c r="U1287" s="293"/>
      <c r="V1287" s="293"/>
      <c r="W1287" s="293"/>
      <c r="X1287" s="293"/>
      <c r="Y1287" s="293"/>
      <c r="Z1287" s="293"/>
      <c r="AA1287" s="293"/>
      <c r="AB1287" s="293"/>
      <c r="AC1287" s="293"/>
      <c r="AD1287" s="293"/>
      <c r="AG1287" s="111">
        <f t="shared" si="223"/>
        <v>0</v>
      </c>
    </row>
    <row r="1288" spans="1:33" ht="15.05" customHeight="1">
      <c r="A1288" s="159"/>
      <c r="B1288" s="123"/>
      <c r="C1288" s="169" t="s">
        <v>135</v>
      </c>
      <c r="D1288" s="448" t="str">
        <f t="shared" si="222"/>
        <v/>
      </c>
      <c r="E1288" s="449"/>
      <c r="F1288" s="449"/>
      <c r="G1288" s="449"/>
      <c r="H1288" s="450"/>
      <c r="I1288" s="293"/>
      <c r="J1288" s="293"/>
      <c r="K1288" s="293"/>
      <c r="L1288" s="293"/>
      <c r="M1288" s="293"/>
      <c r="N1288" s="293"/>
      <c r="O1288" s="293"/>
      <c r="P1288" s="293"/>
      <c r="Q1288" s="293"/>
      <c r="R1288" s="293"/>
      <c r="S1288" s="293"/>
      <c r="T1288" s="293"/>
      <c r="U1288" s="293"/>
      <c r="V1288" s="293"/>
      <c r="W1288" s="293"/>
      <c r="X1288" s="293"/>
      <c r="Y1288" s="293"/>
      <c r="Z1288" s="293"/>
      <c r="AA1288" s="293"/>
      <c r="AB1288" s="293"/>
      <c r="AC1288" s="293"/>
      <c r="AD1288" s="293"/>
      <c r="AG1288" s="111">
        <f t="shared" si="223"/>
        <v>0</v>
      </c>
    </row>
    <row r="1289" spans="1:33" ht="15.05" customHeight="1">
      <c r="A1289" s="159"/>
      <c r="B1289" s="123"/>
      <c r="C1289" s="169" t="s">
        <v>136</v>
      </c>
      <c r="D1289" s="448" t="str">
        <f t="shared" si="222"/>
        <v/>
      </c>
      <c r="E1289" s="449"/>
      <c r="F1289" s="449"/>
      <c r="G1289" s="449"/>
      <c r="H1289" s="450"/>
      <c r="I1289" s="293"/>
      <c r="J1289" s="293"/>
      <c r="K1289" s="293"/>
      <c r="L1289" s="293"/>
      <c r="M1289" s="293"/>
      <c r="N1289" s="293"/>
      <c r="O1289" s="293"/>
      <c r="P1289" s="293"/>
      <c r="Q1289" s="293"/>
      <c r="R1289" s="293"/>
      <c r="S1289" s="293"/>
      <c r="T1289" s="293"/>
      <c r="U1289" s="293"/>
      <c r="V1289" s="293"/>
      <c r="W1289" s="293"/>
      <c r="X1289" s="293"/>
      <c r="Y1289" s="293"/>
      <c r="Z1289" s="293"/>
      <c r="AA1289" s="293"/>
      <c r="AB1289" s="293"/>
      <c r="AC1289" s="293"/>
      <c r="AD1289" s="293"/>
      <c r="AG1289" s="111">
        <f t="shared" si="223"/>
        <v>0</v>
      </c>
    </row>
    <row r="1290" spans="1:33" ht="15.05" customHeight="1">
      <c r="A1290" s="159"/>
      <c r="B1290" s="123"/>
      <c r="C1290" s="169" t="s">
        <v>137</v>
      </c>
      <c r="D1290" s="448" t="str">
        <f t="shared" si="222"/>
        <v/>
      </c>
      <c r="E1290" s="449"/>
      <c r="F1290" s="449"/>
      <c r="G1290" s="449"/>
      <c r="H1290" s="450"/>
      <c r="I1290" s="293"/>
      <c r="J1290" s="293"/>
      <c r="K1290" s="293"/>
      <c r="L1290" s="293"/>
      <c r="M1290" s="293"/>
      <c r="N1290" s="293"/>
      <c r="O1290" s="293"/>
      <c r="P1290" s="293"/>
      <c r="Q1290" s="293"/>
      <c r="R1290" s="293"/>
      <c r="S1290" s="293"/>
      <c r="T1290" s="293"/>
      <c r="U1290" s="293"/>
      <c r="V1290" s="293"/>
      <c r="W1290" s="293"/>
      <c r="X1290" s="293"/>
      <c r="Y1290" s="293"/>
      <c r="Z1290" s="293"/>
      <c r="AA1290" s="293"/>
      <c r="AB1290" s="293"/>
      <c r="AC1290" s="293"/>
      <c r="AD1290" s="293"/>
      <c r="AG1290" s="111">
        <f t="shared" si="223"/>
        <v>0</v>
      </c>
    </row>
    <row r="1291" spans="1:33" ht="15.05" customHeight="1">
      <c r="A1291" s="159"/>
      <c r="B1291" s="123"/>
      <c r="C1291" s="169" t="s">
        <v>138</v>
      </c>
      <c r="D1291" s="448" t="str">
        <f t="shared" si="222"/>
        <v/>
      </c>
      <c r="E1291" s="449"/>
      <c r="F1291" s="449"/>
      <c r="G1291" s="449"/>
      <c r="H1291" s="450"/>
      <c r="I1291" s="293"/>
      <c r="J1291" s="293"/>
      <c r="K1291" s="293"/>
      <c r="L1291" s="293"/>
      <c r="M1291" s="293"/>
      <c r="N1291" s="293"/>
      <c r="O1291" s="293"/>
      <c r="P1291" s="293"/>
      <c r="Q1291" s="293"/>
      <c r="R1291" s="293"/>
      <c r="S1291" s="293"/>
      <c r="T1291" s="293"/>
      <c r="U1291" s="293"/>
      <c r="V1291" s="293"/>
      <c r="W1291" s="293"/>
      <c r="X1291" s="293"/>
      <c r="Y1291" s="293"/>
      <c r="Z1291" s="293"/>
      <c r="AA1291" s="293"/>
      <c r="AB1291" s="293"/>
      <c r="AC1291" s="293"/>
      <c r="AD1291" s="293"/>
      <c r="AG1291" s="111">
        <f t="shared" si="223"/>
        <v>0</v>
      </c>
    </row>
    <row r="1292" spans="1:33" ht="15.05" customHeight="1">
      <c r="A1292" s="159"/>
      <c r="B1292" s="123"/>
      <c r="C1292" s="169" t="s">
        <v>139</v>
      </c>
      <c r="D1292" s="448" t="str">
        <f t="shared" si="222"/>
        <v/>
      </c>
      <c r="E1292" s="449"/>
      <c r="F1292" s="449"/>
      <c r="G1292" s="449"/>
      <c r="H1292" s="450"/>
      <c r="I1292" s="293"/>
      <c r="J1292" s="293"/>
      <c r="K1292" s="293"/>
      <c r="L1292" s="293"/>
      <c r="M1292" s="293"/>
      <c r="N1292" s="293"/>
      <c r="O1292" s="293"/>
      <c r="P1292" s="293"/>
      <c r="Q1292" s="293"/>
      <c r="R1292" s="293"/>
      <c r="S1292" s="293"/>
      <c r="T1292" s="293"/>
      <c r="U1292" s="293"/>
      <c r="V1292" s="293"/>
      <c r="W1292" s="293"/>
      <c r="X1292" s="293"/>
      <c r="Y1292" s="293"/>
      <c r="Z1292" s="293"/>
      <c r="AA1292" s="293"/>
      <c r="AB1292" s="293"/>
      <c r="AC1292" s="293"/>
      <c r="AD1292" s="293"/>
      <c r="AG1292" s="111">
        <f t="shared" si="223"/>
        <v>0</v>
      </c>
    </row>
    <row r="1293" spans="1:33" ht="15.05" customHeight="1">
      <c r="A1293" s="159"/>
      <c r="B1293" s="123"/>
      <c r="C1293" s="169" t="s">
        <v>140</v>
      </c>
      <c r="D1293" s="448" t="str">
        <f t="shared" si="222"/>
        <v/>
      </c>
      <c r="E1293" s="449"/>
      <c r="F1293" s="449"/>
      <c r="G1293" s="449"/>
      <c r="H1293" s="450"/>
      <c r="I1293" s="293"/>
      <c r="J1293" s="293"/>
      <c r="K1293" s="293"/>
      <c r="L1293" s="293"/>
      <c r="M1293" s="293"/>
      <c r="N1293" s="293"/>
      <c r="O1293" s="293"/>
      <c r="P1293" s="293"/>
      <c r="Q1293" s="293"/>
      <c r="R1293" s="293"/>
      <c r="S1293" s="293"/>
      <c r="T1293" s="293"/>
      <c r="U1293" s="293"/>
      <c r="V1293" s="293"/>
      <c r="W1293" s="293"/>
      <c r="X1293" s="293"/>
      <c r="Y1293" s="293"/>
      <c r="Z1293" s="293"/>
      <c r="AA1293" s="293"/>
      <c r="AB1293" s="293"/>
      <c r="AC1293" s="293"/>
      <c r="AD1293" s="293"/>
      <c r="AG1293" s="111">
        <f t="shared" si="223"/>
        <v>0</v>
      </c>
    </row>
    <row r="1294" spans="1:33" ht="15.05" customHeight="1">
      <c r="A1294" s="159"/>
      <c r="B1294" s="123"/>
      <c r="C1294" s="169" t="s">
        <v>141</v>
      </c>
      <c r="D1294" s="448" t="str">
        <f t="shared" si="222"/>
        <v/>
      </c>
      <c r="E1294" s="449"/>
      <c r="F1294" s="449"/>
      <c r="G1294" s="449"/>
      <c r="H1294" s="450"/>
      <c r="I1294" s="293"/>
      <c r="J1294" s="293"/>
      <c r="K1294" s="293"/>
      <c r="L1294" s="293"/>
      <c r="M1294" s="293"/>
      <c r="N1294" s="293"/>
      <c r="O1294" s="293"/>
      <c r="P1294" s="293"/>
      <c r="Q1294" s="293"/>
      <c r="R1294" s="293"/>
      <c r="S1294" s="293"/>
      <c r="T1294" s="293"/>
      <c r="U1294" s="293"/>
      <c r="V1294" s="293"/>
      <c r="W1294" s="293"/>
      <c r="X1294" s="293"/>
      <c r="Y1294" s="293"/>
      <c r="Z1294" s="293"/>
      <c r="AA1294" s="293"/>
      <c r="AB1294" s="293"/>
      <c r="AC1294" s="293"/>
      <c r="AD1294" s="293"/>
      <c r="AG1294" s="111">
        <f t="shared" si="223"/>
        <v>0</v>
      </c>
    </row>
    <row r="1295" spans="1:33" ht="15.05" customHeight="1">
      <c r="A1295" s="159"/>
      <c r="B1295" s="123"/>
      <c r="C1295" s="169" t="s">
        <v>142</v>
      </c>
      <c r="D1295" s="448" t="str">
        <f t="shared" si="222"/>
        <v/>
      </c>
      <c r="E1295" s="449"/>
      <c r="F1295" s="449"/>
      <c r="G1295" s="449"/>
      <c r="H1295" s="450"/>
      <c r="I1295" s="293"/>
      <c r="J1295" s="293"/>
      <c r="K1295" s="293"/>
      <c r="L1295" s="293"/>
      <c r="M1295" s="293"/>
      <c r="N1295" s="293"/>
      <c r="O1295" s="293"/>
      <c r="P1295" s="293"/>
      <c r="Q1295" s="293"/>
      <c r="R1295" s="293"/>
      <c r="S1295" s="293"/>
      <c r="T1295" s="293"/>
      <c r="U1295" s="293"/>
      <c r="V1295" s="293"/>
      <c r="W1295" s="293"/>
      <c r="X1295" s="293"/>
      <c r="Y1295" s="293"/>
      <c r="Z1295" s="293"/>
      <c r="AA1295" s="293"/>
      <c r="AB1295" s="293"/>
      <c r="AC1295" s="293"/>
      <c r="AD1295" s="293"/>
      <c r="AG1295" s="111">
        <f t="shared" si="223"/>
        <v>0</v>
      </c>
    </row>
    <row r="1296" spans="1:33" ht="15.05" customHeight="1">
      <c r="A1296" s="159"/>
      <c r="B1296" s="123"/>
      <c r="C1296" s="169" t="s">
        <v>143</v>
      </c>
      <c r="D1296" s="448" t="str">
        <f t="shared" si="222"/>
        <v/>
      </c>
      <c r="E1296" s="449"/>
      <c r="F1296" s="449"/>
      <c r="G1296" s="449"/>
      <c r="H1296" s="450"/>
      <c r="I1296" s="293"/>
      <c r="J1296" s="293"/>
      <c r="K1296" s="293"/>
      <c r="L1296" s="293"/>
      <c r="M1296" s="293"/>
      <c r="N1296" s="293"/>
      <c r="O1296" s="293"/>
      <c r="P1296" s="293"/>
      <c r="Q1296" s="293"/>
      <c r="R1296" s="293"/>
      <c r="S1296" s="293"/>
      <c r="T1296" s="293"/>
      <c r="U1296" s="293"/>
      <c r="V1296" s="293"/>
      <c r="W1296" s="293"/>
      <c r="X1296" s="293"/>
      <c r="Y1296" s="293"/>
      <c r="Z1296" s="293"/>
      <c r="AA1296" s="293"/>
      <c r="AB1296" s="293"/>
      <c r="AC1296" s="293"/>
      <c r="AD1296" s="293"/>
      <c r="AG1296" s="111">
        <f t="shared" si="223"/>
        <v>0</v>
      </c>
    </row>
    <row r="1297" spans="1:33" ht="15.05" customHeight="1">
      <c r="A1297" s="159"/>
      <c r="B1297" s="123"/>
      <c r="C1297" s="169" t="s">
        <v>144</v>
      </c>
      <c r="D1297" s="448" t="str">
        <f t="shared" si="222"/>
        <v/>
      </c>
      <c r="E1297" s="449"/>
      <c r="F1297" s="449"/>
      <c r="G1297" s="449"/>
      <c r="H1297" s="450"/>
      <c r="I1297" s="293"/>
      <c r="J1297" s="293"/>
      <c r="K1297" s="293"/>
      <c r="L1297" s="293"/>
      <c r="M1297" s="293"/>
      <c r="N1297" s="293"/>
      <c r="O1297" s="293"/>
      <c r="P1297" s="293"/>
      <c r="Q1297" s="293"/>
      <c r="R1297" s="293"/>
      <c r="S1297" s="293"/>
      <c r="T1297" s="293"/>
      <c r="U1297" s="293"/>
      <c r="V1297" s="293"/>
      <c r="W1297" s="293"/>
      <c r="X1297" s="293"/>
      <c r="Y1297" s="293"/>
      <c r="Z1297" s="293"/>
      <c r="AA1297" s="293"/>
      <c r="AB1297" s="293"/>
      <c r="AC1297" s="293"/>
      <c r="AD1297" s="293"/>
      <c r="AG1297" s="111">
        <f t="shared" si="223"/>
        <v>0</v>
      </c>
    </row>
    <row r="1298" spans="1:33" ht="15.05" customHeight="1">
      <c r="A1298" s="159"/>
      <c r="B1298" s="123"/>
      <c r="C1298" s="169" t="s">
        <v>145</v>
      </c>
      <c r="D1298" s="448" t="str">
        <f t="shared" si="222"/>
        <v/>
      </c>
      <c r="E1298" s="449"/>
      <c r="F1298" s="449"/>
      <c r="G1298" s="449"/>
      <c r="H1298" s="450"/>
      <c r="I1298" s="293"/>
      <c r="J1298" s="293"/>
      <c r="K1298" s="293"/>
      <c r="L1298" s="293"/>
      <c r="M1298" s="293"/>
      <c r="N1298" s="293"/>
      <c r="O1298" s="293"/>
      <c r="P1298" s="293"/>
      <c r="Q1298" s="293"/>
      <c r="R1298" s="293"/>
      <c r="S1298" s="293"/>
      <c r="T1298" s="293"/>
      <c r="U1298" s="293"/>
      <c r="V1298" s="293"/>
      <c r="W1298" s="293"/>
      <c r="X1298" s="293"/>
      <c r="Y1298" s="293"/>
      <c r="Z1298" s="293"/>
      <c r="AA1298" s="293"/>
      <c r="AB1298" s="293"/>
      <c r="AC1298" s="293"/>
      <c r="AD1298" s="293"/>
      <c r="AG1298" s="111">
        <f t="shared" si="223"/>
        <v>0</v>
      </c>
    </row>
    <row r="1299" spans="1:33" ht="15.05" customHeight="1">
      <c r="A1299" s="159"/>
      <c r="B1299" s="123"/>
      <c r="C1299" s="169" t="s">
        <v>146</v>
      </c>
      <c r="D1299" s="448" t="str">
        <f t="shared" si="222"/>
        <v/>
      </c>
      <c r="E1299" s="449"/>
      <c r="F1299" s="449"/>
      <c r="G1299" s="449"/>
      <c r="H1299" s="450"/>
      <c r="I1299" s="293"/>
      <c r="J1299" s="293"/>
      <c r="K1299" s="293"/>
      <c r="L1299" s="293"/>
      <c r="M1299" s="293"/>
      <c r="N1299" s="293"/>
      <c r="O1299" s="293"/>
      <c r="P1299" s="293"/>
      <c r="Q1299" s="293"/>
      <c r="R1299" s="293"/>
      <c r="S1299" s="293"/>
      <c r="T1299" s="293"/>
      <c r="U1299" s="293"/>
      <c r="V1299" s="293"/>
      <c r="W1299" s="293"/>
      <c r="X1299" s="293"/>
      <c r="Y1299" s="293"/>
      <c r="Z1299" s="293"/>
      <c r="AA1299" s="293"/>
      <c r="AB1299" s="293"/>
      <c r="AC1299" s="293"/>
      <c r="AD1299" s="293"/>
      <c r="AG1299" s="111">
        <f t="shared" si="223"/>
        <v>0</v>
      </c>
    </row>
    <row r="1300" spans="1:33" ht="15.05" customHeight="1">
      <c r="A1300" s="159"/>
      <c r="B1300" s="123"/>
      <c r="C1300" s="169" t="s">
        <v>147</v>
      </c>
      <c r="D1300" s="448" t="str">
        <f t="shared" si="222"/>
        <v/>
      </c>
      <c r="E1300" s="449"/>
      <c r="F1300" s="449"/>
      <c r="G1300" s="449"/>
      <c r="H1300" s="450"/>
      <c r="I1300" s="293"/>
      <c r="J1300" s="293"/>
      <c r="K1300" s="293"/>
      <c r="L1300" s="293"/>
      <c r="M1300" s="293"/>
      <c r="N1300" s="293"/>
      <c r="O1300" s="293"/>
      <c r="P1300" s="293"/>
      <c r="Q1300" s="293"/>
      <c r="R1300" s="293"/>
      <c r="S1300" s="293"/>
      <c r="T1300" s="293"/>
      <c r="U1300" s="293"/>
      <c r="V1300" s="293"/>
      <c r="W1300" s="293"/>
      <c r="X1300" s="293"/>
      <c r="Y1300" s="293"/>
      <c r="Z1300" s="293"/>
      <c r="AA1300" s="293"/>
      <c r="AB1300" s="293"/>
      <c r="AC1300" s="293"/>
      <c r="AD1300" s="293"/>
      <c r="AG1300" s="111">
        <f t="shared" si="223"/>
        <v>0</v>
      </c>
    </row>
    <row r="1301" spans="1:33" ht="15.05" customHeight="1">
      <c r="A1301" s="159"/>
      <c r="B1301" s="123"/>
      <c r="C1301" s="169" t="s">
        <v>148</v>
      </c>
      <c r="D1301" s="448" t="str">
        <f t="shared" si="222"/>
        <v/>
      </c>
      <c r="E1301" s="449"/>
      <c r="F1301" s="449"/>
      <c r="G1301" s="449"/>
      <c r="H1301" s="450"/>
      <c r="I1301" s="293"/>
      <c r="J1301" s="293"/>
      <c r="K1301" s="293"/>
      <c r="L1301" s="293"/>
      <c r="M1301" s="293"/>
      <c r="N1301" s="293"/>
      <c r="O1301" s="293"/>
      <c r="P1301" s="293"/>
      <c r="Q1301" s="293"/>
      <c r="R1301" s="293"/>
      <c r="S1301" s="293"/>
      <c r="T1301" s="293"/>
      <c r="U1301" s="293"/>
      <c r="V1301" s="293"/>
      <c r="W1301" s="293"/>
      <c r="X1301" s="293"/>
      <c r="Y1301" s="293"/>
      <c r="Z1301" s="293"/>
      <c r="AA1301" s="293"/>
      <c r="AB1301" s="293"/>
      <c r="AC1301" s="293"/>
      <c r="AD1301" s="293"/>
      <c r="AG1301" s="111">
        <f t="shared" si="223"/>
        <v>0</v>
      </c>
    </row>
    <row r="1302" spans="1:33" ht="15.05" customHeight="1">
      <c r="A1302" s="159"/>
      <c r="B1302" s="123"/>
      <c r="C1302" s="169" t="s">
        <v>149</v>
      </c>
      <c r="D1302" s="448" t="str">
        <f t="shared" si="222"/>
        <v/>
      </c>
      <c r="E1302" s="449"/>
      <c r="F1302" s="449"/>
      <c r="G1302" s="449"/>
      <c r="H1302" s="450"/>
      <c r="I1302" s="293"/>
      <c r="J1302" s="293"/>
      <c r="K1302" s="293"/>
      <c r="L1302" s="293"/>
      <c r="M1302" s="293"/>
      <c r="N1302" s="293"/>
      <c r="O1302" s="293"/>
      <c r="P1302" s="293"/>
      <c r="Q1302" s="293"/>
      <c r="R1302" s="293"/>
      <c r="S1302" s="293"/>
      <c r="T1302" s="293"/>
      <c r="U1302" s="293"/>
      <c r="V1302" s="293"/>
      <c r="W1302" s="293"/>
      <c r="X1302" s="293"/>
      <c r="Y1302" s="293"/>
      <c r="Z1302" s="293"/>
      <c r="AA1302" s="293"/>
      <c r="AB1302" s="293"/>
      <c r="AC1302" s="293"/>
      <c r="AD1302" s="293"/>
      <c r="AG1302" s="111">
        <f t="shared" si="223"/>
        <v>0</v>
      </c>
    </row>
    <row r="1303" spans="1:33" ht="15.05" customHeight="1">
      <c r="A1303" s="159"/>
      <c r="B1303" s="123"/>
      <c r="C1303" s="169" t="s">
        <v>150</v>
      </c>
      <c r="D1303" s="448" t="str">
        <f t="shared" si="222"/>
        <v/>
      </c>
      <c r="E1303" s="449"/>
      <c r="F1303" s="449"/>
      <c r="G1303" s="449"/>
      <c r="H1303" s="450"/>
      <c r="I1303" s="293"/>
      <c r="J1303" s="293"/>
      <c r="K1303" s="293"/>
      <c r="L1303" s="293"/>
      <c r="M1303" s="293"/>
      <c r="N1303" s="293"/>
      <c r="O1303" s="293"/>
      <c r="P1303" s="293"/>
      <c r="Q1303" s="293"/>
      <c r="R1303" s="293"/>
      <c r="S1303" s="293"/>
      <c r="T1303" s="293"/>
      <c r="U1303" s="293"/>
      <c r="V1303" s="293"/>
      <c r="W1303" s="293"/>
      <c r="X1303" s="293"/>
      <c r="Y1303" s="293"/>
      <c r="Z1303" s="293"/>
      <c r="AA1303" s="293"/>
      <c r="AB1303" s="293"/>
      <c r="AC1303" s="293"/>
      <c r="AD1303" s="293"/>
      <c r="AG1303" s="111">
        <f t="shared" si="223"/>
        <v>0</v>
      </c>
    </row>
    <row r="1304" spans="1:33" ht="15.05" customHeight="1">
      <c r="A1304" s="159"/>
      <c r="B1304" s="123"/>
      <c r="C1304" s="169" t="s">
        <v>151</v>
      </c>
      <c r="D1304" s="448" t="str">
        <f t="shared" si="222"/>
        <v/>
      </c>
      <c r="E1304" s="449"/>
      <c r="F1304" s="449"/>
      <c r="G1304" s="449"/>
      <c r="H1304" s="450"/>
      <c r="I1304" s="293"/>
      <c r="J1304" s="293"/>
      <c r="K1304" s="293"/>
      <c r="L1304" s="293"/>
      <c r="M1304" s="293"/>
      <c r="N1304" s="293"/>
      <c r="O1304" s="293"/>
      <c r="P1304" s="293"/>
      <c r="Q1304" s="293"/>
      <c r="R1304" s="293"/>
      <c r="S1304" s="293"/>
      <c r="T1304" s="293"/>
      <c r="U1304" s="293"/>
      <c r="V1304" s="293"/>
      <c r="W1304" s="293"/>
      <c r="X1304" s="293"/>
      <c r="Y1304" s="293"/>
      <c r="Z1304" s="293"/>
      <c r="AA1304" s="293"/>
      <c r="AB1304" s="293"/>
      <c r="AC1304" s="293"/>
      <c r="AD1304" s="293"/>
      <c r="AG1304" s="111">
        <f t="shared" si="223"/>
        <v>0</v>
      </c>
    </row>
    <row r="1305" spans="1:33" ht="15.05" customHeight="1">
      <c r="A1305" s="159"/>
      <c r="B1305" s="123"/>
      <c r="C1305" s="169" t="s">
        <v>152</v>
      </c>
      <c r="D1305" s="448" t="str">
        <f t="shared" si="222"/>
        <v/>
      </c>
      <c r="E1305" s="449"/>
      <c r="F1305" s="449"/>
      <c r="G1305" s="449"/>
      <c r="H1305" s="450"/>
      <c r="I1305" s="293"/>
      <c r="J1305" s="293"/>
      <c r="K1305" s="293"/>
      <c r="L1305" s="293"/>
      <c r="M1305" s="293"/>
      <c r="N1305" s="293"/>
      <c r="O1305" s="293"/>
      <c r="P1305" s="293"/>
      <c r="Q1305" s="293"/>
      <c r="R1305" s="293"/>
      <c r="S1305" s="293"/>
      <c r="T1305" s="293"/>
      <c r="U1305" s="293"/>
      <c r="V1305" s="293"/>
      <c r="W1305" s="293"/>
      <c r="X1305" s="293"/>
      <c r="Y1305" s="293"/>
      <c r="Z1305" s="293"/>
      <c r="AA1305" s="293"/>
      <c r="AB1305" s="293"/>
      <c r="AC1305" s="293"/>
      <c r="AD1305" s="293"/>
      <c r="AG1305" s="111">
        <f t="shared" si="223"/>
        <v>0</v>
      </c>
    </row>
    <row r="1306" spans="1:33" ht="15.05" customHeight="1">
      <c r="A1306" s="159"/>
      <c r="B1306" s="123"/>
      <c r="C1306" s="169" t="s">
        <v>153</v>
      </c>
      <c r="D1306" s="448" t="str">
        <f t="shared" si="222"/>
        <v/>
      </c>
      <c r="E1306" s="449"/>
      <c r="F1306" s="449"/>
      <c r="G1306" s="449"/>
      <c r="H1306" s="450"/>
      <c r="I1306" s="293"/>
      <c r="J1306" s="293"/>
      <c r="K1306" s="293"/>
      <c r="L1306" s="293"/>
      <c r="M1306" s="293"/>
      <c r="N1306" s="293"/>
      <c r="O1306" s="293"/>
      <c r="P1306" s="293"/>
      <c r="Q1306" s="293"/>
      <c r="R1306" s="293"/>
      <c r="S1306" s="293"/>
      <c r="T1306" s="293"/>
      <c r="U1306" s="293"/>
      <c r="V1306" s="293"/>
      <c r="W1306" s="293"/>
      <c r="X1306" s="293"/>
      <c r="Y1306" s="293"/>
      <c r="Z1306" s="293"/>
      <c r="AA1306" s="293"/>
      <c r="AB1306" s="293"/>
      <c r="AC1306" s="293"/>
      <c r="AD1306" s="293"/>
      <c r="AG1306" s="111">
        <f t="shared" si="223"/>
        <v>0</v>
      </c>
    </row>
    <row r="1307" spans="1:33" ht="15.05" customHeight="1">
      <c r="A1307" s="159"/>
      <c r="B1307" s="123"/>
      <c r="C1307" s="169" t="s">
        <v>154</v>
      </c>
      <c r="D1307" s="448" t="str">
        <f t="shared" si="222"/>
        <v/>
      </c>
      <c r="E1307" s="449"/>
      <c r="F1307" s="449"/>
      <c r="G1307" s="449"/>
      <c r="H1307" s="450"/>
      <c r="I1307" s="293"/>
      <c r="J1307" s="293"/>
      <c r="K1307" s="293"/>
      <c r="L1307" s="293"/>
      <c r="M1307" s="293"/>
      <c r="N1307" s="293"/>
      <c r="O1307" s="293"/>
      <c r="P1307" s="293"/>
      <c r="Q1307" s="293"/>
      <c r="R1307" s="293"/>
      <c r="S1307" s="293"/>
      <c r="T1307" s="293"/>
      <c r="U1307" s="293"/>
      <c r="V1307" s="293"/>
      <c r="W1307" s="293"/>
      <c r="X1307" s="293"/>
      <c r="Y1307" s="293"/>
      <c r="Z1307" s="293"/>
      <c r="AA1307" s="293"/>
      <c r="AB1307" s="293"/>
      <c r="AC1307" s="293"/>
      <c r="AD1307" s="293"/>
      <c r="AG1307" s="111">
        <f t="shared" si="223"/>
        <v>0</v>
      </c>
    </row>
    <row r="1308" spans="1:33" ht="15.05" customHeight="1">
      <c r="A1308" s="159"/>
      <c r="B1308" s="123"/>
      <c r="C1308" s="169" t="s">
        <v>155</v>
      </c>
      <c r="D1308" s="448" t="str">
        <f t="shared" si="222"/>
        <v/>
      </c>
      <c r="E1308" s="449"/>
      <c r="F1308" s="449"/>
      <c r="G1308" s="449"/>
      <c r="H1308" s="450"/>
      <c r="I1308" s="293"/>
      <c r="J1308" s="293"/>
      <c r="K1308" s="293"/>
      <c r="L1308" s="293"/>
      <c r="M1308" s="293"/>
      <c r="N1308" s="293"/>
      <c r="O1308" s="293"/>
      <c r="P1308" s="293"/>
      <c r="Q1308" s="293"/>
      <c r="R1308" s="293"/>
      <c r="S1308" s="293"/>
      <c r="T1308" s="293"/>
      <c r="U1308" s="293"/>
      <c r="V1308" s="293"/>
      <c r="W1308" s="293"/>
      <c r="X1308" s="293"/>
      <c r="Y1308" s="293"/>
      <c r="Z1308" s="293"/>
      <c r="AA1308" s="293"/>
      <c r="AB1308" s="293"/>
      <c r="AC1308" s="293"/>
      <c r="AD1308" s="293"/>
      <c r="AG1308" s="111">
        <f t="shared" si="223"/>
        <v>0</v>
      </c>
    </row>
    <row r="1309" spans="1:33" ht="15.05" customHeight="1">
      <c r="A1309" s="159"/>
      <c r="B1309" s="123"/>
      <c r="C1309" s="169" t="s">
        <v>156</v>
      </c>
      <c r="D1309" s="448" t="str">
        <f t="shared" si="222"/>
        <v/>
      </c>
      <c r="E1309" s="449"/>
      <c r="F1309" s="449"/>
      <c r="G1309" s="449"/>
      <c r="H1309" s="450"/>
      <c r="I1309" s="293"/>
      <c r="J1309" s="293"/>
      <c r="K1309" s="293"/>
      <c r="L1309" s="293"/>
      <c r="M1309" s="293"/>
      <c r="N1309" s="293"/>
      <c r="O1309" s="293"/>
      <c r="P1309" s="293"/>
      <c r="Q1309" s="293"/>
      <c r="R1309" s="293"/>
      <c r="S1309" s="293"/>
      <c r="T1309" s="293"/>
      <c r="U1309" s="293"/>
      <c r="V1309" s="293"/>
      <c r="W1309" s="293"/>
      <c r="X1309" s="293"/>
      <c r="Y1309" s="293"/>
      <c r="Z1309" s="293"/>
      <c r="AA1309" s="293"/>
      <c r="AB1309" s="293"/>
      <c r="AC1309" s="293"/>
      <c r="AD1309" s="293"/>
      <c r="AG1309" s="111">
        <f t="shared" si="223"/>
        <v>0</v>
      </c>
    </row>
    <row r="1310" spans="1:33" ht="15.05" customHeight="1">
      <c r="A1310" s="159"/>
      <c r="B1310" s="123"/>
      <c r="C1310" s="169" t="s">
        <v>157</v>
      </c>
      <c r="D1310" s="448" t="str">
        <f t="shared" si="222"/>
        <v/>
      </c>
      <c r="E1310" s="449"/>
      <c r="F1310" s="449"/>
      <c r="G1310" s="449"/>
      <c r="H1310" s="450"/>
      <c r="I1310" s="293"/>
      <c r="J1310" s="293"/>
      <c r="K1310" s="293"/>
      <c r="L1310" s="293"/>
      <c r="M1310" s="293"/>
      <c r="N1310" s="293"/>
      <c r="O1310" s="293"/>
      <c r="P1310" s="293"/>
      <c r="Q1310" s="293"/>
      <c r="R1310" s="293"/>
      <c r="S1310" s="293"/>
      <c r="T1310" s="293"/>
      <c r="U1310" s="293"/>
      <c r="V1310" s="293"/>
      <c r="W1310" s="293"/>
      <c r="X1310" s="293"/>
      <c r="Y1310" s="293"/>
      <c r="Z1310" s="293"/>
      <c r="AA1310" s="293"/>
      <c r="AB1310" s="293"/>
      <c r="AC1310" s="293"/>
      <c r="AD1310" s="293"/>
      <c r="AG1310" s="111">
        <f t="shared" si="223"/>
        <v>0</v>
      </c>
    </row>
    <row r="1311" spans="1:33" ht="15.05" customHeight="1">
      <c r="A1311" s="159"/>
      <c r="B1311" s="123"/>
      <c r="C1311" s="169" t="s">
        <v>158</v>
      </c>
      <c r="D1311" s="448" t="str">
        <f t="shared" si="222"/>
        <v/>
      </c>
      <c r="E1311" s="449"/>
      <c r="F1311" s="449"/>
      <c r="G1311" s="449"/>
      <c r="H1311" s="450"/>
      <c r="I1311" s="293"/>
      <c r="J1311" s="293"/>
      <c r="K1311" s="293"/>
      <c r="L1311" s="293"/>
      <c r="M1311" s="293"/>
      <c r="N1311" s="293"/>
      <c r="O1311" s="293"/>
      <c r="P1311" s="293"/>
      <c r="Q1311" s="293"/>
      <c r="R1311" s="293"/>
      <c r="S1311" s="293"/>
      <c r="T1311" s="293"/>
      <c r="U1311" s="293"/>
      <c r="V1311" s="293"/>
      <c r="W1311" s="293"/>
      <c r="X1311" s="293"/>
      <c r="Y1311" s="293"/>
      <c r="Z1311" s="293"/>
      <c r="AA1311" s="293"/>
      <c r="AB1311" s="293"/>
      <c r="AC1311" s="293"/>
      <c r="AD1311" s="293"/>
      <c r="AG1311" s="111">
        <f t="shared" si="223"/>
        <v>0</v>
      </c>
    </row>
    <row r="1312" spans="1:33" ht="15.05" customHeight="1">
      <c r="A1312" s="159"/>
      <c r="B1312" s="123"/>
      <c r="C1312" s="169" t="s">
        <v>159</v>
      </c>
      <c r="D1312" s="448" t="str">
        <f t="shared" si="222"/>
        <v/>
      </c>
      <c r="E1312" s="449"/>
      <c r="F1312" s="449"/>
      <c r="G1312" s="449"/>
      <c r="H1312" s="450"/>
      <c r="I1312" s="293"/>
      <c r="J1312" s="293"/>
      <c r="K1312" s="293"/>
      <c r="L1312" s="293"/>
      <c r="M1312" s="293"/>
      <c r="N1312" s="293"/>
      <c r="O1312" s="293"/>
      <c r="P1312" s="293"/>
      <c r="Q1312" s="293"/>
      <c r="R1312" s="293"/>
      <c r="S1312" s="293"/>
      <c r="T1312" s="293"/>
      <c r="U1312" s="293"/>
      <c r="V1312" s="293"/>
      <c r="W1312" s="293"/>
      <c r="X1312" s="293"/>
      <c r="Y1312" s="293"/>
      <c r="Z1312" s="293"/>
      <c r="AA1312" s="293"/>
      <c r="AB1312" s="293"/>
      <c r="AC1312" s="293"/>
      <c r="AD1312" s="293"/>
      <c r="AG1312" s="111">
        <f t="shared" si="223"/>
        <v>0</v>
      </c>
    </row>
    <row r="1313" spans="1:33" ht="15.05" customHeight="1">
      <c r="A1313" s="159"/>
      <c r="B1313" s="123"/>
      <c r="C1313" s="169" t="s">
        <v>160</v>
      </c>
      <c r="D1313" s="448" t="str">
        <f t="shared" si="222"/>
        <v/>
      </c>
      <c r="E1313" s="449"/>
      <c r="F1313" s="449"/>
      <c r="G1313" s="449"/>
      <c r="H1313" s="450"/>
      <c r="I1313" s="293"/>
      <c r="J1313" s="293"/>
      <c r="K1313" s="293"/>
      <c r="L1313" s="293"/>
      <c r="M1313" s="293"/>
      <c r="N1313" s="293"/>
      <c r="O1313" s="293"/>
      <c r="P1313" s="293"/>
      <c r="Q1313" s="293"/>
      <c r="R1313" s="293"/>
      <c r="S1313" s="293"/>
      <c r="T1313" s="293"/>
      <c r="U1313" s="293"/>
      <c r="V1313" s="293"/>
      <c r="W1313" s="293"/>
      <c r="X1313" s="293"/>
      <c r="Y1313" s="293"/>
      <c r="Z1313" s="293"/>
      <c r="AA1313" s="293"/>
      <c r="AB1313" s="293"/>
      <c r="AC1313" s="293"/>
      <c r="AD1313" s="293"/>
      <c r="AG1313" s="111">
        <f t="shared" si="223"/>
        <v>0</v>
      </c>
    </row>
    <row r="1314" spans="1:33" ht="15.05" customHeight="1">
      <c r="A1314" s="159"/>
      <c r="B1314" s="123"/>
      <c r="C1314" s="170" t="s">
        <v>161</v>
      </c>
      <c r="D1314" s="448" t="str">
        <f t="shared" si="222"/>
        <v/>
      </c>
      <c r="E1314" s="449"/>
      <c r="F1314" s="449"/>
      <c r="G1314" s="449"/>
      <c r="H1314" s="450"/>
      <c r="I1314" s="293"/>
      <c r="J1314" s="293"/>
      <c r="K1314" s="293"/>
      <c r="L1314" s="293"/>
      <c r="M1314" s="293"/>
      <c r="N1314" s="293"/>
      <c r="O1314" s="293"/>
      <c r="P1314" s="293"/>
      <c r="Q1314" s="293"/>
      <c r="R1314" s="293"/>
      <c r="S1314" s="293"/>
      <c r="T1314" s="293"/>
      <c r="U1314" s="293"/>
      <c r="V1314" s="293"/>
      <c r="W1314" s="293"/>
      <c r="X1314" s="293"/>
      <c r="Y1314" s="293"/>
      <c r="Z1314" s="293"/>
      <c r="AA1314" s="293"/>
      <c r="AB1314" s="293"/>
      <c r="AC1314" s="293"/>
      <c r="AD1314" s="293"/>
      <c r="AG1314" s="111">
        <f t="shared" si="223"/>
        <v>0</v>
      </c>
    </row>
    <row r="1315" spans="1:33" ht="15.05" customHeight="1">
      <c r="A1315" s="159"/>
      <c r="B1315" s="123"/>
      <c r="C1315" s="170" t="s">
        <v>162</v>
      </c>
      <c r="D1315" s="448" t="str">
        <f t="shared" si="222"/>
        <v/>
      </c>
      <c r="E1315" s="449"/>
      <c r="F1315" s="449"/>
      <c r="G1315" s="449"/>
      <c r="H1315" s="450"/>
      <c r="I1315" s="293"/>
      <c r="J1315" s="293"/>
      <c r="K1315" s="293"/>
      <c r="L1315" s="293"/>
      <c r="M1315" s="293"/>
      <c r="N1315" s="293"/>
      <c r="O1315" s="293"/>
      <c r="P1315" s="293"/>
      <c r="Q1315" s="293"/>
      <c r="R1315" s="293"/>
      <c r="S1315" s="293"/>
      <c r="T1315" s="293"/>
      <c r="U1315" s="293"/>
      <c r="V1315" s="293"/>
      <c r="W1315" s="293"/>
      <c r="X1315" s="293"/>
      <c r="Y1315" s="293"/>
      <c r="Z1315" s="293"/>
      <c r="AA1315" s="293"/>
      <c r="AB1315" s="293"/>
      <c r="AC1315" s="293"/>
      <c r="AD1315" s="293"/>
      <c r="AG1315" s="111">
        <f t="shared" si="223"/>
        <v>0</v>
      </c>
    </row>
    <row r="1316" spans="1:33" ht="15.05" customHeight="1">
      <c r="A1316" s="159"/>
      <c r="B1316" s="123"/>
      <c r="C1316" s="170" t="s">
        <v>163</v>
      </c>
      <c r="D1316" s="448" t="str">
        <f t="shared" si="222"/>
        <v/>
      </c>
      <c r="E1316" s="449"/>
      <c r="F1316" s="449"/>
      <c r="G1316" s="449"/>
      <c r="H1316" s="450"/>
      <c r="I1316" s="293"/>
      <c r="J1316" s="293"/>
      <c r="K1316" s="293"/>
      <c r="L1316" s="293"/>
      <c r="M1316" s="293"/>
      <c r="N1316" s="293"/>
      <c r="O1316" s="293"/>
      <c r="P1316" s="293"/>
      <c r="Q1316" s="293"/>
      <c r="R1316" s="293"/>
      <c r="S1316" s="293"/>
      <c r="T1316" s="293"/>
      <c r="U1316" s="293"/>
      <c r="V1316" s="293"/>
      <c r="W1316" s="293"/>
      <c r="X1316" s="293"/>
      <c r="Y1316" s="293"/>
      <c r="Z1316" s="293"/>
      <c r="AA1316" s="293"/>
      <c r="AB1316" s="293"/>
      <c r="AC1316" s="293"/>
      <c r="AD1316" s="293"/>
      <c r="AG1316" s="111">
        <f t="shared" si="223"/>
        <v>0</v>
      </c>
    </row>
    <row r="1317" spans="1:33" ht="15.05" customHeight="1">
      <c r="A1317" s="159"/>
      <c r="B1317" s="123"/>
      <c r="C1317" s="170" t="s">
        <v>164</v>
      </c>
      <c r="D1317" s="448" t="str">
        <f t="shared" si="222"/>
        <v/>
      </c>
      <c r="E1317" s="449"/>
      <c r="F1317" s="449"/>
      <c r="G1317" s="449"/>
      <c r="H1317" s="450"/>
      <c r="I1317" s="293"/>
      <c r="J1317" s="293"/>
      <c r="K1317" s="293"/>
      <c r="L1317" s="293"/>
      <c r="M1317" s="293"/>
      <c r="N1317" s="293"/>
      <c r="O1317" s="293"/>
      <c r="P1317" s="293"/>
      <c r="Q1317" s="293"/>
      <c r="R1317" s="293"/>
      <c r="S1317" s="293"/>
      <c r="T1317" s="293"/>
      <c r="U1317" s="293"/>
      <c r="V1317" s="293"/>
      <c r="W1317" s="293"/>
      <c r="X1317" s="293"/>
      <c r="Y1317" s="293"/>
      <c r="Z1317" s="293"/>
      <c r="AA1317" s="293"/>
      <c r="AB1317" s="293"/>
      <c r="AC1317" s="293"/>
      <c r="AD1317" s="293"/>
      <c r="AG1317" s="111">
        <f t="shared" si="223"/>
        <v>0</v>
      </c>
    </row>
    <row r="1318" spans="1:33" ht="15.05" customHeight="1">
      <c r="A1318" s="159"/>
      <c r="B1318" s="123"/>
      <c r="C1318" s="170" t="s">
        <v>165</v>
      </c>
      <c r="D1318" s="448" t="str">
        <f t="shared" si="222"/>
        <v/>
      </c>
      <c r="E1318" s="449"/>
      <c r="F1318" s="449"/>
      <c r="G1318" s="449"/>
      <c r="H1318" s="450"/>
      <c r="I1318" s="293"/>
      <c r="J1318" s="293"/>
      <c r="K1318" s="293"/>
      <c r="L1318" s="293"/>
      <c r="M1318" s="293"/>
      <c r="N1318" s="293"/>
      <c r="O1318" s="293"/>
      <c r="P1318" s="293"/>
      <c r="Q1318" s="293"/>
      <c r="R1318" s="293"/>
      <c r="S1318" s="293"/>
      <c r="T1318" s="293"/>
      <c r="U1318" s="293"/>
      <c r="V1318" s="293"/>
      <c r="W1318" s="293"/>
      <c r="X1318" s="293"/>
      <c r="Y1318" s="293"/>
      <c r="Z1318" s="293"/>
      <c r="AA1318" s="293"/>
      <c r="AB1318" s="293"/>
      <c r="AC1318" s="293"/>
      <c r="AD1318" s="293"/>
      <c r="AG1318" s="111">
        <f t="shared" si="223"/>
        <v>0</v>
      </c>
    </row>
    <row r="1319" spans="1:33" ht="15.05" customHeight="1">
      <c r="A1319" s="159"/>
      <c r="B1319" s="123"/>
      <c r="C1319" s="170" t="s">
        <v>166</v>
      </c>
      <c r="D1319" s="448" t="str">
        <f t="shared" si="222"/>
        <v/>
      </c>
      <c r="E1319" s="449"/>
      <c r="F1319" s="449"/>
      <c r="G1319" s="449"/>
      <c r="H1319" s="450"/>
      <c r="I1319" s="293"/>
      <c r="J1319" s="293"/>
      <c r="K1319" s="293"/>
      <c r="L1319" s="293"/>
      <c r="M1319" s="293"/>
      <c r="N1319" s="293"/>
      <c r="O1319" s="293"/>
      <c r="P1319" s="293"/>
      <c r="Q1319" s="293"/>
      <c r="R1319" s="293"/>
      <c r="S1319" s="293"/>
      <c r="T1319" s="293"/>
      <c r="U1319" s="293"/>
      <c r="V1319" s="293"/>
      <c r="W1319" s="293"/>
      <c r="X1319" s="293"/>
      <c r="Y1319" s="293"/>
      <c r="Z1319" s="293"/>
      <c r="AA1319" s="293"/>
      <c r="AB1319" s="293"/>
      <c r="AC1319" s="293"/>
      <c r="AD1319" s="293"/>
      <c r="AG1319" s="111">
        <f t="shared" si="223"/>
        <v>0</v>
      </c>
    </row>
    <row r="1320" spans="1:33" ht="15.05" customHeight="1">
      <c r="A1320" s="159"/>
      <c r="B1320" s="123"/>
      <c r="C1320" s="170" t="s">
        <v>167</v>
      </c>
      <c r="D1320" s="448" t="str">
        <f t="shared" si="222"/>
        <v/>
      </c>
      <c r="E1320" s="449"/>
      <c r="F1320" s="449"/>
      <c r="G1320" s="449"/>
      <c r="H1320" s="450"/>
      <c r="I1320" s="293"/>
      <c r="J1320" s="293"/>
      <c r="K1320" s="293"/>
      <c r="L1320" s="293"/>
      <c r="M1320" s="293"/>
      <c r="N1320" s="293"/>
      <c r="O1320" s="293"/>
      <c r="P1320" s="293"/>
      <c r="Q1320" s="293"/>
      <c r="R1320" s="293"/>
      <c r="S1320" s="293"/>
      <c r="T1320" s="293"/>
      <c r="U1320" s="293"/>
      <c r="V1320" s="293"/>
      <c r="W1320" s="293"/>
      <c r="X1320" s="293"/>
      <c r="Y1320" s="293"/>
      <c r="Z1320" s="293"/>
      <c r="AA1320" s="293"/>
      <c r="AB1320" s="293"/>
      <c r="AC1320" s="293"/>
      <c r="AD1320" s="293"/>
      <c r="AG1320" s="111">
        <f t="shared" si="223"/>
        <v>0</v>
      </c>
    </row>
    <row r="1321" spans="1:33" ht="15.05" customHeight="1">
      <c r="A1321" s="159"/>
      <c r="B1321" s="123"/>
      <c r="C1321" s="170" t="s">
        <v>168</v>
      </c>
      <c r="D1321" s="448" t="str">
        <f t="shared" si="222"/>
        <v/>
      </c>
      <c r="E1321" s="449"/>
      <c r="F1321" s="449"/>
      <c r="G1321" s="449"/>
      <c r="H1321" s="450"/>
      <c r="I1321" s="293"/>
      <c r="J1321" s="293"/>
      <c r="K1321" s="293"/>
      <c r="L1321" s="293"/>
      <c r="M1321" s="293"/>
      <c r="N1321" s="293"/>
      <c r="O1321" s="293"/>
      <c r="P1321" s="293"/>
      <c r="Q1321" s="293"/>
      <c r="R1321" s="293"/>
      <c r="S1321" s="293"/>
      <c r="T1321" s="293"/>
      <c r="U1321" s="293"/>
      <c r="V1321" s="293"/>
      <c r="W1321" s="293"/>
      <c r="X1321" s="293"/>
      <c r="Y1321" s="293"/>
      <c r="Z1321" s="293"/>
      <c r="AA1321" s="293"/>
      <c r="AB1321" s="293"/>
      <c r="AC1321" s="293"/>
      <c r="AD1321" s="293"/>
      <c r="AG1321" s="111">
        <f t="shared" si="223"/>
        <v>0</v>
      </c>
    </row>
    <row r="1322" spans="1:33" ht="15.05" customHeight="1">
      <c r="A1322" s="159"/>
      <c r="B1322" s="123"/>
      <c r="C1322" s="170" t="s">
        <v>169</v>
      </c>
      <c r="D1322" s="448" t="str">
        <f t="shared" si="222"/>
        <v/>
      </c>
      <c r="E1322" s="449"/>
      <c r="F1322" s="449"/>
      <c r="G1322" s="449"/>
      <c r="H1322" s="450"/>
      <c r="I1322" s="293"/>
      <c r="J1322" s="293"/>
      <c r="K1322" s="293"/>
      <c r="L1322" s="293"/>
      <c r="M1322" s="293"/>
      <c r="N1322" s="293"/>
      <c r="O1322" s="293"/>
      <c r="P1322" s="293"/>
      <c r="Q1322" s="293"/>
      <c r="R1322" s="293"/>
      <c r="S1322" s="293"/>
      <c r="T1322" s="293"/>
      <c r="U1322" s="293"/>
      <c r="V1322" s="293"/>
      <c r="W1322" s="293"/>
      <c r="X1322" s="293"/>
      <c r="Y1322" s="293"/>
      <c r="Z1322" s="293"/>
      <c r="AA1322" s="293"/>
      <c r="AB1322" s="293"/>
      <c r="AC1322" s="293"/>
      <c r="AD1322" s="293"/>
      <c r="AG1322" s="111">
        <f t="shared" si="223"/>
        <v>0</v>
      </c>
    </row>
    <row r="1323" spans="1:33" ht="15.05" customHeight="1">
      <c r="A1323" s="159"/>
      <c r="B1323" s="123"/>
      <c r="C1323" s="170" t="s">
        <v>170</v>
      </c>
      <c r="D1323" s="448" t="str">
        <f t="shared" si="222"/>
        <v/>
      </c>
      <c r="E1323" s="449"/>
      <c r="F1323" s="449"/>
      <c r="G1323" s="449"/>
      <c r="H1323" s="450"/>
      <c r="I1323" s="293"/>
      <c r="J1323" s="293"/>
      <c r="K1323" s="293"/>
      <c r="L1323" s="293"/>
      <c r="M1323" s="293"/>
      <c r="N1323" s="293"/>
      <c r="O1323" s="293"/>
      <c r="P1323" s="293"/>
      <c r="Q1323" s="293"/>
      <c r="R1323" s="293"/>
      <c r="S1323" s="293"/>
      <c r="T1323" s="293"/>
      <c r="U1323" s="293"/>
      <c r="V1323" s="293"/>
      <c r="W1323" s="293"/>
      <c r="X1323" s="293"/>
      <c r="Y1323" s="293"/>
      <c r="Z1323" s="293"/>
      <c r="AA1323" s="293"/>
      <c r="AB1323" s="293"/>
      <c r="AC1323" s="293"/>
      <c r="AD1323" s="293"/>
      <c r="AG1323" s="111">
        <f t="shared" si="223"/>
        <v>0</v>
      </c>
    </row>
    <row r="1324" spans="1:33" ht="15.05" customHeight="1">
      <c r="A1324" s="159"/>
      <c r="B1324" s="123"/>
      <c r="C1324" s="170" t="s">
        <v>171</v>
      </c>
      <c r="D1324" s="448" t="str">
        <f t="shared" si="222"/>
        <v/>
      </c>
      <c r="E1324" s="449"/>
      <c r="F1324" s="449"/>
      <c r="G1324" s="449"/>
      <c r="H1324" s="450"/>
      <c r="I1324" s="293"/>
      <c r="J1324" s="293"/>
      <c r="K1324" s="293"/>
      <c r="L1324" s="293"/>
      <c r="M1324" s="293"/>
      <c r="N1324" s="293"/>
      <c r="O1324" s="293"/>
      <c r="P1324" s="293"/>
      <c r="Q1324" s="293"/>
      <c r="R1324" s="293"/>
      <c r="S1324" s="293"/>
      <c r="T1324" s="293"/>
      <c r="U1324" s="293"/>
      <c r="V1324" s="293"/>
      <c r="W1324" s="293"/>
      <c r="X1324" s="293"/>
      <c r="Y1324" s="293"/>
      <c r="Z1324" s="293"/>
      <c r="AA1324" s="293"/>
      <c r="AB1324" s="293"/>
      <c r="AC1324" s="293"/>
      <c r="AD1324" s="293"/>
      <c r="AG1324" s="111">
        <f t="shared" si="223"/>
        <v>0</v>
      </c>
    </row>
    <row r="1325" spans="1:33" ht="15.05" customHeight="1">
      <c r="A1325" s="159"/>
      <c r="B1325" s="123"/>
      <c r="C1325" s="170" t="s">
        <v>172</v>
      </c>
      <c r="D1325" s="448" t="str">
        <f t="shared" si="222"/>
        <v/>
      </c>
      <c r="E1325" s="449"/>
      <c r="F1325" s="449"/>
      <c r="G1325" s="449"/>
      <c r="H1325" s="450"/>
      <c r="I1325" s="293"/>
      <c r="J1325" s="293"/>
      <c r="K1325" s="293"/>
      <c r="L1325" s="293"/>
      <c r="M1325" s="293"/>
      <c r="N1325" s="293"/>
      <c r="O1325" s="293"/>
      <c r="P1325" s="293"/>
      <c r="Q1325" s="293"/>
      <c r="R1325" s="293"/>
      <c r="S1325" s="293"/>
      <c r="T1325" s="293"/>
      <c r="U1325" s="293"/>
      <c r="V1325" s="293"/>
      <c r="W1325" s="293"/>
      <c r="X1325" s="293"/>
      <c r="Y1325" s="293"/>
      <c r="Z1325" s="293"/>
      <c r="AA1325" s="293"/>
      <c r="AB1325" s="293"/>
      <c r="AC1325" s="293"/>
      <c r="AD1325" s="293"/>
      <c r="AG1325" s="111">
        <f t="shared" si="223"/>
        <v>0</v>
      </c>
    </row>
    <row r="1326" spans="1:33" ht="15.05" customHeight="1">
      <c r="A1326" s="159"/>
      <c r="B1326" s="123"/>
      <c r="C1326" s="170" t="s">
        <v>173</v>
      </c>
      <c r="D1326" s="448" t="str">
        <f t="shared" si="222"/>
        <v/>
      </c>
      <c r="E1326" s="449"/>
      <c r="F1326" s="449"/>
      <c r="G1326" s="449"/>
      <c r="H1326" s="450"/>
      <c r="I1326" s="293"/>
      <c r="J1326" s="293"/>
      <c r="K1326" s="293"/>
      <c r="L1326" s="293"/>
      <c r="M1326" s="293"/>
      <c r="N1326" s="293"/>
      <c r="O1326" s="293"/>
      <c r="P1326" s="293"/>
      <c r="Q1326" s="293"/>
      <c r="R1326" s="293"/>
      <c r="S1326" s="293"/>
      <c r="T1326" s="293"/>
      <c r="U1326" s="293"/>
      <c r="V1326" s="293"/>
      <c r="W1326" s="293"/>
      <c r="X1326" s="293"/>
      <c r="Y1326" s="293"/>
      <c r="Z1326" s="293"/>
      <c r="AA1326" s="293"/>
      <c r="AB1326" s="293"/>
      <c r="AC1326" s="293"/>
      <c r="AD1326" s="293"/>
      <c r="AG1326" s="111">
        <f t="shared" si="223"/>
        <v>0</v>
      </c>
    </row>
    <row r="1327" spans="1:33" ht="15.05" customHeight="1">
      <c r="A1327" s="159"/>
      <c r="B1327" s="123"/>
      <c r="C1327" s="170" t="s">
        <v>174</v>
      </c>
      <c r="D1327" s="448" t="str">
        <f t="shared" si="222"/>
        <v/>
      </c>
      <c r="E1327" s="449"/>
      <c r="F1327" s="449"/>
      <c r="G1327" s="449"/>
      <c r="H1327" s="450"/>
      <c r="I1327" s="293"/>
      <c r="J1327" s="293"/>
      <c r="K1327" s="293"/>
      <c r="L1327" s="293"/>
      <c r="M1327" s="293"/>
      <c r="N1327" s="293"/>
      <c r="O1327" s="293"/>
      <c r="P1327" s="293"/>
      <c r="Q1327" s="293"/>
      <c r="R1327" s="293"/>
      <c r="S1327" s="293"/>
      <c r="T1327" s="293"/>
      <c r="U1327" s="293"/>
      <c r="V1327" s="293"/>
      <c r="W1327" s="293"/>
      <c r="X1327" s="293"/>
      <c r="Y1327" s="293"/>
      <c r="Z1327" s="293"/>
      <c r="AA1327" s="293"/>
      <c r="AB1327" s="293"/>
      <c r="AC1327" s="293"/>
      <c r="AD1327" s="293"/>
      <c r="AG1327" s="111">
        <f t="shared" si="223"/>
        <v>0</v>
      </c>
    </row>
    <row r="1328" spans="1:33" ht="15.05" customHeight="1">
      <c r="A1328" s="159"/>
      <c r="B1328" s="123"/>
      <c r="C1328" s="170" t="s">
        <v>175</v>
      </c>
      <c r="D1328" s="448" t="str">
        <f t="shared" si="222"/>
        <v/>
      </c>
      <c r="E1328" s="449"/>
      <c r="F1328" s="449"/>
      <c r="G1328" s="449"/>
      <c r="H1328" s="450"/>
      <c r="I1328" s="293"/>
      <c r="J1328" s="293"/>
      <c r="K1328" s="293"/>
      <c r="L1328" s="293"/>
      <c r="M1328" s="293"/>
      <c r="N1328" s="293"/>
      <c r="O1328" s="293"/>
      <c r="P1328" s="293"/>
      <c r="Q1328" s="293"/>
      <c r="R1328" s="293"/>
      <c r="S1328" s="293"/>
      <c r="T1328" s="293"/>
      <c r="U1328" s="293"/>
      <c r="V1328" s="293"/>
      <c r="W1328" s="293"/>
      <c r="X1328" s="293"/>
      <c r="Y1328" s="293"/>
      <c r="Z1328" s="293"/>
      <c r="AA1328" s="293"/>
      <c r="AB1328" s="293"/>
      <c r="AC1328" s="293"/>
      <c r="AD1328" s="293"/>
      <c r="AG1328" s="111">
        <f t="shared" si="223"/>
        <v>0</v>
      </c>
    </row>
    <row r="1329" spans="1:33" ht="15.05" customHeight="1">
      <c r="A1329" s="159"/>
      <c r="B1329" s="123"/>
      <c r="C1329" s="170" t="s">
        <v>176</v>
      </c>
      <c r="D1329" s="448" t="str">
        <f t="shared" si="222"/>
        <v/>
      </c>
      <c r="E1329" s="449"/>
      <c r="F1329" s="449"/>
      <c r="G1329" s="449"/>
      <c r="H1329" s="450"/>
      <c r="I1329" s="293"/>
      <c r="J1329" s="293"/>
      <c r="K1329" s="293"/>
      <c r="L1329" s="293"/>
      <c r="M1329" s="293"/>
      <c r="N1329" s="293"/>
      <c r="O1329" s="293"/>
      <c r="P1329" s="293"/>
      <c r="Q1329" s="293"/>
      <c r="R1329" s="293"/>
      <c r="S1329" s="293"/>
      <c r="T1329" s="293"/>
      <c r="U1329" s="293"/>
      <c r="V1329" s="293"/>
      <c r="W1329" s="293"/>
      <c r="X1329" s="293"/>
      <c r="Y1329" s="293"/>
      <c r="Z1329" s="293"/>
      <c r="AA1329" s="293"/>
      <c r="AB1329" s="293"/>
      <c r="AC1329" s="293"/>
      <c r="AD1329" s="293"/>
      <c r="AG1329" s="111">
        <f t="shared" si="223"/>
        <v>0</v>
      </c>
    </row>
    <row r="1330" spans="1:33" ht="15.05" customHeight="1">
      <c r="A1330" s="132"/>
      <c r="B1330" s="197"/>
      <c r="C1330" s="170" t="s">
        <v>177</v>
      </c>
      <c r="D1330" s="448" t="str">
        <f t="shared" si="222"/>
        <v/>
      </c>
      <c r="E1330" s="449"/>
      <c r="F1330" s="449"/>
      <c r="G1330" s="449"/>
      <c r="H1330" s="450"/>
      <c r="I1330" s="293"/>
      <c r="J1330" s="293"/>
      <c r="K1330" s="293"/>
      <c r="L1330" s="293"/>
      <c r="M1330" s="293"/>
      <c r="N1330" s="293"/>
      <c r="O1330" s="293"/>
      <c r="P1330" s="293"/>
      <c r="Q1330" s="293"/>
      <c r="R1330" s="293"/>
      <c r="S1330" s="293"/>
      <c r="T1330" s="293"/>
      <c r="U1330" s="293"/>
      <c r="V1330" s="293"/>
      <c r="W1330" s="293"/>
      <c r="X1330" s="293"/>
      <c r="Y1330" s="293"/>
      <c r="Z1330" s="293"/>
      <c r="AA1330" s="293"/>
      <c r="AB1330" s="293"/>
      <c r="AC1330" s="293"/>
      <c r="AD1330" s="293"/>
      <c r="AG1330" s="111">
        <f t="shared" si="223"/>
        <v>0</v>
      </c>
    </row>
    <row r="1331" spans="1:33" ht="15.05" customHeight="1">
      <c r="A1331" s="132"/>
      <c r="B1331" s="197"/>
      <c r="C1331" s="162" t="s">
        <v>178</v>
      </c>
      <c r="D1331" s="448" t="str">
        <f t="shared" si="222"/>
        <v/>
      </c>
      <c r="E1331" s="449"/>
      <c r="F1331" s="449"/>
      <c r="G1331" s="449"/>
      <c r="H1331" s="450"/>
      <c r="I1331" s="293"/>
      <c r="J1331" s="293"/>
      <c r="K1331" s="293"/>
      <c r="L1331" s="293"/>
      <c r="M1331" s="293"/>
      <c r="N1331" s="293"/>
      <c r="O1331" s="293"/>
      <c r="P1331" s="293"/>
      <c r="Q1331" s="293"/>
      <c r="R1331" s="293"/>
      <c r="S1331" s="293"/>
      <c r="T1331" s="293"/>
      <c r="U1331" s="293"/>
      <c r="V1331" s="293"/>
      <c r="W1331" s="293"/>
      <c r="X1331" s="293"/>
      <c r="Y1331" s="293"/>
      <c r="Z1331" s="293"/>
      <c r="AA1331" s="293"/>
      <c r="AB1331" s="293"/>
      <c r="AC1331" s="293"/>
      <c r="AD1331" s="293"/>
      <c r="AG1331" s="111">
        <f t="shared" si="223"/>
        <v>0</v>
      </c>
    </row>
    <row r="1332" spans="1:33" ht="15.05" customHeight="1">
      <c r="A1332" s="132"/>
      <c r="B1332" s="197"/>
      <c r="C1332" s="162" t="s">
        <v>179</v>
      </c>
      <c r="D1332" s="448" t="str">
        <f t="shared" si="222"/>
        <v/>
      </c>
      <c r="E1332" s="449"/>
      <c r="F1332" s="449"/>
      <c r="G1332" s="449"/>
      <c r="H1332" s="450"/>
      <c r="I1332" s="293"/>
      <c r="J1332" s="293"/>
      <c r="K1332" s="293"/>
      <c r="L1332" s="293"/>
      <c r="M1332" s="293"/>
      <c r="N1332" s="293"/>
      <c r="O1332" s="293"/>
      <c r="P1332" s="293"/>
      <c r="Q1332" s="293"/>
      <c r="R1332" s="293"/>
      <c r="S1332" s="293"/>
      <c r="T1332" s="293"/>
      <c r="U1332" s="293"/>
      <c r="V1332" s="293"/>
      <c r="W1332" s="293"/>
      <c r="X1332" s="293"/>
      <c r="Y1332" s="293"/>
      <c r="Z1332" s="293"/>
      <c r="AA1332" s="293"/>
      <c r="AB1332" s="293"/>
      <c r="AC1332" s="293"/>
      <c r="AD1332" s="293"/>
      <c r="AG1332" s="111">
        <f t="shared" si="223"/>
        <v>0</v>
      </c>
    </row>
    <row r="1333" spans="1:33" ht="15.05" customHeight="1">
      <c r="A1333" s="132"/>
      <c r="B1333" s="197"/>
      <c r="C1333" s="162" t="s">
        <v>180</v>
      </c>
      <c r="D1333" s="448" t="str">
        <f t="shared" si="222"/>
        <v/>
      </c>
      <c r="E1333" s="449"/>
      <c r="F1333" s="449"/>
      <c r="G1333" s="449"/>
      <c r="H1333" s="450"/>
      <c r="I1333" s="293"/>
      <c r="J1333" s="293"/>
      <c r="K1333" s="293"/>
      <c r="L1333" s="293"/>
      <c r="M1333" s="293"/>
      <c r="N1333" s="293"/>
      <c r="O1333" s="293"/>
      <c r="P1333" s="293"/>
      <c r="Q1333" s="293"/>
      <c r="R1333" s="293"/>
      <c r="S1333" s="293"/>
      <c r="T1333" s="293"/>
      <c r="U1333" s="293"/>
      <c r="V1333" s="293"/>
      <c r="W1333" s="293"/>
      <c r="X1333" s="293"/>
      <c r="Y1333" s="293"/>
      <c r="Z1333" s="293"/>
      <c r="AA1333" s="293"/>
      <c r="AB1333" s="293"/>
      <c r="AC1333" s="293"/>
      <c r="AD1333" s="293"/>
      <c r="AG1333" s="111">
        <f t="shared" si="223"/>
        <v>0</v>
      </c>
    </row>
    <row r="1334" spans="1:33" ht="15.05" customHeight="1">
      <c r="A1334" s="132"/>
      <c r="B1334" s="197"/>
      <c r="C1334" s="162" t="s">
        <v>181</v>
      </c>
      <c r="D1334" s="448" t="str">
        <f t="shared" si="222"/>
        <v/>
      </c>
      <c r="E1334" s="449"/>
      <c r="F1334" s="449"/>
      <c r="G1334" s="449"/>
      <c r="H1334" s="450"/>
      <c r="I1334" s="293"/>
      <c r="J1334" s="293"/>
      <c r="K1334" s="293"/>
      <c r="L1334" s="293"/>
      <c r="M1334" s="293"/>
      <c r="N1334" s="293"/>
      <c r="O1334" s="293"/>
      <c r="P1334" s="293"/>
      <c r="Q1334" s="293"/>
      <c r="R1334" s="293"/>
      <c r="S1334" s="293"/>
      <c r="T1334" s="293"/>
      <c r="U1334" s="293"/>
      <c r="V1334" s="293"/>
      <c r="W1334" s="293"/>
      <c r="X1334" s="293"/>
      <c r="Y1334" s="293"/>
      <c r="Z1334" s="293"/>
      <c r="AA1334" s="293"/>
      <c r="AB1334" s="293"/>
      <c r="AC1334" s="293"/>
      <c r="AD1334" s="293"/>
      <c r="AG1334" s="111">
        <f t="shared" si="223"/>
        <v>0</v>
      </c>
    </row>
    <row r="1335" spans="1:33" ht="15.05" customHeight="1">
      <c r="A1335" s="132"/>
      <c r="B1335" s="197"/>
      <c r="C1335" s="162" t="s">
        <v>182</v>
      </c>
      <c r="D1335" s="448" t="str">
        <f t="shared" si="222"/>
        <v/>
      </c>
      <c r="E1335" s="449"/>
      <c r="F1335" s="449"/>
      <c r="G1335" s="449"/>
      <c r="H1335" s="450"/>
      <c r="I1335" s="293"/>
      <c r="J1335" s="293"/>
      <c r="K1335" s="293"/>
      <c r="L1335" s="293"/>
      <c r="M1335" s="293"/>
      <c r="N1335" s="293"/>
      <c r="O1335" s="293"/>
      <c r="P1335" s="293"/>
      <c r="Q1335" s="293"/>
      <c r="R1335" s="293"/>
      <c r="S1335" s="293"/>
      <c r="T1335" s="293"/>
      <c r="U1335" s="293"/>
      <c r="V1335" s="293"/>
      <c r="W1335" s="293"/>
      <c r="X1335" s="293"/>
      <c r="Y1335" s="293"/>
      <c r="Z1335" s="293"/>
      <c r="AA1335" s="293"/>
      <c r="AB1335" s="293"/>
      <c r="AC1335" s="293"/>
      <c r="AD1335" s="293"/>
      <c r="AG1335" s="111">
        <f t="shared" si="223"/>
        <v>0</v>
      </c>
    </row>
    <row r="1336" spans="1:33" ht="15.05" customHeight="1">
      <c r="A1336" s="132"/>
      <c r="B1336" s="197"/>
      <c r="C1336" s="162" t="s">
        <v>183</v>
      </c>
      <c r="D1336" s="448" t="str">
        <f t="shared" si="222"/>
        <v/>
      </c>
      <c r="E1336" s="449"/>
      <c r="F1336" s="449"/>
      <c r="G1336" s="449"/>
      <c r="H1336" s="450"/>
      <c r="I1336" s="293"/>
      <c r="J1336" s="293"/>
      <c r="K1336" s="293"/>
      <c r="L1336" s="293"/>
      <c r="M1336" s="293"/>
      <c r="N1336" s="293"/>
      <c r="O1336" s="293"/>
      <c r="P1336" s="293"/>
      <c r="Q1336" s="293"/>
      <c r="R1336" s="293"/>
      <c r="S1336" s="293"/>
      <c r="T1336" s="293"/>
      <c r="U1336" s="293"/>
      <c r="V1336" s="293"/>
      <c r="W1336" s="293"/>
      <c r="X1336" s="293"/>
      <c r="Y1336" s="293"/>
      <c r="Z1336" s="293"/>
      <c r="AA1336" s="293"/>
      <c r="AB1336" s="293"/>
      <c r="AC1336" s="293"/>
      <c r="AD1336" s="293"/>
      <c r="AG1336" s="111">
        <f t="shared" si="223"/>
        <v>0</v>
      </c>
    </row>
    <row r="1337" spans="1:33" ht="15.05" customHeight="1">
      <c r="A1337" s="132"/>
      <c r="B1337" s="197"/>
      <c r="C1337" s="162" t="s">
        <v>184</v>
      </c>
      <c r="D1337" s="448" t="str">
        <f t="shared" si="222"/>
        <v/>
      </c>
      <c r="E1337" s="449"/>
      <c r="F1337" s="449"/>
      <c r="G1337" s="449"/>
      <c r="H1337" s="450"/>
      <c r="I1337" s="293"/>
      <c r="J1337" s="293"/>
      <c r="K1337" s="293"/>
      <c r="L1337" s="293"/>
      <c r="M1337" s="293"/>
      <c r="N1337" s="293"/>
      <c r="O1337" s="293"/>
      <c r="P1337" s="293"/>
      <c r="Q1337" s="293"/>
      <c r="R1337" s="293"/>
      <c r="S1337" s="293"/>
      <c r="T1337" s="293"/>
      <c r="U1337" s="293"/>
      <c r="V1337" s="293"/>
      <c r="W1337" s="293"/>
      <c r="X1337" s="293"/>
      <c r="Y1337" s="293"/>
      <c r="Z1337" s="293"/>
      <c r="AA1337" s="293"/>
      <c r="AB1337" s="293"/>
      <c r="AC1337" s="293"/>
      <c r="AD1337" s="293"/>
      <c r="AG1337" s="111">
        <f t="shared" si="223"/>
        <v>0</v>
      </c>
    </row>
    <row r="1338" spans="1:33" ht="15.05" customHeight="1">
      <c r="A1338" s="159"/>
      <c r="B1338" s="183"/>
      <c r="C1338" s="162" t="s">
        <v>185</v>
      </c>
      <c r="D1338" s="448" t="str">
        <f t="shared" si="222"/>
        <v/>
      </c>
      <c r="E1338" s="449"/>
      <c r="F1338" s="449"/>
      <c r="G1338" s="449"/>
      <c r="H1338" s="450"/>
      <c r="I1338" s="293"/>
      <c r="J1338" s="293"/>
      <c r="K1338" s="293"/>
      <c r="L1338" s="293"/>
      <c r="M1338" s="293"/>
      <c r="N1338" s="293"/>
      <c r="O1338" s="293"/>
      <c r="P1338" s="293"/>
      <c r="Q1338" s="293"/>
      <c r="R1338" s="293"/>
      <c r="S1338" s="293"/>
      <c r="T1338" s="293"/>
      <c r="U1338" s="293"/>
      <c r="V1338" s="293"/>
      <c r="W1338" s="293"/>
      <c r="X1338" s="293"/>
      <c r="Y1338" s="293"/>
      <c r="Z1338" s="293"/>
      <c r="AA1338" s="293"/>
      <c r="AB1338" s="293"/>
      <c r="AC1338" s="293"/>
      <c r="AD1338" s="293"/>
      <c r="AG1338" s="111">
        <f t="shared" si="223"/>
        <v>0</v>
      </c>
    </row>
    <row r="1339" spans="1:33" ht="15.05" customHeight="1">
      <c r="A1339" s="132"/>
      <c r="B1339" s="198"/>
      <c r="C1339" s="162" t="s">
        <v>186</v>
      </c>
      <c r="D1339" s="448" t="str">
        <f t="shared" si="222"/>
        <v/>
      </c>
      <c r="E1339" s="449"/>
      <c r="F1339" s="449"/>
      <c r="G1339" s="449"/>
      <c r="H1339" s="450"/>
      <c r="I1339" s="293"/>
      <c r="J1339" s="293"/>
      <c r="K1339" s="293"/>
      <c r="L1339" s="293"/>
      <c r="M1339" s="293"/>
      <c r="N1339" s="293"/>
      <c r="O1339" s="293"/>
      <c r="P1339" s="293"/>
      <c r="Q1339" s="293"/>
      <c r="R1339" s="293"/>
      <c r="S1339" s="293"/>
      <c r="T1339" s="293"/>
      <c r="U1339" s="293"/>
      <c r="V1339" s="293"/>
      <c r="W1339" s="293"/>
      <c r="X1339" s="293"/>
      <c r="Y1339" s="293"/>
      <c r="Z1339" s="293"/>
      <c r="AA1339" s="293"/>
      <c r="AB1339" s="293"/>
      <c r="AC1339" s="293"/>
      <c r="AD1339" s="293"/>
      <c r="AG1339" s="111">
        <f t="shared" si="223"/>
        <v>0</v>
      </c>
    </row>
    <row r="1340" spans="1:33" ht="15.05" customHeight="1">
      <c r="A1340" s="132"/>
      <c r="B1340" s="198"/>
      <c r="C1340" s="162" t="s">
        <v>187</v>
      </c>
      <c r="D1340" s="448" t="str">
        <f t="shared" si="222"/>
        <v/>
      </c>
      <c r="E1340" s="449"/>
      <c r="F1340" s="449"/>
      <c r="G1340" s="449"/>
      <c r="H1340" s="450"/>
      <c r="I1340" s="293"/>
      <c r="J1340" s="293"/>
      <c r="K1340" s="293"/>
      <c r="L1340" s="293"/>
      <c r="M1340" s="293"/>
      <c r="N1340" s="293"/>
      <c r="O1340" s="293"/>
      <c r="P1340" s="293"/>
      <c r="Q1340" s="293"/>
      <c r="R1340" s="293"/>
      <c r="S1340" s="293"/>
      <c r="T1340" s="293"/>
      <c r="U1340" s="293"/>
      <c r="V1340" s="293"/>
      <c r="W1340" s="293"/>
      <c r="X1340" s="293"/>
      <c r="Y1340" s="293"/>
      <c r="Z1340" s="293"/>
      <c r="AA1340" s="293"/>
      <c r="AB1340" s="293"/>
      <c r="AC1340" s="293"/>
      <c r="AD1340" s="293"/>
      <c r="AG1340" s="111">
        <f t="shared" si="223"/>
        <v>0</v>
      </c>
    </row>
    <row r="1341" spans="1:33" ht="15.05" customHeight="1">
      <c r="A1341" s="181"/>
      <c r="B1341" s="136"/>
      <c r="C1341" s="213"/>
      <c r="D1341" s="213"/>
      <c r="E1341" s="213"/>
      <c r="F1341" s="213"/>
      <c r="G1341" s="213"/>
      <c r="H1341" s="29"/>
      <c r="I1341" s="108">
        <f t="shared" ref="I1341:AD1341" si="224">IF(AND(SUM(I1221:I1340)=0,COUNTIF(I1221:I1340,"NS")&gt;0),"NS",
IF(AND(SUM(I1221:I1340)=0,COUNTIF(I1221:I1340,0)&gt;0),0,
IF(AND(SUM(I1221:I1340)=0,COUNTIF(I1221:I1340,"NA")&gt;0),"NA",
SUM(I1221:I1340))))</f>
        <v>0</v>
      </c>
      <c r="J1341" s="108">
        <f t="shared" si="224"/>
        <v>0</v>
      </c>
      <c r="K1341" s="108">
        <f t="shared" si="224"/>
        <v>0</v>
      </c>
      <c r="L1341" s="108">
        <f t="shared" si="224"/>
        <v>0</v>
      </c>
      <c r="M1341" s="108">
        <f t="shared" si="224"/>
        <v>0</v>
      </c>
      <c r="N1341" s="108">
        <f t="shared" si="224"/>
        <v>0</v>
      </c>
      <c r="O1341" s="108">
        <f t="shared" si="224"/>
        <v>0</v>
      </c>
      <c r="P1341" s="108">
        <f t="shared" si="224"/>
        <v>0</v>
      </c>
      <c r="Q1341" s="108">
        <f t="shared" si="224"/>
        <v>0</v>
      </c>
      <c r="R1341" s="108">
        <f t="shared" si="224"/>
        <v>0</v>
      </c>
      <c r="S1341" s="108">
        <f t="shared" si="224"/>
        <v>0</v>
      </c>
      <c r="T1341" s="108">
        <f t="shared" si="224"/>
        <v>0</v>
      </c>
      <c r="U1341" s="108">
        <f t="shared" si="224"/>
        <v>0</v>
      </c>
      <c r="V1341" s="108">
        <f t="shared" si="224"/>
        <v>0</v>
      </c>
      <c r="W1341" s="108">
        <f t="shared" si="224"/>
        <v>0</v>
      </c>
      <c r="X1341" s="108">
        <f t="shared" si="224"/>
        <v>0</v>
      </c>
      <c r="Y1341" s="108">
        <f t="shared" si="224"/>
        <v>0</v>
      </c>
      <c r="Z1341" s="108">
        <f t="shared" si="224"/>
        <v>0</v>
      </c>
      <c r="AA1341" s="108">
        <f t="shared" si="224"/>
        <v>0</v>
      </c>
      <c r="AB1341" s="108">
        <f t="shared" si="224"/>
        <v>0</v>
      </c>
      <c r="AC1341" s="108">
        <f t="shared" si="224"/>
        <v>0</v>
      </c>
      <c r="AD1341" s="108">
        <f t="shared" si="224"/>
        <v>0</v>
      </c>
      <c r="AG1341" s="130">
        <f>SUM(AG1221:AG1340)</f>
        <v>0</v>
      </c>
    </row>
    <row r="1342" spans="1:33" ht="15.05" customHeight="1">
      <c r="A1342" s="181"/>
      <c r="B1342" s="136"/>
      <c r="C1342" s="136"/>
      <c r="D1342" s="136"/>
      <c r="E1342" s="136"/>
      <c r="F1342" s="136"/>
      <c r="G1342" s="136"/>
      <c r="H1342" s="136"/>
      <c r="I1342" s="136"/>
      <c r="J1342" s="136"/>
      <c r="K1342" s="136"/>
      <c r="L1342" s="136"/>
      <c r="M1342" s="136"/>
      <c r="N1342" s="136"/>
      <c r="O1342" s="136"/>
      <c r="P1342" s="136"/>
      <c r="Q1342" s="136"/>
      <c r="R1342" s="136"/>
      <c r="S1342" s="136"/>
      <c r="T1342" s="136"/>
      <c r="U1342" s="136"/>
      <c r="V1342" s="136"/>
      <c r="W1342" s="136"/>
      <c r="X1342" s="136"/>
      <c r="Y1342" s="136"/>
      <c r="Z1342" s="136"/>
      <c r="AA1342" s="136"/>
      <c r="AB1342" s="136"/>
      <c r="AC1342" s="136"/>
      <c r="AD1342" s="136"/>
    </row>
    <row r="1343" spans="1:33" ht="24.05" customHeight="1">
      <c r="A1343" s="216"/>
      <c r="B1343" s="217"/>
      <c r="C1343" s="413" t="s">
        <v>250</v>
      </c>
      <c r="D1343" s="413"/>
      <c r="E1343" s="413"/>
      <c r="F1343" s="413"/>
      <c r="G1343" s="413"/>
      <c r="H1343" s="413"/>
      <c r="I1343" s="413"/>
      <c r="J1343" s="413"/>
      <c r="K1343" s="413"/>
      <c r="L1343" s="413"/>
      <c r="M1343" s="413"/>
      <c r="N1343" s="413"/>
      <c r="O1343" s="413"/>
      <c r="P1343" s="413"/>
      <c r="Q1343" s="413"/>
      <c r="R1343" s="413"/>
      <c r="S1343" s="413"/>
      <c r="T1343" s="413"/>
      <c r="U1343" s="413"/>
      <c r="V1343" s="413"/>
      <c r="W1343" s="413"/>
      <c r="X1343" s="413"/>
      <c r="Y1343" s="413"/>
      <c r="Z1343" s="413"/>
      <c r="AA1343" s="413"/>
      <c r="AB1343" s="413"/>
      <c r="AC1343" s="413"/>
      <c r="AD1343" s="413"/>
      <c r="AE1343" s="217"/>
    </row>
    <row r="1344" spans="1:33" ht="60.05" customHeight="1">
      <c r="A1344" s="216"/>
      <c r="B1344" s="217"/>
      <c r="C1344" s="470"/>
      <c r="D1344" s="470"/>
      <c r="E1344" s="470"/>
      <c r="F1344" s="470"/>
      <c r="G1344" s="470"/>
      <c r="H1344" s="470"/>
      <c r="I1344" s="470"/>
      <c r="J1344" s="470"/>
      <c r="K1344" s="470"/>
      <c r="L1344" s="470"/>
      <c r="M1344" s="470"/>
      <c r="N1344" s="470"/>
      <c r="O1344" s="470"/>
      <c r="P1344" s="470"/>
      <c r="Q1344" s="470"/>
      <c r="R1344" s="470"/>
      <c r="S1344" s="470"/>
      <c r="T1344" s="470"/>
      <c r="U1344" s="470"/>
      <c r="V1344" s="470"/>
      <c r="W1344" s="470"/>
      <c r="X1344" s="470"/>
      <c r="Y1344" s="470"/>
      <c r="Z1344" s="470"/>
      <c r="AA1344" s="470"/>
      <c r="AB1344" s="470"/>
      <c r="AC1344" s="470"/>
      <c r="AD1344" s="470"/>
      <c r="AE1344" s="217"/>
    </row>
    <row r="1345" spans="1:45" ht="15.05" customHeight="1">
      <c r="A1345" s="216"/>
      <c r="B1345" s="217"/>
      <c r="C1345" s="217"/>
      <c r="D1345" s="217"/>
      <c r="E1345" s="217"/>
      <c r="F1345" s="217"/>
      <c r="G1345" s="217"/>
      <c r="H1345" s="217"/>
      <c r="I1345" s="217"/>
      <c r="J1345" s="217"/>
      <c r="K1345" s="217"/>
      <c r="L1345" s="217"/>
      <c r="M1345" s="217"/>
      <c r="N1345" s="217"/>
      <c r="O1345" s="217"/>
      <c r="P1345" s="217"/>
      <c r="Q1345" s="217"/>
      <c r="R1345" s="217"/>
      <c r="S1345" s="217"/>
      <c r="T1345" s="217"/>
      <c r="U1345" s="217"/>
      <c r="V1345" s="217"/>
      <c r="W1345" s="217"/>
      <c r="X1345" s="217"/>
      <c r="Y1345" s="217"/>
      <c r="Z1345" s="217"/>
      <c r="AA1345" s="217"/>
      <c r="AB1345" s="217"/>
      <c r="AC1345" s="217"/>
      <c r="AD1345" s="217"/>
      <c r="AE1345" s="217"/>
    </row>
    <row r="1346" spans="1:45" ht="15.05" customHeight="1">
      <c r="A1346" s="216"/>
      <c r="B1346" s="403" t="str">
        <f>IF(SUM(AJ1215,AN1215,AR1215)=0,"","Error: verificar sumas por fila.")</f>
        <v/>
      </c>
      <c r="C1346" s="403"/>
      <c r="D1346" s="403"/>
      <c r="E1346" s="403"/>
      <c r="F1346" s="403"/>
      <c r="G1346" s="403"/>
      <c r="H1346" s="403"/>
      <c r="I1346" s="403"/>
      <c r="J1346" s="403"/>
      <c r="K1346" s="403"/>
      <c r="L1346" s="403"/>
      <c r="M1346" s="403"/>
      <c r="N1346" s="403"/>
      <c r="O1346" s="403"/>
      <c r="P1346" s="403"/>
      <c r="Q1346" s="403"/>
      <c r="R1346" s="403"/>
      <c r="S1346" s="403"/>
      <c r="T1346" s="403"/>
      <c r="U1346" s="403"/>
      <c r="V1346" s="403"/>
      <c r="W1346" s="403"/>
      <c r="X1346" s="403"/>
      <c r="Y1346" s="403"/>
      <c r="Z1346" s="403"/>
      <c r="AA1346" s="403"/>
      <c r="AB1346" s="403"/>
      <c r="AC1346" s="403"/>
      <c r="AD1346" s="403"/>
      <c r="AE1346" s="217"/>
    </row>
    <row r="1347" spans="1:45" ht="15.05" customHeight="1">
      <c r="A1347" s="216"/>
      <c r="B1347" s="403" t="str">
        <f>IF(SUM(AX1095,BB1095)=0,"","Error: verificar la consistencia con la pregunta 4.")</f>
        <v/>
      </c>
      <c r="C1347" s="403"/>
      <c r="D1347" s="403"/>
      <c r="E1347" s="403"/>
      <c r="F1347" s="403"/>
      <c r="G1347" s="403"/>
      <c r="H1347" s="403"/>
      <c r="I1347" s="403"/>
      <c r="J1347" s="403"/>
      <c r="K1347" s="403"/>
      <c r="L1347" s="403"/>
      <c r="M1347" s="403"/>
      <c r="N1347" s="403"/>
      <c r="O1347" s="403"/>
      <c r="P1347" s="403"/>
      <c r="Q1347" s="403"/>
      <c r="R1347" s="403"/>
      <c r="S1347" s="403"/>
      <c r="T1347" s="403"/>
      <c r="U1347" s="403"/>
      <c r="V1347" s="403"/>
      <c r="W1347" s="403"/>
      <c r="X1347" s="403"/>
      <c r="Y1347" s="403"/>
      <c r="Z1347" s="403"/>
      <c r="AA1347" s="403"/>
      <c r="AB1347" s="403"/>
      <c r="AC1347" s="403"/>
      <c r="AD1347" s="403"/>
      <c r="AE1347" s="217"/>
    </row>
    <row r="1348" spans="1:45" ht="15.05" customHeight="1">
      <c r="A1348" s="216"/>
      <c r="B1348" s="404" t="str">
        <f>IF(SUM(AG1341,AS1215)=0,"","Error: debe completar toda la información requerida.")</f>
        <v/>
      </c>
      <c r="C1348" s="404"/>
      <c r="D1348" s="404"/>
      <c r="E1348" s="404"/>
      <c r="F1348" s="404"/>
      <c r="G1348" s="404"/>
      <c r="H1348" s="404"/>
      <c r="I1348" s="404"/>
      <c r="J1348" s="404"/>
      <c r="K1348" s="404"/>
      <c r="L1348" s="404"/>
      <c r="M1348" s="404"/>
      <c r="N1348" s="404"/>
      <c r="O1348" s="404"/>
      <c r="P1348" s="404"/>
      <c r="Q1348" s="404"/>
      <c r="R1348" s="404"/>
      <c r="S1348" s="404"/>
      <c r="T1348" s="404"/>
      <c r="U1348" s="404"/>
      <c r="V1348" s="404"/>
      <c r="W1348" s="404"/>
      <c r="X1348" s="404"/>
      <c r="Y1348" s="404"/>
      <c r="Z1348" s="404"/>
      <c r="AA1348" s="404"/>
      <c r="AB1348" s="404"/>
      <c r="AC1348" s="404"/>
      <c r="AD1348" s="404"/>
      <c r="AE1348" s="217"/>
    </row>
    <row r="1349" spans="1:45" ht="15.05" customHeight="1">
      <c r="A1349" s="216"/>
      <c r="B1349" s="217"/>
      <c r="C1349" s="217"/>
      <c r="D1349" s="217"/>
      <c r="E1349" s="217"/>
      <c r="F1349" s="217"/>
      <c r="G1349" s="217"/>
      <c r="H1349" s="217"/>
      <c r="I1349" s="217"/>
      <c r="J1349" s="217"/>
      <c r="K1349" s="217"/>
      <c r="L1349" s="217"/>
      <c r="M1349" s="217"/>
      <c r="N1349" s="217"/>
      <c r="O1349" s="217"/>
      <c r="P1349" s="217"/>
      <c r="Q1349" s="217"/>
      <c r="R1349" s="217"/>
      <c r="S1349" s="217"/>
      <c r="T1349" s="217"/>
      <c r="U1349" s="217"/>
      <c r="V1349" s="217"/>
      <c r="W1349" s="217"/>
      <c r="X1349" s="217"/>
      <c r="Y1349" s="217"/>
      <c r="Z1349" s="217"/>
      <c r="AA1349" s="217"/>
      <c r="AB1349" s="217"/>
      <c r="AC1349" s="217"/>
      <c r="AD1349" s="217"/>
      <c r="AE1349" s="217"/>
    </row>
    <row r="1350" spans="1:45">
      <c r="A1350" s="132"/>
      <c r="D1350" s="218"/>
      <c r="E1350" s="218"/>
      <c r="F1350" s="218"/>
      <c r="G1350" s="218"/>
      <c r="H1350" s="218"/>
      <c r="I1350" s="218"/>
      <c r="J1350" s="218"/>
      <c r="K1350" s="218"/>
      <c r="L1350" s="218"/>
      <c r="M1350" s="218"/>
      <c r="N1350" s="218"/>
      <c r="O1350" s="218"/>
      <c r="P1350" s="218"/>
      <c r="Q1350" s="218"/>
      <c r="R1350" s="218"/>
      <c r="S1350" s="218"/>
      <c r="T1350" s="218"/>
      <c r="U1350" s="218"/>
      <c r="V1350" s="218"/>
      <c r="W1350" s="218"/>
      <c r="X1350" s="218"/>
      <c r="Y1350" s="218"/>
      <c r="Z1350" s="218"/>
      <c r="AA1350" s="218"/>
      <c r="AB1350" s="218"/>
      <c r="AC1350" s="218"/>
      <c r="AD1350" s="218"/>
    </row>
    <row r="1351" spans="1:45" ht="24.05" customHeight="1">
      <c r="A1351" s="208" t="s">
        <v>267</v>
      </c>
      <c r="B1351" s="438" t="s">
        <v>828</v>
      </c>
      <c r="C1351" s="438"/>
      <c r="D1351" s="438"/>
      <c r="E1351" s="438"/>
      <c r="F1351" s="438"/>
      <c r="G1351" s="438"/>
      <c r="H1351" s="438"/>
      <c r="I1351" s="438"/>
      <c r="J1351" s="438"/>
      <c r="K1351" s="438"/>
      <c r="L1351" s="438"/>
      <c r="M1351" s="438"/>
      <c r="N1351" s="438"/>
      <c r="O1351" s="438"/>
      <c r="P1351" s="438"/>
      <c r="Q1351" s="438"/>
      <c r="R1351" s="438"/>
      <c r="S1351" s="438"/>
      <c r="T1351" s="438"/>
      <c r="U1351" s="438"/>
      <c r="V1351" s="438"/>
      <c r="W1351" s="438"/>
      <c r="X1351" s="438"/>
      <c r="Y1351" s="438"/>
      <c r="Z1351" s="438"/>
      <c r="AA1351" s="438"/>
      <c r="AB1351" s="438"/>
      <c r="AC1351" s="438"/>
      <c r="AD1351" s="438"/>
    </row>
    <row r="1352" spans="1:45" ht="15.05" customHeight="1">
      <c r="A1352" s="209"/>
      <c r="B1352" s="210"/>
      <c r="C1352" s="422" t="s">
        <v>509</v>
      </c>
      <c r="D1352" s="422"/>
      <c r="E1352" s="422"/>
      <c r="F1352" s="422"/>
      <c r="G1352" s="422"/>
      <c r="H1352" s="422"/>
      <c r="I1352" s="422"/>
      <c r="J1352" s="422"/>
      <c r="K1352" s="422"/>
      <c r="L1352" s="422"/>
      <c r="M1352" s="422"/>
      <c r="N1352" s="422"/>
      <c r="O1352" s="422"/>
      <c r="P1352" s="422"/>
      <c r="Q1352" s="422"/>
      <c r="R1352" s="422"/>
      <c r="S1352" s="422"/>
      <c r="T1352" s="422"/>
      <c r="U1352" s="422"/>
      <c r="V1352" s="422"/>
      <c r="W1352" s="422"/>
      <c r="X1352" s="422"/>
      <c r="Y1352" s="422"/>
      <c r="Z1352" s="422"/>
      <c r="AA1352" s="422"/>
      <c r="AB1352" s="422"/>
      <c r="AC1352" s="422"/>
      <c r="AD1352" s="422"/>
    </row>
    <row r="1353" spans="1:45" ht="24.05" customHeight="1">
      <c r="A1353" s="211"/>
      <c r="B1353" s="194"/>
      <c r="C1353" s="451" t="s">
        <v>829</v>
      </c>
      <c r="D1353" s="451"/>
      <c r="E1353" s="451"/>
      <c r="F1353" s="451"/>
      <c r="G1353" s="451"/>
      <c r="H1353" s="451"/>
      <c r="I1353" s="451"/>
      <c r="J1353" s="451"/>
      <c r="K1353" s="451"/>
      <c r="L1353" s="451"/>
      <c r="M1353" s="451"/>
      <c r="N1353" s="451"/>
      <c r="O1353" s="451"/>
      <c r="P1353" s="451"/>
      <c r="Q1353" s="451"/>
      <c r="R1353" s="451"/>
      <c r="S1353" s="451"/>
      <c r="T1353" s="451"/>
      <c r="U1353" s="451"/>
      <c r="V1353" s="451"/>
      <c r="W1353" s="451"/>
      <c r="X1353" s="451"/>
      <c r="Y1353" s="451"/>
      <c r="Z1353" s="451"/>
      <c r="AA1353" s="451"/>
      <c r="AB1353" s="451"/>
      <c r="AC1353" s="451"/>
      <c r="AD1353" s="451"/>
    </row>
    <row r="1354" spans="1:45" ht="15.05" customHeight="1">
      <c r="A1354" s="132"/>
    </row>
    <row r="1355" spans="1:45" ht="24.05" customHeight="1">
      <c r="A1355" s="181"/>
      <c r="B1355" s="136"/>
      <c r="C1355" s="421" t="s">
        <v>64</v>
      </c>
      <c r="D1355" s="421"/>
      <c r="E1355" s="421"/>
      <c r="F1355" s="421"/>
      <c r="G1355" s="421"/>
      <c r="H1355" s="421"/>
      <c r="I1355" s="441" t="s">
        <v>809</v>
      </c>
      <c r="J1355" s="442"/>
      <c r="K1355" s="442"/>
      <c r="L1355" s="442"/>
      <c r="M1355" s="442"/>
      <c r="N1355" s="442"/>
      <c r="O1355" s="442"/>
      <c r="P1355" s="442"/>
      <c r="Q1355" s="442"/>
      <c r="R1355" s="442"/>
      <c r="S1355" s="442"/>
      <c r="T1355" s="442"/>
      <c r="U1355" s="442"/>
      <c r="V1355" s="442"/>
      <c r="W1355" s="442"/>
      <c r="X1355" s="442"/>
      <c r="Y1355" s="442"/>
      <c r="Z1355" s="442"/>
      <c r="AA1355" s="442"/>
      <c r="AB1355" s="442"/>
      <c r="AC1355" s="442"/>
      <c r="AD1355" s="443"/>
      <c r="AG1355" s="94" t="s">
        <v>917</v>
      </c>
      <c r="AH1355" s="95" t="s">
        <v>926</v>
      </c>
      <c r="AI1355" s="95" t="s">
        <v>927</v>
      </c>
    </row>
    <row r="1356" spans="1:45" ht="80.2" customHeight="1">
      <c r="A1356" s="181"/>
      <c r="B1356" s="136"/>
      <c r="C1356" s="421"/>
      <c r="D1356" s="421"/>
      <c r="E1356" s="421"/>
      <c r="F1356" s="421"/>
      <c r="G1356" s="421"/>
      <c r="H1356" s="421"/>
      <c r="I1356" s="453" t="s">
        <v>252</v>
      </c>
      <c r="J1356" s="454"/>
      <c r="K1356" s="457" t="s">
        <v>253</v>
      </c>
      <c r="L1356" s="458"/>
      <c r="M1356" s="461" t="s">
        <v>254</v>
      </c>
      <c r="N1356" s="462"/>
      <c r="O1356" s="465" t="s">
        <v>216</v>
      </c>
      <c r="P1356" s="466"/>
      <c r="Q1356" s="465" t="s">
        <v>266</v>
      </c>
      <c r="R1356" s="466"/>
      <c r="S1356" s="465" t="s">
        <v>217</v>
      </c>
      <c r="T1356" s="466"/>
      <c r="U1356" s="465" t="s">
        <v>218</v>
      </c>
      <c r="V1356" s="466"/>
      <c r="W1356" s="465" t="s">
        <v>219</v>
      </c>
      <c r="X1356" s="466"/>
      <c r="Y1356" s="465" t="s">
        <v>220</v>
      </c>
      <c r="Z1356" s="466"/>
      <c r="AA1356" s="465" t="s">
        <v>221</v>
      </c>
      <c r="AB1356" s="466"/>
      <c r="AC1356" s="465" t="s">
        <v>222</v>
      </c>
      <c r="AD1356" s="466"/>
      <c r="AG1356" s="94">
        <f>COUNTBLANK(O1358:AD1477)</f>
        <v>1920</v>
      </c>
      <c r="AH1356" s="95">
        <v>1920</v>
      </c>
      <c r="AI1356" s="95">
        <v>0</v>
      </c>
      <c r="AK1356" s="111" t="s">
        <v>932</v>
      </c>
      <c r="AP1356" s="111" t="s">
        <v>933</v>
      </c>
    </row>
    <row r="1357" spans="1:45" ht="47.95" customHeight="1">
      <c r="A1357" s="211"/>
      <c r="B1357" s="194"/>
      <c r="C1357" s="421"/>
      <c r="D1357" s="421"/>
      <c r="E1357" s="421"/>
      <c r="F1357" s="421"/>
      <c r="G1357" s="421"/>
      <c r="H1357" s="421"/>
      <c r="I1357" s="455"/>
      <c r="J1357" s="456"/>
      <c r="K1357" s="459"/>
      <c r="L1357" s="460"/>
      <c r="M1357" s="463"/>
      <c r="N1357" s="464"/>
      <c r="O1357" s="212" t="s">
        <v>253</v>
      </c>
      <c r="P1357" s="212" t="s">
        <v>254</v>
      </c>
      <c r="Q1357" s="212" t="s">
        <v>253</v>
      </c>
      <c r="R1357" s="212" t="s">
        <v>254</v>
      </c>
      <c r="S1357" s="212" t="s">
        <v>253</v>
      </c>
      <c r="T1357" s="212" t="s">
        <v>254</v>
      </c>
      <c r="U1357" s="212" t="s">
        <v>253</v>
      </c>
      <c r="V1357" s="212" t="s">
        <v>254</v>
      </c>
      <c r="W1357" s="212" t="s">
        <v>253</v>
      </c>
      <c r="X1357" s="212" t="s">
        <v>254</v>
      </c>
      <c r="Y1357" s="212" t="s">
        <v>253</v>
      </c>
      <c r="Z1357" s="212" t="s">
        <v>254</v>
      </c>
      <c r="AA1357" s="212" t="s">
        <v>253</v>
      </c>
      <c r="AB1357" s="212" t="s">
        <v>254</v>
      </c>
      <c r="AC1357" s="212" t="s">
        <v>253</v>
      </c>
      <c r="AD1357" s="212" t="s">
        <v>254</v>
      </c>
      <c r="AE1357" s="136"/>
      <c r="AK1357" s="98" t="s">
        <v>918</v>
      </c>
      <c r="AL1357" s="99" t="s">
        <v>929</v>
      </c>
      <c r="AM1357" s="99" t="s">
        <v>930</v>
      </c>
      <c r="AN1357" s="99" t="s">
        <v>931</v>
      </c>
      <c r="AO1357" s="98" t="s">
        <v>918</v>
      </c>
      <c r="AP1357" s="99" t="s">
        <v>929</v>
      </c>
      <c r="AQ1357" s="99" t="s">
        <v>930</v>
      </c>
      <c r="AR1357" s="99" t="s">
        <v>931</v>
      </c>
      <c r="AS1357" s="105" t="s">
        <v>935</v>
      </c>
    </row>
    <row r="1358" spans="1:45" ht="15.05" customHeight="1">
      <c r="A1358" s="132"/>
      <c r="C1358" s="191" t="s">
        <v>68</v>
      </c>
      <c r="D1358" s="448" t="str">
        <f>IF(D38="","",D38)</f>
        <v/>
      </c>
      <c r="E1358" s="449"/>
      <c r="F1358" s="449"/>
      <c r="G1358" s="449"/>
      <c r="H1358" s="450"/>
      <c r="I1358" s="446" t="str">
        <f>IF(M549="","",M549)</f>
        <v/>
      </c>
      <c r="J1358" s="447"/>
      <c r="K1358" s="446" t="str">
        <f>IF(S549="","",S549)</f>
        <v/>
      </c>
      <c r="L1358" s="447"/>
      <c r="M1358" s="446" t="str">
        <f>IF(Y549="","",Y549)</f>
        <v/>
      </c>
      <c r="N1358" s="447"/>
      <c r="O1358" s="293"/>
      <c r="P1358" s="293"/>
      <c r="Q1358" s="293"/>
      <c r="R1358" s="293"/>
      <c r="S1358" s="293"/>
      <c r="T1358" s="293"/>
      <c r="U1358" s="293"/>
      <c r="V1358" s="293"/>
      <c r="W1358" s="293"/>
      <c r="X1358" s="293"/>
      <c r="Y1358" s="293"/>
      <c r="Z1358" s="293"/>
      <c r="AA1358" s="293"/>
      <c r="AB1358" s="293"/>
      <c r="AC1358" s="293"/>
      <c r="AD1358" s="293"/>
      <c r="AK1358" s="100">
        <f>IF(K1358="",0,K1358)</f>
        <v>0</v>
      </c>
      <c r="AL1358" s="101">
        <f>IF(AND(COUNTA(O1358,Q1358,S1358,U1358,W1358,Y1358,AA1358,AC1358)&lt;&gt;0,COUNTIF(O1358,"NA")+COUNTIF(Q1358,"NA")+COUNTIF(S1358,"NA")+COUNTIF(U1358,"NA")+COUNTIF(W1358,"NA")+COUNTIF(Y1358,"NA")+COUNTIF(AA1358,"NA")+COUNTIF(AC1358,"NA")=COUNTA($O$1357,$Q$1357,$S$1357,$U$1357,$W$1357,$Y$1357,$AA$1357,$AC$1357)),"NA",SUM(O1358,Q1358,S1358,U1358,W1358,Y1358,AA1358,AC1358))</f>
        <v>0</v>
      </c>
      <c r="AM1358" s="101">
        <f>COUNTIF(O1358, "NS")+COUNTIF(Q1358, "NS")+COUNTIF(S1358, "NS")+COUNTIF(U1358, "NS")+COUNTIF(W1358, "NS")+COUNTIF(Y1358, "NS")+COUNTIF(AA1358, "NS")+COUNTIF(AC1358, "NS")</f>
        <v>0</v>
      </c>
      <c r="AN1358" s="102">
        <f>IF($AG$1356=$AH$1356, 0, IF(OR(AND(AK1358 =0, AM1358 &gt;0), AND(AK1358 ="NS", AL1358&gt;0), AND(AK1358 ="NS", AL1358 =0, AM1358=0), AND(AK1358="NA", AL1358&lt;&gt;"NA") ), 1, IF(OR(AND(AM1358&gt;=2, AL1358&lt;AK1358), AND(AK1358="NS", AL1358=0, AM1358&gt;0), AL1358=AK1358 ), 0, 1)))</f>
        <v>0</v>
      </c>
      <c r="AO1358" s="100">
        <f>IF(M1358="",0,M1358)</f>
        <v>0</v>
      </c>
      <c r="AP1358" s="101">
        <f>IF(AND(COUNTA(P1358,R1358,T1358,V1358,X1358,Z1358,AB1358,AD1358)&lt;&gt;0,COUNTIF(P1358,"NA")+COUNTIF(R1358,"NA")+COUNTIF(T1358,"NA")+COUNTIF(V1358,"NA")+COUNTIF(X1358,"NA")+COUNTIF(Z1358,"NA")+COUNTIF(AB1358,"NA")+COUNTIF(AD1358,"NA")=COUNTA($P$1357,$R$1357,$T$1357,$V$1357,$X$1357,$Z$1357,$AB$1357,$AD$1357)),"NA",SUM(P1358,R1358,T1358,V1358,X1358,Z1358,AB1358,AD1358))</f>
        <v>0</v>
      </c>
      <c r="AQ1358" s="101">
        <f>COUNTIF(P1358, "NS")+COUNTIF(R1358, "NS")+COUNTIF(T1358, "NS")+COUNTIF(V1358, "NS")+COUNTIF(X1358, "NS")+COUNTIF(Z1358, "NS")+COUNTIF(AB1358, "NS")+COUNTIF(AD1358, "NS")</f>
        <v>0</v>
      </c>
      <c r="AR1358" s="102">
        <f>IF($AG$1356=$AH$1356, 0, IF(OR(AND(AO1358 =0, AQ1358 &gt;0), AND(AO1358 ="NS", AP1358&gt;0), AND(AO1358 ="NS", AP1358 =0, AQ1358=0), AND(AO1358="NA", AP1358&lt;&gt;"NA") ), 1, IF(OR(AND(AQ1358&gt;=2, AP1358&lt;AO1358), AND(AO1358="NS", AP1358=0, AQ1358&gt;0), AP1358=AO1358 ), 0, 1)))</f>
        <v>0</v>
      </c>
      <c r="AS1358" s="111">
        <f>IF($AG$1356=$AH$1356,0,IF(OR(AND(D1358&lt;&gt;"",COUNTA(O1358:AD1358)&lt;&gt;COUNTA($O$1357:$AD$1357)),AND(D1358="",COUNTA(O1358:AD1358)&gt;0)),1,0))</f>
        <v>0</v>
      </c>
    </row>
    <row r="1359" spans="1:45" ht="15.05" customHeight="1">
      <c r="A1359" s="132"/>
      <c r="C1359" s="169" t="s">
        <v>69</v>
      </c>
      <c r="D1359" s="448" t="str">
        <f t="shared" ref="D1359:D1422" si="225">IF(D39="","",D39)</f>
        <v/>
      </c>
      <c r="E1359" s="449"/>
      <c r="F1359" s="449"/>
      <c r="G1359" s="449"/>
      <c r="H1359" s="450"/>
      <c r="I1359" s="446" t="str">
        <f t="shared" ref="I1359:I1422" si="226">IF(M550="","",M550)</f>
        <v/>
      </c>
      <c r="J1359" s="447"/>
      <c r="K1359" s="446" t="str">
        <f t="shared" ref="K1359:K1422" si="227">IF(S550="","",S550)</f>
        <v/>
      </c>
      <c r="L1359" s="447"/>
      <c r="M1359" s="446" t="str">
        <f t="shared" ref="M1359:M1422" si="228">IF(Y550="","",Y550)</f>
        <v/>
      </c>
      <c r="N1359" s="447"/>
      <c r="O1359" s="293"/>
      <c r="P1359" s="293"/>
      <c r="Q1359" s="293"/>
      <c r="R1359" s="293"/>
      <c r="S1359" s="293"/>
      <c r="T1359" s="293"/>
      <c r="U1359" s="293"/>
      <c r="V1359" s="293"/>
      <c r="W1359" s="293"/>
      <c r="X1359" s="293"/>
      <c r="Y1359" s="293"/>
      <c r="Z1359" s="293"/>
      <c r="AA1359" s="293"/>
      <c r="AB1359" s="293"/>
      <c r="AC1359" s="293"/>
      <c r="AD1359" s="293"/>
      <c r="AK1359" s="100">
        <f t="shared" ref="AK1359:AK1422" si="229">IF(K1359="",0,K1359)</f>
        <v>0</v>
      </c>
      <c r="AL1359" s="101">
        <f t="shared" ref="AL1359:AL1422" si="230">IF(AND(COUNTA(O1359,Q1359,S1359,U1359,W1359,Y1359,AA1359,AC1359)&lt;&gt;0,COUNTIF(O1359,"NA")+COUNTIF(Q1359,"NA")+COUNTIF(S1359,"NA")+COUNTIF(U1359,"NA")+COUNTIF(W1359,"NA")+COUNTIF(Y1359,"NA")+COUNTIF(AA1359,"NA")+COUNTIF(AC1359,"NA")=COUNTA($O$1357,$Q$1357,$S$1357,$U$1357,$W$1357,$Y$1357,$AA$1357,$AC$1357)),"NA",SUM(O1359,Q1359,S1359,U1359,W1359,Y1359,AA1359,AC1359))</f>
        <v>0</v>
      </c>
      <c r="AM1359" s="101">
        <f t="shared" ref="AM1359:AM1422" si="231">COUNTIF(O1359, "NS")+COUNTIF(Q1359, "NS")+COUNTIF(S1359, "NS")+COUNTIF(U1359, "NS")+COUNTIF(W1359, "NS")+COUNTIF(Y1359, "NS")+COUNTIF(AA1359, "NS")+COUNTIF(AC1359, "NS")</f>
        <v>0</v>
      </c>
      <c r="AN1359" s="102">
        <f t="shared" ref="AN1359:AN1422" si="232">IF($AG$1356=$AH$1356, 0, IF(OR(AND(AK1359 =0, AM1359 &gt;0), AND(AK1359 ="NS", AL1359&gt;0), AND(AK1359 ="NS", AL1359 =0, AM1359=0), AND(AK1359="NA", AL1359&lt;&gt;"NA") ), 1, IF(OR(AND(AM1359&gt;=2, AL1359&lt;AK1359), AND(AK1359="NS", AL1359=0, AM1359&gt;0), AL1359=AK1359 ), 0, 1)))</f>
        <v>0</v>
      </c>
      <c r="AO1359" s="100">
        <f t="shared" ref="AO1359:AO1422" si="233">IF(M1359="",0,M1359)</f>
        <v>0</v>
      </c>
      <c r="AP1359" s="101">
        <f t="shared" ref="AP1359:AP1422" si="234">IF(AND(COUNTA(P1359,R1359,T1359,V1359,X1359,Z1359,AB1359,AD1359)&lt;&gt;0,COUNTIF(P1359,"NA")+COUNTIF(R1359,"NA")+COUNTIF(T1359,"NA")+COUNTIF(V1359,"NA")+COUNTIF(X1359,"NA")+COUNTIF(Z1359,"NA")+COUNTIF(AB1359,"NA")+COUNTIF(AD1359,"NA")=COUNTA($P$1357,$R$1357,$T$1357,$V$1357,$X$1357,$Z$1357,$AB$1357,$AD$1357)),"NA",SUM(P1359,R1359,T1359,V1359,X1359,Z1359,AB1359,AD1359))</f>
        <v>0</v>
      </c>
      <c r="AQ1359" s="101">
        <f t="shared" ref="AQ1359:AQ1422" si="235">COUNTIF(P1359, "NS")+COUNTIF(R1359, "NS")+COUNTIF(T1359, "NS")+COUNTIF(V1359, "NS")+COUNTIF(X1359, "NS")+COUNTIF(Z1359, "NS")+COUNTIF(AB1359, "NS")+COUNTIF(AD1359, "NS")</f>
        <v>0</v>
      </c>
      <c r="AR1359" s="102">
        <f t="shared" ref="AR1359:AR1422" si="236">IF($AG$1356=$AH$1356, 0, IF(OR(AND(AO1359 =0, AQ1359 &gt;0), AND(AO1359 ="NS", AP1359&gt;0), AND(AO1359 ="NS", AP1359 =0, AQ1359=0), AND(AO1359="NA", AP1359&lt;&gt;"NA") ), 1, IF(OR(AND(AQ1359&gt;=2, AP1359&lt;AO1359), AND(AO1359="NS", AP1359=0, AQ1359&gt;0), AP1359=AO1359 ), 0, 1)))</f>
        <v>0</v>
      </c>
      <c r="AS1359" s="111">
        <f t="shared" ref="AS1359:AS1422" si="237">IF($AG$1356=$AH$1356,0,IF(OR(AND(D1359&lt;&gt;"",COUNTA(O1359:AD1359)&lt;&gt;COUNTA($O$1357:$AD$1357)),AND(D1359="",COUNTA(O1359:AD1359)&gt;0)),1,0))</f>
        <v>0</v>
      </c>
    </row>
    <row r="1360" spans="1:45" ht="15.05" customHeight="1">
      <c r="A1360" s="132"/>
      <c r="C1360" s="169" t="s">
        <v>70</v>
      </c>
      <c r="D1360" s="448" t="str">
        <f t="shared" si="225"/>
        <v/>
      </c>
      <c r="E1360" s="449"/>
      <c r="F1360" s="449"/>
      <c r="G1360" s="449"/>
      <c r="H1360" s="450"/>
      <c r="I1360" s="446" t="str">
        <f t="shared" si="226"/>
        <v/>
      </c>
      <c r="J1360" s="447"/>
      <c r="K1360" s="446" t="str">
        <f t="shared" si="227"/>
        <v/>
      </c>
      <c r="L1360" s="447"/>
      <c r="M1360" s="446" t="str">
        <f t="shared" si="228"/>
        <v/>
      </c>
      <c r="N1360" s="447"/>
      <c r="O1360" s="293"/>
      <c r="P1360" s="293"/>
      <c r="Q1360" s="293"/>
      <c r="R1360" s="293"/>
      <c r="S1360" s="293"/>
      <c r="T1360" s="293"/>
      <c r="U1360" s="293"/>
      <c r="V1360" s="293"/>
      <c r="W1360" s="293"/>
      <c r="X1360" s="293"/>
      <c r="Y1360" s="293"/>
      <c r="Z1360" s="293"/>
      <c r="AA1360" s="293"/>
      <c r="AB1360" s="293"/>
      <c r="AC1360" s="293"/>
      <c r="AD1360" s="293"/>
      <c r="AK1360" s="100">
        <f t="shared" si="229"/>
        <v>0</v>
      </c>
      <c r="AL1360" s="101">
        <f t="shared" si="230"/>
        <v>0</v>
      </c>
      <c r="AM1360" s="101">
        <f t="shared" si="231"/>
        <v>0</v>
      </c>
      <c r="AN1360" s="102">
        <f t="shared" si="232"/>
        <v>0</v>
      </c>
      <c r="AO1360" s="100">
        <f t="shared" si="233"/>
        <v>0</v>
      </c>
      <c r="AP1360" s="101">
        <f t="shared" si="234"/>
        <v>0</v>
      </c>
      <c r="AQ1360" s="101">
        <f t="shared" si="235"/>
        <v>0</v>
      </c>
      <c r="AR1360" s="102">
        <f t="shared" si="236"/>
        <v>0</v>
      </c>
      <c r="AS1360" s="111">
        <f t="shared" si="237"/>
        <v>0</v>
      </c>
    </row>
    <row r="1361" spans="1:45" ht="15.05" customHeight="1">
      <c r="A1361" s="132"/>
      <c r="C1361" s="169" t="s">
        <v>71</v>
      </c>
      <c r="D1361" s="448" t="str">
        <f t="shared" si="225"/>
        <v/>
      </c>
      <c r="E1361" s="449"/>
      <c r="F1361" s="449"/>
      <c r="G1361" s="449"/>
      <c r="H1361" s="450"/>
      <c r="I1361" s="446" t="str">
        <f t="shared" si="226"/>
        <v/>
      </c>
      <c r="J1361" s="447"/>
      <c r="K1361" s="446" t="str">
        <f t="shared" si="227"/>
        <v/>
      </c>
      <c r="L1361" s="447"/>
      <c r="M1361" s="446" t="str">
        <f t="shared" si="228"/>
        <v/>
      </c>
      <c r="N1361" s="447"/>
      <c r="O1361" s="293"/>
      <c r="P1361" s="293"/>
      <c r="Q1361" s="293"/>
      <c r="R1361" s="293"/>
      <c r="S1361" s="293"/>
      <c r="T1361" s="293"/>
      <c r="U1361" s="293"/>
      <c r="V1361" s="293"/>
      <c r="W1361" s="293"/>
      <c r="X1361" s="293"/>
      <c r="Y1361" s="293"/>
      <c r="Z1361" s="293"/>
      <c r="AA1361" s="293"/>
      <c r="AB1361" s="293"/>
      <c r="AC1361" s="293"/>
      <c r="AD1361" s="293"/>
      <c r="AK1361" s="100">
        <f t="shared" si="229"/>
        <v>0</v>
      </c>
      <c r="AL1361" s="101">
        <f t="shared" si="230"/>
        <v>0</v>
      </c>
      <c r="AM1361" s="101">
        <f t="shared" si="231"/>
        <v>0</v>
      </c>
      <c r="AN1361" s="102">
        <f t="shared" si="232"/>
        <v>0</v>
      </c>
      <c r="AO1361" s="100">
        <f t="shared" si="233"/>
        <v>0</v>
      </c>
      <c r="AP1361" s="101">
        <f t="shared" si="234"/>
        <v>0</v>
      </c>
      <c r="AQ1361" s="101">
        <f t="shared" si="235"/>
        <v>0</v>
      </c>
      <c r="AR1361" s="102">
        <f t="shared" si="236"/>
        <v>0</v>
      </c>
      <c r="AS1361" s="111">
        <f t="shared" si="237"/>
        <v>0</v>
      </c>
    </row>
    <row r="1362" spans="1:45" ht="15.05" customHeight="1">
      <c r="A1362" s="132"/>
      <c r="C1362" s="169" t="s">
        <v>72</v>
      </c>
      <c r="D1362" s="448" t="str">
        <f t="shared" si="225"/>
        <v/>
      </c>
      <c r="E1362" s="449"/>
      <c r="F1362" s="449"/>
      <c r="G1362" s="449"/>
      <c r="H1362" s="450"/>
      <c r="I1362" s="446" t="str">
        <f t="shared" si="226"/>
        <v/>
      </c>
      <c r="J1362" s="447"/>
      <c r="K1362" s="446" t="str">
        <f t="shared" si="227"/>
        <v/>
      </c>
      <c r="L1362" s="447"/>
      <c r="M1362" s="446" t="str">
        <f t="shared" si="228"/>
        <v/>
      </c>
      <c r="N1362" s="447"/>
      <c r="O1362" s="293"/>
      <c r="P1362" s="293"/>
      <c r="Q1362" s="293"/>
      <c r="R1362" s="293"/>
      <c r="S1362" s="293"/>
      <c r="T1362" s="293"/>
      <c r="U1362" s="293"/>
      <c r="V1362" s="293"/>
      <c r="W1362" s="293"/>
      <c r="X1362" s="293"/>
      <c r="Y1362" s="293"/>
      <c r="Z1362" s="293"/>
      <c r="AA1362" s="293"/>
      <c r="AB1362" s="293"/>
      <c r="AC1362" s="293"/>
      <c r="AD1362" s="293"/>
      <c r="AK1362" s="100">
        <f t="shared" si="229"/>
        <v>0</v>
      </c>
      <c r="AL1362" s="101">
        <f t="shared" si="230"/>
        <v>0</v>
      </c>
      <c r="AM1362" s="101">
        <f t="shared" si="231"/>
        <v>0</v>
      </c>
      <c r="AN1362" s="102">
        <f t="shared" si="232"/>
        <v>0</v>
      </c>
      <c r="AO1362" s="100">
        <f t="shared" si="233"/>
        <v>0</v>
      </c>
      <c r="AP1362" s="101">
        <f t="shared" si="234"/>
        <v>0</v>
      </c>
      <c r="AQ1362" s="101">
        <f t="shared" si="235"/>
        <v>0</v>
      </c>
      <c r="AR1362" s="102">
        <f t="shared" si="236"/>
        <v>0</v>
      </c>
      <c r="AS1362" s="111">
        <f t="shared" si="237"/>
        <v>0</v>
      </c>
    </row>
    <row r="1363" spans="1:45" ht="15.05" customHeight="1">
      <c r="A1363" s="132"/>
      <c r="C1363" s="169" t="s">
        <v>73</v>
      </c>
      <c r="D1363" s="448" t="str">
        <f t="shared" si="225"/>
        <v/>
      </c>
      <c r="E1363" s="449"/>
      <c r="F1363" s="449"/>
      <c r="G1363" s="449"/>
      <c r="H1363" s="450"/>
      <c r="I1363" s="446" t="str">
        <f t="shared" si="226"/>
        <v/>
      </c>
      <c r="J1363" s="447"/>
      <c r="K1363" s="446" t="str">
        <f t="shared" si="227"/>
        <v/>
      </c>
      <c r="L1363" s="447"/>
      <c r="M1363" s="446" t="str">
        <f t="shared" si="228"/>
        <v/>
      </c>
      <c r="N1363" s="447"/>
      <c r="O1363" s="293"/>
      <c r="P1363" s="293"/>
      <c r="Q1363" s="293"/>
      <c r="R1363" s="293"/>
      <c r="S1363" s="293"/>
      <c r="T1363" s="293"/>
      <c r="U1363" s="293"/>
      <c r="V1363" s="293"/>
      <c r="W1363" s="293"/>
      <c r="X1363" s="293"/>
      <c r="Y1363" s="293"/>
      <c r="Z1363" s="293"/>
      <c r="AA1363" s="293"/>
      <c r="AB1363" s="293"/>
      <c r="AC1363" s="293"/>
      <c r="AD1363" s="293"/>
      <c r="AK1363" s="100">
        <f t="shared" si="229"/>
        <v>0</v>
      </c>
      <c r="AL1363" s="101">
        <f t="shared" si="230"/>
        <v>0</v>
      </c>
      <c r="AM1363" s="101">
        <f t="shared" si="231"/>
        <v>0</v>
      </c>
      <c r="AN1363" s="102">
        <f t="shared" si="232"/>
        <v>0</v>
      </c>
      <c r="AO1363" s="100">
        <f t="shared" si="233"/>
        <v>0</v>
      </c>
      <c r="AP1363" s="101">
        <f t="shared" si="234"/>
        <v>0</v>
      </c>
      <c r="AQ1363" s="101">
        <f t="shared" si="235"/>
        <v>0</v>
      </c>
      <c r="AR1363" s="102">
        <f t="shared" si="236"/>
        <v>0</v>
      </c>
      <c r="AS1363" s="111">
        <f t="shared" si="237"/>
        <v>0</v>
      </c>
    </row>
    <row r="1364" spans="1:45" ht="15.05" customHeight="1">
      <c r="A1364" s="132"/>
      <c r="C1364" s="169" t="s">
        <v>74</v>
      </c>
      <c r="D1364" s="448" t="str">
        <f t="shared" si="225"/>
        <v/>
      </c>
      <c r="E1364" s="449"/>
      <c r="F1364" s="449"/>
      <c r="G1364" s="449"/>
      <c r="H1364" s="450"/>
      <c r="I1364" s="446" t="str">
        <f t="shared" si="226"/>
        <v/>
      </c>
      <c r="J1364" s="447"/>
      <c r="K1364" s="446" t="str">
        <f t="shared" si="227"/>
        <v/>
      </c>
      <c r="L1364" s="447"/>
      <c r="M1364" s="446" t="str">
        <f t="shared" si="228"/>
        <v/>
      </c>
      <c r="N1364" s="447"/>
      <c r="O1364" s="293"/>
      <c r="P1364" s="293"/>
      <c r="Q1364" s="293"/>
      <c r="R1364" s="293"/>
      <c r="S1364" s="293"/>
      <c r="T1364" s="293"/>
      <c r="U1364" s="293"/>
      <c r="V1364" s="293"/>
      <c r="W1364" s="293"/>
      <c r="X1364" s="293"/>
      <c r="Y1364" s="293"/>
      <c r="Z1364" s="293"/>
      <c r="AA1364" s="293"/>
      <c r="AB1364" s="293"/>
      <c r="AC1364" s="293"/>
      <c r="AD1364" s="293"/>
      <c r="AK1364" s="100">
        <f t="shared" si="229"/>
        <v>0</v>
      </c>
      <c r="AL1364" s="101">
        <f t="shared" si="230"/>
        <v>0</v>
      </c>
      <c r="AM1364" s="101">
        <f t="shared" si="231"/>
        <v>0</v>
      </c>
      <c r="AN1364" s="102">
        <f t="shared" si="232"/>
        <v>0</v>
      </c>
      <c r="AO1364" s="100">
        <f t="shared" si="233"/>
        <v>0</v>
      </c>
      <c r="AP1364" s="101">
        <f t="shared" si="234"/>
        <v>0</v>
      </c>
      <c r="AQ1364" s="101">
        <f t="shared" si="235"/>
        <v>0</v>
      </c>
      <c r="AR1364" s="102">
        <f t="shared" si="236"/>
        <v>0</v>
      </c>
      <c r="AS1364" s="111">
        <f t="shared" si="237"/>
        <v>0</v>
      </c>
    </row>
    <row r="1365" spans="1:45" ht="15.05" customHeight="1">
      <c r="A1365" s="132"/>
      <c r="C1365" s="169" t="s">
        <v>75</v>
      </c>
      <c r="D1365" s="448" t="str">
        <f t="shared" si="225"/>
        <v/>
      </c>
      <c r="E1365" s="449"/>
      <c r="F1365" s="449"/>
      <c r="G1365" s="449"/>
      <c r="H1365" s="450"/>
      <c r="I1365" s="446" t="str">
        <f t="shared" si="226"/>
        <v/>
      </c>
      <c r="J1365" s="447"/>
      <c r="K1365" s="446" t="str">
        <f t="shared" si="227"/>
        <v/>
      </c>
      <c r="L1365" s="447"/>
      <c r="M1365" s="446" t="str">
        <f t="shared" si="228"/>
        <v/>
      </c>
      <c r="N1365" s="447"/>
      <c r="O1365" s="293"/>
      <c r="P1365" s="293"/>
      <c r="Q1365" s="293"/>
      <c r="R1365" s="293"/>
      <c r="S1365" s="293"/>
      <c r="T1365" s="293"/>
      <c r="U1365" s="293"/>
      <c r="V1365" s="293"/>
      <c r="W1365" s="293"/>
      <c r="X1365" s="293"/>
      <c r="Y1365" s="293"/>
      <c r="Z1365" s="293"/>
      <c r="AA1365" s="293"/>
      <c r="AB1365" s="293"/>
      <c r="AC1365" s="293"/>
      <c r="AD1365" s="293"/>
      <c r="AK1365" s="100">
        <f t="shared" si="229"/>
        <v>0</v>
      </c>
      <c r="AL1365" s="101">
        <f t="shared" si="230"/>
        <v>0</v>
      </c>
      <c r="AM1365" s="101">
        <f t="shared" si="231"/>
        <v>0</v>
      </c>
      <c r="AN1365" s="102">
        <f t="shared" si="232"/>
        <v>0</v>
      </c>
      <c r="AO1365" s="100">
        <f t="shared" si="233"/>
        <v>0</v>
      </c>
      <c r="AP1365" s="101">
        <f t="shared" si="234"/>
        <v>0</v>
      </c>
      <c r="AQ1365" s="101">
        <f t="shared" si="235"/>
        <v>0</v>
      </c>
      <c r="AR1365" s="102">
        <f t="shared" si="236"/>
        <v>0</v>
      </c>
      <c r="AS1365" s="111">
        <f t="shared" si="237"/>
        <v>0</v>
      </c>
    </row>
    <row r="1366" spans="1:45" ht="15.05" customHeight="1">
      <c r="A1366" s="132"/>
      <c r="C1366" s="169" t="s">
        <v>76</v>
      </c>
      <c r="D1366" s="448" t="str">
        <f t="shared" si="225"/>
        <v/>
      </c>
      <c r="E1366" s="449"/>
      <c r="F1366" s="449"/>
      <c r="G1366" s="449"/>
      <c r="H1366" s="450"/>
      <c r="I1366" s="446" t="str">
        <f t="shared" si="226"/>
        <v/>
      </c>
      <c r="J1366" s="447"/>
      <c r="K1366" s="446" t="str">
        <f t="shared" si="227"/>
        <v/>
      </c>
      <c r="L1366" s="447"/>
      <c r="M1366" s="446" t="str">
        <f t="shared" si="228"/>
        <v/>
      </c>
      <c r="N1366" s="447"/>
      <c r="O1366" s="293"/>
      <c r="P1366" s="293"/>
      <c r="Q1366" s="293"/>
      <c r="R1366" s="293"/>
      <c r="S1366" s="293"/>
      <c r="T1366" s="293"/>
      <c r="U1366" s="293"/>
      <c r="V1366" s="293"/>
      <c r="W1366" s="293"/>
      <c r="X1366" s="293"/>
      <c r="Y1366" s="293"/>
      <c r="Z1366" s="293"/>
      <c r="AA1366" s="293"/>
      <c r="AB1366" s="293"/>
      <c r="AC1366" s="293"/>
      <c r="AD1366" s="293"/>
      <c r="AK1366" s="100">
        <f t="shared" si="229"/>
        <v>0</v>
      </c>
      <c r="AL1366" s="101">
        <f t="shared" si="230"/>
        <v>0</v>
      </c>
      <c r="AM1366" s="101">
        <f t="shared" si="231"/>
        <v>0</v>
      </c>
      <c r="AN1366" s="102">
        <f t="shared" si="232"/>
        <v>0</v>
      </c>
      <c r="AO1366" s="100">
        <f t="shared" si="233"/>
        <v>0</v>
      </c>
      <c r="AP1366" s="101">
        <f t="shared" si="234"/>
        <v>0</v>
      </c>
      <c r="AQ1366" s="101">
        <f t="shared" si="235"/>
        <v>0</v>
      </c>
      <c r="AR1366" s="102">
        <f t="shared" si="236"/>
        <v>0</v>
      </c>
      <c r="AS1366" s="111">
        <f t="shared" si="237"/>
        <v>0</v>
      </c>
    </row>
    <row r="1367" spans="1:45" ht="15.05" customHeight="1">
      <c r="A1367" s="132"/>
      <c r="C1367" s="169" t="s">
        <v>77</v>
      </c>
      <c r="D1367" s="448" t="str">
        <f t="shared" si="225"/>
        <v/>
      </c>
      <c r="E1367" s="449"/>
      <c r="F1367" s="449"/>
      <c r="G1367" s="449"/>
      <c r="H1367" s="450"/>
      <c r="I1367" s="446" t="str">
        <f t="shared" si="226"/>
        <v/>
      </c>
      <c r="J1367" s="447"/>
      <c r="K1367" s="446" t="str">
        <f t="shared" si="227"/>
        <v/>
      </c>
      <c r="L1367" s="447"/>
      <c r="M1367" s="446" t="str">
        <f t="shared" si="228"/>
        <v/>
      </c>
      <c r="N1367" s="447"/>
      <c r="O1367" s="293"/>
      <c r="P1367" s="293"/>
      <c r="Q1367" s="293"/>
      <c r="R1367" s="293"/>
      <c r="S1367" s="293"/>
      <c r="T1367" s="293"/>
      <c r="U1367" s="293"/>
      <c r="V1367" s="293"/>
      <c r="W1367" s="293"/>
      <c r="X1367" s="293"/>
      <c r="Y1367" s="293"/>
      <c r="Z1367" s="293"/>
      <c r="AA1367" s="293"/>
      <c r="AB1367" s="293"/>
      <c r="AC1367" s="293"/>
      <c r="AD1367" s="293"/>
      <c r="AK1367" s="100">
        <f t="shared" si="229"/>
        <v>0</v>
      </c>
      <c r="AL1367" s="101">
        <f t="shared" si="230"/>
        <v>0</v>
      </c>
      <c r="AM1367" s="101">
        <f t="shared" si="231"/>
        <v>0</v>
      </c>
      <c r="AN1367" s="102">
        <f t="shared" si="232"/>
        <v>0</v>
      </c>
      <c r="AO1367" s="100">
        <f t="shared" si="233"/>
        <v>0</v>
      </c>
      <c r="AP1367" s="101">
        <f t="shared" si="234"/>
        <v>0</v>
      </c>
      <c r="AQ1367" s="101">
        <f t="shared" si="235"/>
        <v>0</v>
      </c>
      <c r="AR1367" s="102">
        <f t="shared" si="236"/>
        <v>0</v>
      </c>
      <c r="AS1367" s="111">
        <f t="shared" si="237"/>
        <v>0</v>
      </c>
    </row>
    <row r="1368" spans="1:45" ht="15.05" customHeight="1">
      <c r="A1368" s="132"/>
      <c r="C1368" s="169" t="s">
        <v>78</v>
      </c>
      <c r="D1368" s="448" t="str">
        <f t="shared" si="225"/>
        <v/>
      </c>
      <c r="E1368" s="449"/>
      <c r="F1368" s="449"/>
      <c r="G1368" s="449"/>
      <c r="H1368" s="450"/>
      <c r="I1368" s="446" t="str">
        <f t="shared" si="226"/>
        <v/>
      </c>
      <c r="J1368" s="447"/>
      <c r="K1368" s="446" t="str">
        <f t="shared" si="227"/>
        <v/>
      </c>
      <c r="L1368" s="447"/>
      <c r="M1368" s="446" t="str">
        <f t="shared" si="228"/>
        <v/>
      </c>
      <c r="N1368" s="447"/>
      <c r="O1368" s="293"/>
      <c r="P1368" s="293"/>
      <c r="Q1368" s="293"/>
      <c r="R1368" s="293"/>
      <c r="S1368" s="293"/>
      <c r="T1368" s="293"/>
      <c r="U1368" s="293"/>
      <c r="V1368" s="293"/>
      <c r="W1368" s="293"/>
      <c r="X1368" s="293"/>
      <c r="Y1368" s="293"/>
      <c r="Z1368" s="293"/>
      <c r="AA1368" s="293"/>
      <c r="AB1368" s="293"/>
      <c r="AC1368" s="293"/>
      <c r="AD1368" s="293"/>
      <c r="AK1368" s="100">
        <f t="shared" si="229"/>
        <v>0</v>
      </c>
      <c r="AL1368" s="101">
        <f t="shared" si="230"/>
        <v>0</v>
      </c>
      <c r="AM1368" s="101">
        <f t="shared" si="231"/>
        <v>0</v>
      </c>
      <c r="AN1368" s="102">
        <f t="shared" si="232"/>
        <v>0</v>
      </c>
      <c r="AO1368" s="100">
        <f t="shared" si="233"/>
        <v>0</v>
      </c>
      <c r="AP1368" s="101">
        <f t="shared" si="234"/>
        <v>0</v>
      </c>
      <c r="AQ1368" s="101">
        <f t="shared" si="235"/>
        <v>0</v>
      </c>
      <c r="AR1368" s="102">
        <f t="shared" si="236"/>
        <v>0</v>
      </c>
      <c r="AS1368" s="111">
        <f t="shared" si="237"/>
        <v>0</v>
      </c>
    </row>
    <row r="1369" spans="1:45" ht="15.05" customHeight="1">
      <c r="A1369" s="132"/>
      <c r="C1369" s="169" t="s">
        <v>79</v>
      </c>
      <c r="D1369" s="448" t="str">
        <f t="shared" si="225"/>
        <v/>
      </c>
      <c r="E1369" s="449"/>
      <c r="F1369" s="449"/>
      <c r="G1369" s="449"/>
      <c r="H1369" s="450"/>
      <c r="I1369" s="446" t="str">
        <f t="shared" si="226"/>
        <v/>
      </c>
      <c r="J1369" s="447"/>
      <c r="K1369" s="446" t="str">
        <f t="shared" si="227"/>
        <v/>
      </c>
      <c r="L1369" s="447"/>
      <c r="M1369" s="446" t="str">
        <f t="shared" si="228"/>
        <v/>
      </c>
      <c r="N1369" s="447"/>
      <c r="O1369" s="293"/>
      <c r="P1369" s="293"/>
      <c r="Q1369" s="293"/>
      <c r="R1369" s="293"/>
      <c r="S1369" s="293"/>
      <c r="T1369" s="293"/>
      <c r="U1369" s="293"/>
      <c r="V1369" s="293"/>
      <c r="W1369" s="293"/>
      <c r="X1369" s="293"/>
      <c r="Y1369" s="293"/>
      <c r="Z1369" s="293"/>
      <c r="AA1369" s="293"/>
      <c r="AB1369" s="293"/>
      <c r="AC1369" s="293"/>
      <c r="AD1369" s="293"/>
      <c r="AK1369" s="100">
        <f t="shared" si="229"/>
        <v>0</v>
      </c>
      <c r="AL1369" s="101">
        <f t="shared" si="230"/>
        <v>0</v>
      </c>
      <c r="AM1369" s="101">
        <f t="shared" si="231"/>
        <v>0</v>
      </c>
      <c r="AN1369" s="102">
        <f t="shared" si="232"/>
        <v>0</v>
      </c>
      <c r="AO1369" s="100">
        <f t="shared" si="233"/>
        <v>0</v>
      </c>
      <c r="AP1369" s="101">
        <f t="shared" si="234"/>
        <v>0</v>
      </c>
      <c r="AQ1369" s="101">
        <f t="shared" si="235"/>
        <v>0</v>
      </c>
      <c r="AR1369" s="102">
        <f t="shared" si="236"/>
        <v>0</v>
      </c>
      <c r="AS1369" s="111">
        <f t="shared" si="237"/>
        <v>0</v>
      </c>
    </row>
    <row r="1370" spans="1:45" ht="15.05" customHeight="1">
      <c r="A1370" s="132"/>
      <c r="C1370" s="169" t="s">
        <v>80</v>
      </c>
      <c r="D1370" s="448" t="str">
        <f t="shared" si="225"/>
        <v/>
      </c>
      <c r="E1370" s="449"/>
      <c r="F1370" s="449"/>
      <c r="G1370" s="449"/>
      <c r="H1370" s="450"/>
      <c r="I1370" s="446" t="str">
        <f t="shared" si="226"/>
        <v/>
      </c>
      <c r="J1370" s="447"/>
      <c r="K1370" s="446" t="str">
        <f t="shared" si="227"/>
        <v/>
      </c>
      <c r="L1370" s="447"/>
      <c r="M1370" s="446" t="str">
        <f t="shared" si="228"/>
        <v/>
      </c>
      <c r="N1370" s="447"/>
      <c r="O1370" s="293"/>
      <c r="P1370" s="293"/>
      <c r="Q1370" s="293"/>
      <c r="R1370" s="293"/>
      <c r="S1370" s="293"/>
      <c r="T1370" s="293"/>
      <c r="U1370" s="293"/>
      <c r="V1370" s="293"/>
      <c r="W1370" s="293"/>
      <c r="X1370" s="293"/>
      <c r="Y1370" s="293"/>
      <c r="Z1370" s="293"/>
      <c r="AA1370" s="293"/>
      <c r="AB1370" s="293"/>
      <c r="AC1370" s="293"/>
      <c r="AD1370" s="293"/>
      <c r="AK1370" s="100">
        <f t="shared" si="229"/>
        <v>0</v>
      </c>
      <c r="AL1370" s="101">
        <f t="shared" si="230"/>
        <v>0</v>
      </c>
      <c r="AM1370" s="101">
        <f t="shared" si="231"/>
        <v>0</v>
      </c>
      <c r="AN1370" s="102">
        <f t="shared" si="232"/>
        <v>0</v>
      </c>
      <c r="AO1370" s="100">
        <f t="shared" si="233"/>
        <v>0</v>
      </c>
      <c r="AP1370" s="101">
        <f t="shared" si="234"/>
        <v>0</v>
      </c>
      <c r="AQ1370" s="101">
        <f t="shared" si="235"/>
        <v>0</v>
      </c>
      <c r="AR1370" s="102">
        <f t="shared" si="236"/>
        <v>0</v>
      </c>
      <c r="AS1370" s="111">
        <f t="shared" si="237"/>
        <v>0</v>
      </c>
    </row>
    <row r="1371" spans="1:45" ht="15.05" customHeight="1">
      <c r="A1371" s="132"/>
      <c r="C1371" s="169" t="s">
        <v>81</v>
      </c>
      <c r="D1371" s="448" t="str">
        <f t="shared" si="225"/>
        <v/>
      </c>
      <c r="E1371" s="449"/>
      <c r="F1371" s="449"/>
      <c r="G1371" s="449"/>
      <c r="H1371" s="450"/>
      <c r="I1371" s="446" t="str">
        <f t="shared" si="226"/>
        <v/>
      </c>
      <c r="J1371" s="447"/>
      <c r="K1371" s="446" t="str">
        <f t="shared" si="227"/>
        <v/>
      </c>
      <c r="L1371" s="447"/>
      <c r="M1371" s="446" t="str">
        <f t="shared" si="228"/>
        <v/>
      </c>
      <c r="N1371" s="447"/>
      <c r="O1371" s="293"/>
      <c r="P1371" s="293"/>
      <c r="Q1371" s="293"/>
      <c r="R1371" s="293"/>
      <c r="S1371" s="293"/>
      <c r="T1371" s="293"/>
      <c r="U1371" s="293"/>
      <c r="V1371" s="293"/>
      <c r="W1371" s="293"/>
      <c r="X1371" s="293"/>
      <c r="Y1371" s="293"/>
      <c r="Z1371" s="293"/>
      <c r="AA1371" s="293"/>
      <c r="AB1371" s="293"/>
      <c r="AC1371" s="293"/>
      <c r="AD1371" s="293"/>
      <c r="AK1371" s="100">
        <f t="shared" si="229"/>
        <v>0</v>
      </c>
      <c r="AL1371" s="101">
        <f t="shared" si="230"/>
        <v>0</v>
      </c>
      <c r="AM1371" s="101">
        <f t="shared" si="231"/>
        <v>0</v>
      </c>
      <c r="AN1371" s="102">
        <f t="shared" si="232"/>
        <v>0</v>
      </c>
      <c r="AO1371" s="100">
        <f t="shared" si="233"/>
        <v>0</v>
      </c>
      <c r="AP1371" s="101">
        <f t="shared" si="234"/>
        <v>0</v>
      </c>
      <c r="AQ1371" s="101">
        <f t="shared" si="235"/>
        <v>0</v>
      </c>
      <c r="AR1371" s="102">
        <f t="shared" si="236"/>
        <v>0</v>
      </c>
      <c r="AS1371" s="111">
        <f t="shared" si="237"/>
        <v>0</v>
      </c>
    </row>
    <row r="1372" spans="1:45" ht="15.05" customHeight="1">
      <c r="A1372" s="132"/>
      <c r="C1372" s="169" t="s">
        <v>82</v>
      </c>
      <c r="D1372" s="448" t="str">
        <f t="shared" si="225"/>
        <v/>
      </c>
      <c r="E1372" s="449"/>
      <c r="F1372" s="449"/>
      <c r="G1372" s="449"/>
      <c r="H1372" s="450"/>
      <c r="I1372" s="446" t="str">
        <f t="shared" si="226"/>
        <v/>
      </c>
      <c r="J1372" s="447"/>
      <c r="K1372" s="446" t="str">
        <f t="shared" si="227"/>
        <v/>
      </c>
      <c r="L1372" s="447"/>
      <c r="M1372" s="446" t="str">
        <f t="shared" si="228"/>
        <v/>
      </c>
      <c r="N1372" s="447"/>
      <c r="O1372" s="293"/>
      <c r="P1372" s="293"/>
      <c r="Q1372" s="293"/>
      <c r="R1372" s="293"/>
      <c r="S1372" s="293"/>
      <c r="T1372" s="293"/>
      <c r="U1372" s="293"/>
      <c r="V1372" s="293"/>
      <c r="W1372" s="293"/>
      <c r="X1372" s="293"/>
      <c r="Y1372" s="293"/>
      <c r="Z1372" s="293"/>
      <c r="AA1372" s="293"/>
      <c r="AB1372" s="293"/>
      <c r="AC1372" s="293"/>
      <c r="AD1372" s="293"/>
      <c r="AK1372" s="100">
        <f t="shared" si="229"/>
        <v>0</v>
      </c>
      <c r="AL1372" s="101">
        <f t="shared" si="230"/>
        <v>0</v>
      </c>
      <c r="AM1372" s="101">
        <f t="shared" si="231"/>
        <v>0</v>
      </c>
      <c r="AN1372" s="102">
        <f t="shared" si="232"/>
        <v>0</v>
      </c>
      <c r="AO1372" s="100">
        <f t="shared" si="233"/>
        <v>0</v>
      </c>
      <c r="AP1372" s="101">
        <f t="shared" si="234"/>
        <v>0</v>
      </c>
      <c r="AQ1372" s="101">
        <f t="shared" si="235"/>
        <v>0</v>
      </c>
      <c r="AR1372" s="102">
        <f t="shared" si="236"/>
        <v>0</v>
      </c>
      <c r="AS1372" s="111">
        <f t="shared" si="237"/>
        <v>0</v>
      </c>
    </row>
    <row r="1373" spans="1:45" ht="15.05" customHeight="1">
      <c r="A1373" s="132"/>
      <c r="C1373" s="169" t="s">
        <v>83</v>
      </c>
      <c r="D1373" s="448" t="str">
        <f t="shared" si="225"/>
        <v/>
      </c>
      <c r="E1373" s="449"/>
      <c r="F1373" s="449"/>
      <c r="G1373" s="449"/>
      <c r="H1373" s="450"/>
      <c r="I1373" s="446" t="str">
        <f t="shared" si="226"/>
        <v/>
      </c>
      <c r="J1373" s="447"/>
      <c r="K1373" s="446" t="str">
        <f t="shared" si="227"/>
        <v/>
      </c>
      <c r="L1373" s="447"/>
      <c r="M1373" s="446" t="str">
        <f t="shared" si="228"/>
        <v/>
      </c>
      <c r="N1373" s="447"/>
      <c r="O1373" s="293"/>
      <c r="P1373" s="293"/>
      <c r="Q1373" s="293"/>
      <c r="R1373" s="293"/>
      <c r="S1373" s="293"/>
      <c r="T1373" s="293"/>
      <c r="U1373" s="293"/>
      <c r="V1373" s="293"/>
      <c r="W1373" s="293"/>
      <c r="X1373" s="293"/>
      <c r="Y1373" s="293"/>
      <c r="Z1373" s="293"/>
      <c r="AA1373" s="293"/>
      <c r="AB1373" s="293"/>
      <c r="AC1373" s="293"/>
      <c r="AD1373" s="293"/>
      <c r="AK1373" s="100">
        <f t="shared" si="229"/>
        <v>0</v>
      </c>
      <c r="AL1373" s="101">
        <f t="shared" si="230"/>
        <v>0</v>
      </c>
      <c r="AM1373" s="101">
        <f t="shared" si="231"/>
        <v>0</v>
      </c>
      <c r="AN1373" s="102">
        <f t="shared" si="232"/>
        <v>0</v>
      </c>
      <c r="AO1373" s="100">
        <f t="shared" si="233"/>
        <v>0</v>
      </c>
      <c r="AP1373" s="101">
        <f t="shared" si="234"/>
        <v>0</v>
      </c>
      <c r="AQ1373" s="101">
        <f t="shared" si="235"/>
        <v>0</v>
      </c>
      <c r="AR1373" s="102">
        <f t="shared" si="236"/>
        <v>0</v>
      </c>
      <c r="AS1373" s="111">
        <f t="shared" si="237"/>
        <v>0</v>
      </c>
    </row>
    <row r="1374" spans="1:45" ht="15.05" customHeight="1">
      <c r="A1374" s="132"/>
      <c r="C1374" s="169" t="s">
        <v>84</v>
      </c>
      <c r="D1374" s="448" t="str">
        <f t="shared" si="225"/>
        <v/>
      </c>
      <c r="E1374" s="449"/>
      <c r="F1374" s="449"/>
      <c r="G1374" s="449"/>
      <c r="H1374" s="450"/>
      <c r="I1374" s="446" t="str">
        <f t="shared" si="226"/>
        <v/>
      </c>
      <c r="J1374" s="447"/>
      <c r="K1374" s="446" t="str">
        <f t="shared" si="227"/>
        <v/>
      </c>
      <c r="L1374" s="447"/>
      <c r="M1374" s="446" t="str">
        <f t="shared" si="228"/>
        <v/>
      </c>
      <c r="N1374" s="447"/>
      <c r="O1374" s="293"/>
      <c r="P1374" s="293"/>
      <c r="Q1374" s="293"/>
      <c r="R1374" s="293"/>
      <c r="S1374" s="293"/>
      <c r="T1374" s="293"/>
      <c r="U1374" s="293"/>
      <c r="V1374" s="293"/>
      <c r="W1374" s="293"/>
      <c r="X1374" s="293"/>
      <c r="Y1374" s="293"/>
      <c r="Z1374" s="293"/>
      <c r="AA1374" s="293"/>
      <c r="AB1374" s="293"/>
      <c r="AC1374" s="293"/>
      <c r="AD1374" s="293"/>
      <c r="AK1374" s="100">
        <f t="shared" si="229"/>
        <v>0</v>
      </c>
      <c r="AL1374" s="101">
        <f t="shared" si="230"/>
        <v>0</v>
      </c>
      <c r="AM1374" s="101">
        <f t="shared" si="231"/>
        <v>0</v>
      </c>
      <c r="AN1374" s="102">
        <f t="shared" si="232"/>
        <v>0</v>
      </c>
      <c r="AO1374" s="100">
        <f t="shared" si="233"/>
        <v>0</v>
      </c>
      <c r="AP1374" s="101">
        <f t="shared" si="234"/>
        <v>0</v>
      </c>
      <c r="AQ1374" s="101">
        <f t="shared" si="235"/>
        <v>0</v>
      </c>
      <c r="AR1374" s="102">
        <f t="shared" si="236"/>
        <v>0</v>
      </c>
      <c r="AS1374" s="111">
        <f t="shared" si="237"/>
        <v>0</v>
      </c>
    </row>
    <row r="1375" spans="1:45" ht="15.05" customHeight="1">
      <c r="A1375" s="132"/>
      <c r="C1375" s="169" t="s">
        <v>85</v>
      </c>
      <c r="D1375" s="448" t="str">
        <f t="shared" si="225"/>
        <v/>
      </c>
      <c r="E1375" s="449"/>
      <c r="F1375" s="449"/>
      <c r="G1375" s="449"/>
      <c r="H1375" s="450"/>
      <c r="I1375" s="446" t="str">
        <f t="shared" si="226"/>
        <v/>
      </c>
      <c r="J1375" s="447"/>
      <c r="K1375" s="446" t="str">
        <f t="shared" si="227"/>
        <v/>
      </c>
      <c r="L1375" s="447"/>
      <c r="M1375" s="446" t="str">
        <f t="shared" si="228"/>
        <v/>
      </c>
      <c r="N1375" s="447"/>
      <c r="O1375" s="293"/>
      <c r="P1375" s="293"/>
      <c r="Q1375" s="293"/>
      <c r="R1375" s="293"/>
      <c r="S1375" s="293"/>
      <c r="T1375" s="293"/>
      <c r="U1375" s="293"/>
      <c r="V1375" s="293"/>
      <c r="W1375" s="293"/>
      <c r="X1375" s="293"/>
      <c r="Y1375" s="293"/>
      <c r="Z1375" s="293"/>
      <c r="AA1375" s="293"/>
      <c r="AB1375" s="293"/>
      <c r="AC1375" s="293"/>
      <c r="AD1375" s="293"/>
      <c r="AK1375" s="100">
        <f t="shared" si="229"/>
        <v>0</v>
      </c>
      <c r="AL1375" s="101">
        <f t="shared" si="230"/>
        <v>0</v>
      </c>
      <c r="AM1375" s="101">
        <f t="shared" si="231"/>
        <v>0</v>
      </c>
      <c r="AN1375" s="102">
        <f t="shared" si="232"/>
        <v>0</v>
      </c>
      <c r="AO1375" s="100">
        <f t="shared" si="233"/>
        <v>0</v>
      </c>
      <c r="AP1375" s="101">
        <f t="shared" si="234"/>
        <v>0</v>
      </c>
      <c r="AQ1375" s="101">
        <f t="shared" si="235"/>
        <v>0</v>
      </c>
      <c r="AR1375" s="102">
        <f t="shared" si="236"/>
        <v>0</v>
      </c>
      <c r="AS1375" s="111">
        <f t="shared" si="237"/>
        <v>0</v>
      </c>
    </row>
    <row r="1376" spans="1:45" ht="15.05" customHeight="1">
      <c r="A1376" s="132"/>
      <c r="C1376" s="169" t="s">
        <v>86</v>
      </c>
      <c r="D1376" s="448" t="str">
        <f t="shared" si="225"/>
        <v/>
      </c>
      <c r="E1376" s="449"/>
      <c r="F1376" s="449"/>
      <c r="G1376" s="449"/>
      <c r="H1376" s="450"/>
      <c r="I1376" s="446" t="str">
        <f t="shared" si="226"/>
        <v/>
      </c>
      <c r="J1376" s="447"/>
      <c r="K1376" s="446" t="str">
        <f t="shared" si="227"/>
        <v/>
      </c>
      <c r="L1376" s="447"/>
      <c r="M1376" s="446" t="str">
        <f t="shared" si="228"/>
        <v/>
      </c>
      <c r="N1376" s="447"/>
      <c r="O1376" s="293"/>
      <c r="P1376" s="293"/>
      <c r="Q1376" s="293"/>
      <c r="R1376" s="293"/>
      <c r="S1376" s="293"/>
      <c r="T1376" s="293"/>
      <c r="U1376" s="293"/>
      <c r="V1376" s="293"/>
      <c r="W1376" s="293"/>
      <c r="X1376" s="293"/>
      <c r="Y1376" s="293"/>
      <c r="Z1376" s="293"/>
      <c r="AA1376" s="293"/>
      <c r="AB1376" s="293"/>
      <c r="AC1376" s="293"/>
      <c r="AD1376" s="293"/>
      <c r="AK1376" s="100">
        <f t="shared" si="229"/>
        <v>0</v>
      </c>
      <c r="AL1376" s="101">
        <f t="shared" si="230"/>
        <v>0</v>
      </c>
      <c r="AM1376" s="101">
        <f t="shared" si="231"/>
        <v>0</v>
      </c>
      <c r="AN1376" s="102">
        <f t="shared" si="232"/>
        <v>0</v>
      </c>
      <c r="AO1376" s="100">
        <f t="shared" si="233"/>
        <v>0</v>
      </c>
      <c r="AP1376" s="101">
        <f t="shared" si="234"/>
        <v>0</v>
      </c>
      <c r="AQ1376" s="101">
        <f t="shared" si="235"/>
        <v>0</v>
      </c>
      <c r="AR1376" s="102">
        <f t="shared" si="236"/>
        <v>0</v>
      </c>
      <c r="AS1376" s="111">
        <f t="shared" si="237"/>
        <v>0</v>
      </c>
    </row>
    <row r="1377" spans="1:45" ht="15.05" customHeight="1">
      <c r="A1377" s="132"/>
      <c r="C1377" s="169" t="s">
        <v>87</v>
      </c>
      <c r="D1377" s="448" t="str">
        <f t="shared" si="225"/>
        <v/>
      </c>
      <c r="E1377" s="449"/>
      <c r="F1377" s="449"/>
      <c r="G1377" s="449"/>
      <c r="H1377" s="450"/>
      <c r="I1377" s="446" t="str">
        <f t="shared" si="226"/>
        <v/>
      </c>
      <c r="J1377" s="447"/>
      <c r="K1377" s="446" t="str">
        <f t="shared" si="227"/>
        <v/>
      </c>
      <c r="L1377" s="447"/>
      <c r="M1377" s="446" t="str">
        <f t="shared" si="228"/>
        <v/>
      </c>
      <c r="N1377" s="447"/>
      <c r="O1377" s="293"/>
      <c r="P1377" s="293"/>
      <c r="Q1377" s="293"/>
      <c r="R1377" s="293"/>
      <c r="S1377" s="293"/>
      <c r="T1377" s="293"/>
      <c r="U1377" s="293"/>
      <c r="V1377" s="293"/>
      <c r="W1377" s="293"/>
      <c r="X1377" s="293"/>
      <c r="Y1377" s="293"/>
      <c r="Z1377" s="293"/>
      <c r="AA1377" s="293"/>
      <c r="AB1377" s="293"/>
      <c r="AC1377" s="293"/>
      <c r="AD1377" s="293"/>
      <c r="AK1377" s="100">
        <f t="shared" si="229"/>
        <v>0</v>
      </c>
      <c r="AL1377" s="101">
        <f t="shared" si="230"/>
        <v>0</v>
      </c>
      <c r="AM1377" s="101">
        <f t="shared" si="231"/>
        <v>0</v>
      </c>
      <c r="AN1377" s="102">
        <f t="shared" si="232"/>
        <v>0</v>
      </c>
      <c r="AO1377" s="100">
        <f t="shared" si="233"/>
        <v>0</v>
      </c>
      <c r="AP1377" s="101">
        <f t="shared" si="234"/>
        <v>0</v>
      </c>
      <c r="AQ1377" s="101">
        <f t="shared" si="235"/>
        <v>0</v>
      </c>
      <c r="AR1377" s="102">
        <f t="shared" si="236"/>
        <v>0</v>
      </c>
      <c r="AS1377" s="111">
        <f t="shared" si="237"/>
        <v>0</v>
      </c>
    </row>
    <row r="1378" spans="1:45" ht="15.05" customHeight="1">
      <c r="A1378" s="132"/>
      <c r="C1378" s="169" t="s">
        <v>88</v>
      </c>
      <c r="D1378" s="448" t="str">
        <f t="shared" si="225"/>
        <v/>
      </c>
      <c r="E1378" s="449"/>
      <c r="F1378" s="449"/>
      <c r="G1378" s="449"/>
      <c r="H1378" s="450"/>
      <c r="I1378" s="446" t="str">
        <f t="shared" si="226"/>
        <v/>
      </c>
      <c r="J1378" s="447"/>
      <c r="K1378" s="446" t="str">
        <f t="shared" si="227"/>
        <v/>
      </c>
      <c r="L1378" s="447"/>
      <c r="M1378" s="446" t="str">
        <f t="shared" si="228"/>
        <v/>
      </c>
      <c r="N1378" s="447"/>
      <c r="O1378" s="293"/>
      <c r="P1378" s="293"/>
      <c r="Q1378" s="293"/>
      <c r="R1378" s="293"/>
      <c r="S1378" s="293"/>
      <c r="T1378" s="293"/>
      <c r="U1378" s="293"/>
      <c r="V1378" s="293"/>
      <c r="W1378" s="293"/>
      <c r="X1378" s="293"/>
      <c r="Y1378" s="293"/>
      <c r="Z1378" s="293"/>
      <c r="AA1378" s="293"/>
      <c r="AB1378" s="293"/>
      <c r="AC1378" s="293"/>
      <c r="AD1378" s="293"/>
      <c r="AK1378" s="100">
        <f t="shared" si="229"/>
        <v>0</v>
      </c>
      <c r="AL1378" s="101">
        <f t="shared" si="230"/>
        <v>0</v>
      </c>
      <c r="AM1378" s="101">
        <f t="shared" si="231"/>
        <v>0</v>
      </c>
      <c r="AN1378" s="102">
        <f t="shared" si="232"/>
        <v>0</v>
      </c>
      <c r="AO1378" s="100">
        <f t="shared" si="233"/>
        <v>0</v>
      </c>
      <c r="AP1378" s="101">
        <f t="shared" si="234"/>
        <v>0</v>
      </c>
      <c r="AQ1378" s="101">
        <f t="shared" si="235"/>
        <v>0</v>
      </c>
      <c r="AR1378" s="102">
        <f t="shared" si="236"/>
        <v>0</v>
      </c>
      <c r="AS1378" s="111">
        <f t="shared" si="237"/>
        <v>0</v>
      </c>
    </row>
    <row r="1379" spans="1:45" ht="15.05" customHeight="1">
      <c r="A1379" s="132"/>
      <c r="C1379" s="169" t="s">
        <v>89</v>
      </c>
      <c r="D1379" s="448" t="str">
        <f t="shared" si="225"/>
        <v/>
      </c>
      <c r="E1379" s="449"/>
      <c r="F1379" s="449"/>
      <c r="G1379" s="449"/>
      <c r="H1379" s="450"/>
      <c r="I1379" s="446" t="str">
        <f t="shared" si="226"/>
        <v/>
      </c>
      <c r="J1379" s="447"/>
      <c r="K1379" s="446" t="str">
        <f t="shared" si="227"/>
        <v/>
      </c>
      <c r="L1379" s="447"/>
      <c r="M1379" s="446" t="str">
        <f t="shared" si="228"/>
        <v/>
      </c>
      <c r="N1379" s="447"/>
      <c r="O1379" s="293"/>
      <c r="P1379" s="293"/>
      <c r="Q1379" s="293"/>
      <c r="R1379" s="293"/>
      <c r="S1379" s="293"/>
      <c r="T1379" s="293"/>
      <c r="U1379" s="293"/>
      <c r="V1379" s="293"/>
      <c r="W1379" s="293"/>
      <c r="X1379" s="293"/>
      <c r="Y1379" s="293"/>
      <c r="Z1379" s="293"/>
      <c r="AA1379" s="293"/>
      <c r="AB1379" s="293"/>
      <c r="AC1379" s="293"/>
      <c r="AD1379" s="293"/>
      <c r="AK1379" s="100">
        <f t="shared" si="229"/>
        <v>0</v>
      </c>
      <c r="AL1379" s="101">
        <f t="shared" si="230"/>
        <v>0</v>
      </c>
      <c r="AM1379" s="101">
        <f t="shared" si="231"/>
        <v>0</v>
      </c>
      <c r="AN1379" s="102">
        <f t="shared" si="232"/>
        <v>0</v>
      </c>
      <c r="AO1379" s="100">
        <f t="shared" si="233"/>
        <v>0</v>
      </c>
      <c r="AP1379" s="101">
        <f t="shared" si="234"/>
        <v>0</v>
      </c>
      <c r="AQ1379" s="101">
        <f t="shared" si="235"/>
        <v>0</v>
      </c>
      <c r="AR1379" s="102">
        <f t="shared" si="236"/>
        <v>0</v>
      </c>
      <c r="AS1379" s="111">
        <f t="shared" si="237"/>
        <v>0</v>
      </c>
    </row>
    <row r="1380" spans="1:45" ht="15.05" customHeight="1">
      <c r="A1380" s="132"/>
      <c r="C1380" s="169" t="s">
        <v>90</v>
      </c>
      <c r="D1380" s="448" t="str">
        <f t="shared" si="225"/>
        <v/>
      </c>
      <c r="E1380" s="449"/>
      <c r="F1380" s="449"/>
      <c r="G1380" s="449"/>
      <c r="H1380" s="450"/>
      <c r="I1380" s="446" t="str">
        <f t="shared" si="226"/>
        <v/>
      </c>
      <c r="J1380" s="447"/>
      <c r="K1380" s="446" t="str">
        <f t="shared" si="227"/>
        <v/>
      </c>
      <c r="L1380" s="447"/>
      <c r="M1380" s="446" t="str">
        <f t="shared" si="228"/>
        <v/>
      </c>
      <c r="N1380" s="447"/>
      <c r="O1380" s="293"/>
      <c r="P1380" s="293"/>
      <c r="Q1380" s="293"/>
      <c r="R1380" s="293"/>
      <c r="S1380" s="293"/>
      <c r="T1380" s="293"/>
      <c r="U1380" s="293"/>
      <c r="V1380" s="293"/>
      <c r="W1380" s="293"/>
      <c r="X1380" s="293"/>
      <c r="Y1380" s="293"/>
      <c r="Z1380" s="293"/>
      <c r="AA1380" s="293"/>
      <c r="AB1380" s="293"/>
      <c r="AC1380" s="293"/>
      <c r="AD1380" s="293"/>
      <c r="AK1380" s="100">
        <f t="shared" si="229"/>
        <v>0</v>
      </c>
      <c r="AL1380" s="101">
        <f t="shared" si="230"/>
        <v>0</v>
      </c>
      <c r="AM1380" s="101">
        <f t="shared" si="231"/>
        <v>0</v>
      </c>
      <c r="AN1380" s="102">
        <f t="shared" si="232"/>
        <v>0</v>
      </c>
      <c r="AO1380" s="100">
        <f t="shared" si="233"/>
        <v>0</v>
      </c>
      <c r="AP1380" s="101">
        <f t="shared" si="234"/>
        <v>0</v>
      </c>
      <c r="AQ1380" s="101">
        <f t="shared" si="235"/>
        <v>0</v>
      </c>
      <c r="AR1380" s="102">
        <f t="shared" si="236"/>
        <v>0</v>
      </c>
      <c r="AS1380" s="111">
        <f t="shared" si="237"/>
        <v>0</v>
      </c>
    </row>
    <row r="1381" spans="1:45" ht="15.05" customHeight="1">
      <c r="A1381" s="132"/>
      <c r="C1381" s="169" t="s">
        <v>91</v>
      </c>
      <c r="D1381" s="448" t="str">
        <f t="shared" si="225"/>
        <v/>
      </c>
      <c r="E1381" s="449"/>
      <c r="F1381" s="449"/>
      <c r="G1381" s="449"/>
      <c r="H1381" s="450"/>
      <c r="I1381" s="446" t="str">
        <f t="shared" si="226"/>
        <v/>
      </c>
      <c r="J1381" s="447"/>
      <c r="K1381" s="446" t="str">
        <f t="shared" si="227"/>
        <v/>
      </c>
      <c r="L1381" s="447"/>
      <c r="M1381" s="446" t="str">
        <f t="shared" si="228"/>
        <v/>
      </c>
      <c r="N1381" s="447"/>
      <c r="O1381" s="293"/>
      <c r="P1381" s="293"/>
      <c r="Q1381" s="293"/>
      <c r="R1381" s="293"/>
      <c r="S1381" s="293"/>
      <c r="T1381" s="293"/>
      <c r="U1381" s="293"/>
      <c r="V1381" s="293"/>
      <c r="W1381" s="293"/>
      <c r="X1381" s="293"/>
      <c r="Y1381" s="293"/>
      <c r="Z1381" s="293"/>
      <c r="AA1381" s="293"/>
      <c r="AB1381" s="293"/>
      <c r="AC1381" s="293"/>
      <c r="AD1381" s="293"/>
      <c r="AK1381" s="100">
        <f t="shared" si="229"/>
        <v>0</v>
      </c>
      <c r="AL1381" s="101">
        <f t="shared" si="230"/>
        <v>0</v>
      </c>
      <c r="AM1381" s="101">
        <f t="shared" si="231"/>
        <v>0</v>
      </c>
      <c r="AN1381" s="102">
        <f t="shared" si="232"/>
        <v>0</v>
      </c>
      <c r="AO1381" s="100">
        <f t="shared" si="233"/>
        <v>0</v>
      </c>
      <c r="AP1381" s="101">
        <f t="shared" si="234"/>
        <v>0</v>
      </c>
      <c r="AQ1381" s="101">
        <f t="shared" si="235"/>
        <v>0</v>
      </c>
      <c r="AR1381" s="102">
        <f t="shared" si="236"/>
        <v>0</v>
      </c>
      <c r="AS1381" s="111">
        <f t="shared" si="237"/>
        <v>0</v>
      </c>
    </row>
    <row r="1382" spans="1:45" ht="15.05" customHeight="1">
      <c r="A1382" s="132"/>
      <c r="C1382" s="169" t="s">
        <v>92</v>
      </c>
      <c r="D1382" s="448" t="str">
        <f t="shared" si="225"/>
        <v/>
      </c>
      <c r="E1382" s="449"/>
      <c r="F1382" s="449"/>
      <c r="G1382" s="449"/>
      <c r="H1382" s="450"/>
      <c r="I1382" s="446" t="str">
        <f t="shared" si="226"/>
        <v/>
      </c>
      <c r="J1382" s="447"/>
      <c r="K1382" s="446" t="str">
        <f t="shared" si="227"/>
        <v/>
      </c>
      <c r="L1382" s="447"/>
      <c r="M1382" s="446" t="str">
        <f t="shared" si="228"/>
        <v/>
      </c>
      <c r="N1382" s="447"/>
      <c r="O1382" s="293"/>
      <c r="P1382" s="293"/>
      <c r="Q1382" s="293"/>
      <c r="R1382" s="293"/>
      <c r="S1382" s="293"/>
      <c r="T1382" s="293"/>
      <c r="U1382" s="293"/>
      <c r="V1382" s="293"/>
      <c r="W1382" s="293"/>
      <c r="X1382" s="293"/>
      <c r="Y1382" s="293"/>
      <c r="Z1382" s="293"/>
      <c r="AA1382" s="293"/>
      <c r="AB1382" s="293"/>
      <c r="AC1382" s="293"/>
      <c r="AD1382" s="293"/>
      <c r="AK1382" s="100">
        <f t="shared" si="229"/>
        <v>0</v>
      </c>
      <c r="AL1382" s="101">
        <f t="shared" si="230"/>
        <v>0</v>
      </c>
      <c r="AM1382" s="101">
        <f t="shared" si="231"/>
        <v>0</v>
      </c>
      <c r="AN1382" s="102">
        <f t="shared" si="232"/>
        <v>0</v>
      </c>
      <c r="AO1382" s="100">
        <f t="shared" si="233"/>
        <v>0</v>
      </c>
      <c r="AP1382" s="101">
        <f t="shared" si="234"/>
        <v>0</v>
      </c>
      <c r="AQ1382" s="101">
        <f t="shared" si="235"/>
        <v>0</v>
      </c>
      <c r="AR1382" s="102">
        <f t="shared" si="236"/>
        <v>0</v>
      </c>
      <c r="AS1382" s="111">
        <f t="shared" si="237"/>
        <v>0</v>
      </c>
    </row>
    <row r="1383" spans="1:45" ht="15.05" customHeight="1">
      <c r="A1383" s="132"/>
      <c r="C1383" s="169" t="s">
        <v>93</v>
      </c>
      <c r="D1383" s="448" t="str">
        <f t="shared" si="225"/>
        <v/>
      </c>
      <c r="E1383" s="449"/>
      <c r="F1383" s="449"/>
      <c r="G1383" s="449"/>
      <c r="H1383" s="450"/>
      <c r="I1383" s="446" t="str">
        <f t="shared" si="226"/>
        <v/>
      </c>
      <c r="J1383" s="447"/>
      <c r="K1383" s="446" t="str">
        <f t="shared" si="227"/>
        <v/>
      </c>
      <c r="L1383" s="447"/>
      <c r="M1383" s="446" t="str">
        <f t="shared" si="228"/>
        <v/>
      </c>
      <c r="N1383" s="447"/>
      <c r="O1383" s="293"/>
      <c r="P1383" s="293"/>
      <c r="Q1383" s="293"/>
      <c r="R1383" s="293"/>
      <c r="S1383" s="293"/>
      <c r="T1383" s="293"/>
      <c r="U1383" s="293"/>
      <c r="V1383" s="293"/>
      <c r="W1383" s="293"/>
      <c r="X1383" s="293"/>
      <c r="Y1383" s="293"/>
      <c r="Z1383" s="293"/>
      <c r="AA1383" s="293"/>
      <c r="AB1383" s="293"/>
      <c r="AC1383" s="293"/>
      <c r="AD1383" s="293"/>
      <c r="AK1383" s="100">
        <f t="shared" si="229"/>
        <v>0</v>
      </c>
      <c r="AL1383" s="101">
        <f t="shared" si="230"/>
        <v>0</v>
      </c>
      <c r="AM1383" s="101">
        <f t="shared" si="231"/>
        <v>0</v>
      </c>
      <c r="AN1383" s="102">
        <f t="shared" si="232"/>
        <v>0</v>
      </c>
      <c r="AO1383" s="100">
        <f t="shared" si="233"/>
        <v>0</v>
      </c>
      <c r="AP1383" s="101">
        <f t="shared" si="234"/>
        <v>0</v>
      </c>
      <c r="AQ1383" s="101">
        <f t="shared" si="235"/>
        <v>0</v>
      </c>
      <c r="AR1383" s="102">
        <f t="shared" si="236"/>
        <v>0</v>
      </c>
      <c r="AS1383" s="111">
        <f t="shared" si="237"/>
        <v>0</v>
      </c>
    </row>
    <row r="1384" spans="1:45" ht="15.05" customHeight="1">
      <c r="A1384" s="132"/>
      <c r="C1384" s="169" t="s">
        <v>94</v>
      </c>
      <c r="D1384" s="448" t="str">
        <f t="shared" si="225"/>
        <v/>
      </c>
      <c r="E1384" s="449"/>
      <c r="F1384" s="449"/>
      <c r="G1384" s="449"/>
      <c r="H1384" s="450"/>
      <c r="I1384" s="446" t="str">
        <f t="shared" si="226"/>
        <v/>
      </c>
      <c r="J1384" s="447"/>
      <c r="K1384" s="446" t="str">
        <f t="shared" si="227"/>
        <v/>
      </c>
      <c r="L1384" s="447"/>
      <c r="M1384" s="446" t="str">
        <f t="shared" si="228"/>
        <v/>
      </c>
      <c r="N1384" s="447"/>
      <c r="O1384" s="293"/>
      <c r="P1384" s="293"/>
      <c r="Q1384" s="293"/>
      <c r="R1384" s="293"/>
      <c r="S1384" s="293"/>
      <c r="T1384" s="293"/>
      <c r="U1384" s="293"/>
      <c r="V1384" s="293"/>
      <c r="W1384" s="293"/>
      <c r="X1384" s="293"/>
      <c r="Y1384" s="293"/>
      <c r="Z1384" s="293"/>
      <c r="AA1384" s="293"/>
      <c r="AB1384" s="293"/>
      <c r="AC1384" s="293"/>
      <c r="AD1384" s="293"/>
      <c r="AK1384" s="100">
        <f t="shared" si="229"/>
        <v>0</v>
      </c>
      <c r="AL1384" s="101">
        <f t="shared" si="230"/>
        <v>0</v>
      </c>
      <c r="AM1384" s="101">
        <f t="shared" si="231"/>
        <v>0</v>
      </c>
      <c r="AN1384" s="102">
        <f t="shared" si="232"/>
        <v>0</v>
      </c>
      <c r="AO1384" s="100">
        <f t="shared" si="233"/>
        <v>0</v>
      </c>
      <c r="AP1384" s="101">
        <f t="shared" si="234"/>
        <v>0</v>
      </c>
      <c r="AQ1384" s="101">
        <f t="shared" si="235"/>
        <v>0</v>
      </c>
      <c r="AR1384" s="102">
        <f t="shared" si="236"/>
        <v>0</v>
      </c>
      <c r="AS1384" s="111">
        <f t="shared" si="237"/>
        <v>0</v>
      </c>
    </row>
    <row r="1385" spans="1:45" ht="15.05" customHeight="1">
      <c r="A1385" s="132"/>
      <c r="C1385" s="169" t="s">
        <v>95</v>
      </c>
      <c r="D1385" s="448" t="str">
        <f t="shared" si="225"/>
        <v/>
      </c>
      <c r="E1385" s="449"/>
      <c r="F1385" s="449"/>
      <c r="G1385" s="449"/>
      <c r="H1385" s="450"/>
      <c r="I1385" s="446" t="str">
        <f t="shared" si="226"/>
        <v/>
      </c>
      <c r="J1385" s="447"/>
      <c r="K1385" s="446" t="str">
        <f t="shared" si="227"/>
        <v/>
      </c>
      <c r="L1385" s="447"/>
      <c r="M1385" s="446" t="str">
        <f t="shared" si="228"/>
        <v/>
      </c>
      <c r="N1385" s="447"/>
      <c r="O1385" s="293"/>
      <c r="P1385" s="293"/>
      <c r="Q1385" s="293"/>
      <c r="R1385" s="293"/>
      <c r="S1385" s="293"/>
      <c r="T1385" s="293"/>
      <c r="U1385" s="293"/>
      <c r="V1385" s="293"/>
      <c r="W1385" s="293"/>
      <c r="X1385" s="293"/>
      <c r="Y1385" s="293"/>
      <c r="Z1385" s="293"/>
      <c r="AA1385" s="293"/>
      <c r="AB1385" s="293"/>
      <c r="AC1385" s="293"/>
      <c r="AD1385" s="293"/>
      <c r="AK1385" s="100">
        <f t="shared" si="229"/>
        <v>0</v>
      </c>
      <c r="AL1385" s="101">
        <f t="shared" si="230"/>
        <v>0</v>
      </c>
      <c r="AM1385" s="101">
        <f t="shared" si="231"/>
        <v>0</v>
      </c>
      <c r="AN1385" s="102">
        <f t="shared" si="232"/>
        <v>0</v>
      </c>
      <c r="AO1385" s="100">
        <f t="shared" si="233"/>
        <v>0</v>
      </c>
      <c r="AP1385" s="101">
        <f t="shared" si="234"/>
        <v>0</v>
      </c>
      <c r="AQ1385" s="101">
        <f t="shared" si="235"/>
        <v>0</v>
      </c>
      <c r="AR1385" s="102">
        <f t="shared" si="236"/>
        <v>0</v>
      </c>
      <c r="AS1385" s="111">
        <f t="shared" si="237"/>
        <v>0</v>
      </c>
    </row>
    <row r="1386" spans="1:45" ht="15.05" customHeight="1">
      <c r="A1386" s="132"/>
      <c r="C1386" s="169" t="s">
        <v>96</v>
      </c>
      <c r="D1386" s="448" t="str">
        <f t="shared" si="225"/>
        <v/>
      </c>
      <c r="E1386" s="449"/>
      <c r="F1386" s="449"/>
      <c r="G1386" s="449"/>
      <c r="H1386" s="450"/>
      <c r="I1386" s="446" t="str">
        <f t="shared" si="226"/>
        <v/>
      </c>
      <c r="J1386" s="447"/>
      <c r="K1386" s="446" t="str">
        <f t="shared" si="227"/>
        <v/>
      </c>
      <c r="L1386" s="447"/>
      <c r="M1386" s="446" t="str">
        <f t="shared" si="228"/>
        <v/>
      </c>
      <c r="N1386" s="447"/>
      <c r="O1386" s="293"/>
      <c r="P1386" s="293"/>
      <c r="Q1386" s="293"/>
      <c r="R1386" s="293"/>
      <c r="S1386" s="293"/>
      <c r="T1386" s="293"/>
      <c r="U1386" s="293"/>
      <c r="V1386" s="293"/>
      <c r="W1386" s="293"/>
      <c r="X1386" s="293"/>
      <c r="Y1386" s="293"/>
      <c r="Z1386" s="293"/>
      <c r="AA1386" s="293"/>
      <c r="AB1386" s="293"/>
      <c r="AC1386" s="293"/>
      <c r="AD1386" s="293"/>
      <c r="AK1386" s="100">
        <f t="shared" si="229"/>
        <v>0</v>
      </c>
      <c r="AL1386" s="101">
        <f t="shared" si="230"/>
        <v>0</v>
      </c>
      <c r="AM1386" s="101">
        <f t="shared" si="231"/>
        <v>0</v>
      </c>
      <c r="AN1386" s="102">
        <f t="shared" si="232"/>
        <v>0</v>
      </c>
      <c r="AO1386" s="100">
        <f t="shared" si="233"/>
        <v>0</v>
      </c>
      <c r="AP1386" s="101">
        <f t="shared" si="234"/>
        <v>0</v>
      </c>
      <c r="AQ1386" s="101">
        <f t="shared" si="235"/>
        <v>0</v>
      </c>
      <c r="AR1386" s="102">
        <f t="shared" si="236"/>
        <v>0</v>
      </c>
      <c r="AS1386" s="111">
        <f t="shared" si="237"/>
        <v>0</v>
      </c>
    </row>
    <row r="1387" spans="1:45" ht="15.05" customHeight="1">
      <c r="A1387" s="132"/>
      <c r="C1387" s="169" t="s">
        <v>97</v>
      </c>
      <c r="D1387" s="448" t="str">
        <f t="shared" si="225"/>
        <v/>
      </c>
      <c r="E1387" s="449"/>
      <c r="F1387" s="449"/>
      <c r="G1387" s="449"/>
      <c r="H1387" s="450"/>
      <c r="I1387" s="446" t="str">
        <f t="shared" si="226"/>
        <v/>
      </c>
      <c r="J1387" s="447"/>
      <c r="K1387" s="446" t="str">
        <f t="shared" si="227"/>
        <v/>
      </c>
      <c r="L1387" s="447"/>
      <c r="M1387" s="446" t="str">
        <f t="shared" si="228"/>
        <v/>
      </c>
      <c r="N1387" s="447"/>
      <c r="O1387" s="293"/>
      <c r="P1387" s="293"/>
      <c r="Q1387" s="293"/>
      <c r="R1387" s="293"/>
      <c r="S1387" s="293"/>
      <c r="T1387" s="293"/>
      <c r="U1387" s="293"/>
      <c r="V1387" s="293"/>
      <c r="W1387" s="293"/>
      <c r="X1387" s="293"/>
      <c r="Y1387" s="293"/>
      <c r="Z1387" s="293"/>
      <c r="AA1387" s="293"/>
      <c r="AB1387" s="293"/>
      <c r="AC1387" s="293"/>
      <c r="AD1387" s="293"/>
      <c r="AK1387" s="100">
        <f t="shared" si="229"/>
        <v>0</v>
      </c>
      <c r="AL1387" s="101">
        <f t="shared" si="230"/>
        <v>0</v>
      </c>
      <c r="AM1387" s="101">
        <f t="shared" si="231"/>
        <v>0</v>
      </c>
      <c r="AN1387" s="102">
        <f t="shared" si="232"/>
        <v>0</v>
      </c>
      <c r="AO1387" s="100">
        <f t="shared" si="233"/>
        <v>0</v>
      </c>
      <c r="AP1387" s="101">
        <f t="shared" si="234"/>
        <v>0</v>
      </c>
      <c r="AQ1387" s="101">
        <f t="shared" si="235"/>
        <v>0</v>
      </c>
      <c r="AR1387" s="102">
        <f t="shared" si="236"/>
        <v>0</v>
      </c>
      <c r="AS1387" s="111">
        <f t="shared" si="237"/>
        <v>0</v>
      </c>
    </row>
    <row r="1388" spans="1:45" ht="15.05" customHeight="1">
      <c r="A1388" s="132"/>
      <c r="C1388" s="169" t="s">
        <v>98</v>
      </c>
      <c r="D1388" s="448" t="str">
        <f t="shared" si="225"/>
        <v/>
      </c>
      <c r="E1388" s="449"/>
      <c r="F1388" s="449"/>
      <c r="G1388" s="449"/>
      <c r="H1388" s="450"/>
      <c r="I1388" s="446" t="str">
        <f t="shared" si="226"/>
        <v/>
      </c>
      <c r="J1388" s="447"/>
      <c r="K1388" s="446" t="str">
        <f t="shared" si="227"/>
        <v/>
      </c>
      <c r="L1388" s="447"/>
      <c r="M1388" s="446" t="str">
        <f t="shared" si="228"/>
        <v/>
      </c>
      <c r="N1388" s="447"/>
      <c r="O1388" s="293"/>
      <c r="P1388" s="293"/>
      <c r="Q1388" s="293"/>
      <c r="R1388" s="293"/>
      <c r="S1388" s="293"/>
      <c r="T1388" s="293"/>
      <c r="U1388" s="293"/>
      <c r="V1388" s="293"/>
      <c r="W1388" s="293"/>
      <c r="X1388" s="293"/>
      <c r="Y1388" s="293"/>
      <c r="Z1388" s="293"/>
      <c r="AA1388" s="293"/>
      <c r="AB1388" s="293"/>
      <c r="AC1388" s="293"/>
      <c r="AD1388" s="293"/>
      <c r="AK1388" s="100">
        <f t="shared" si="229"/>
        <v>0</v>
      </c>
      <c r="AL1388" s="101">
        <f t="shared" si="230"/>
        <v>0</v>
      </c>
      <c r="AM1388" s="101">
        <f t="shared" si="231"/>
        <v>0</v>
      </c>
      <c r="AN1388" s="102">
        <f t="shared" si="232"/>
        <v>0</v>
      </c>
      <c r="AO1388" s="100">
        <f t="shared" si="233"/>
        <v>0</v>
      </c>
      <c r="AP1388" s="101">
        <f t="shared" si="234"/>
        <v>0</v>
      </c>
      <c r="AQ1388" s="101">
        <f t="shared" si="235"/>
        <v>0</v>
      </c>
      <c r="AR1388" s="102">
        <f t="shared" si="236"/>
        <v>0</v>
      </c>
      <c r="AS1388" s="111">
        <f t="shared" si="237"/>
        <v>0</v>
      </c>
    </row>
    <row r="1389" spans="1:45" ht="15.05" customHeight="1">
      <c r="A1389" s="132"/>
      <c r="C1389" s="169" t="s">
        <v>99</v>
      </c>
      <c r="D1389" s="448" t="str">
        <f t="shared" si="225"/>
        <v/>
      </c>
      <c r="E1389" s="449"/>
      <c r="F1389" s="449"/>
      <c r="G1389" s="449"/>
      <c r="H1389" s="450"/>
      <c r="I1389" s="446" t="str">
        <f t="shared" si="226"/>
        <v/>
      </c>
      <c r="J1389" s="447"/>
      <c r="K1389" s="446" t="str">
        <f t="shared" si="227"/>
        <v/>
      </c>
      <c r="L1389" s="447"/>
      <c r="M1389" s="446" t="str">
        <f t="shared" si="228"/>
        <v/>
      </c>
      <c r="N1389" s="447"/>
      <c r="O1389" s="293"/>
      <c r="P1389" s="293"/>
      <c r="Q1389" s="293"/>
      <c r="R1389" s="293"/>
      <c r="S1389" s="293"/>
      <c r="T1389" s="293"/>
      <c r="U1389" s="293"/>
      <c r="V1389" s="293"/>
      <c r="W1389" s="293"/>
      <c r="X1389" s="293"/>
      <c r="Y1389" s="293"/>
      <c r="Z1389" s="293"/>
      <c r="AA1389" s="293"/>
      <c r="AB1389" s="293"/>
      <c r="AC1389" s="293"/>
      <c r="AD1389" s="293"/>
      <c r="AK1389" s="100">
        <f t="shared" si="229"/>
        <v>0</v>
      </c>
      <c r="AL1389" s="101">
        <f t="shared" si="230"/>
        <v>0</v>
      </c>
      <c r="AM1389" s="101">
        <f t="shared" si="231"/>
        <v>0</v>
      </c>
      <c r="AN1389" s="102">
        <f t="shared" si="232"/>
        <v>0</v>
      </c>
      <c r="AO1389" s="100">
        <f t="shared" si="233"/>
        <v>0</v>
      </c>
      <c r="AP1389" s="101">
        <f t="shared" si="234"/>
        <v>0</v>
      </c>
      <c r="AQ1389" s="101">
        <f t="shared" si="235"/>
        <v>0</v>
      </c>
      <c r="AR1389" s="102">
        <f t="shared" si="236"/>
        <v>0</v>
      </c>
      <c r="AS1389" s="111">
        <f t="shared" si="237"/>
        <v>0</v>
      </c>
    </row>
    <row r="1390" spans="1:45" ht="15.05" customHeight="1">
      <c r="A1390" s="132"/>
      <c r="C1390" s="169" t="s">
        <v>100</v>
      </c>
      <c r="D1390" s="448" t="str">
        <f t="shared" si="225"/>
        <v/>
      </c>
      <c r="E1390" s="449"/>
      <c r="F1390" s="449"/>
      <c r="G1390" s="449"/>
      <c r="H1390" s="450"/>
      <c r="I1390" s="446" t="str">
        <f t="shared" si="226"/>
        <v/>
      </c>
      <c r="J1390" s="447"/>
      <c r="K1390" s="446" t="str">
        <f t="shared" si="227"/>
        <v/>
      </c>
      <c r="L1390" s="447"/>
      <c r="M1390" s="446" t="str">
        <f t="shared" si="228"/>
        <v/>
      </c>
      <c r="N1390" s="447"/>
      <c r="O1390" s="293"/>
      <c r="P1390" s="293"/>
      <c r="Q1390" s="293"/>
      <c r="R1390" s="293"/>
      <c r="S1390" s="293"/>
      <c r="T1390" s="293"/>
      <c r="U1390" s="293"/>
      <c r="V1390" s="293"/>
      <c r="W1390" s="293"/>
      <c r="X1390" s="293"/>
      <c r="Y1390" s="293"/>
      <c r="Z1390" s="293"/>
      <c r="AA1390" s="293"/>
      <c r="AB1390" s="293"/>
      <c r="AC1390" s="293"/>
      <c r="AD1390" s="293"/>
      <c r="AK1390" s="100">
        <f t="shared" si="229"/>
        <v>0</v>
      </c>
      <c r="AL1390" s="101">
        <f t="shared" si="230"/>
        <v>0</v>
      </c>
      <c r="AM1390" s="101">
        <f t="shared" si="231"/>
        <v>0</v>
      </c>
      <c r="AN1390" s="102">
        <f t="shared" si="232"/>
        <v>0</v>
      </c>
      <c r="AO1390" s="100">
        <f t="shared" si="233"/>
        <v>0</v>
      </c>
      <c r="AP1390" s="101">
        <f t="shared" si="234"/>
        <v>0</v>
      </c>
      <c r="AQ1390" s="101">
        <f t="shared" si="235"/>
        <v>0</v>
      </c>
      <c r="AR1390" s="102">
        <f t="shared" si="236"/>
        <v>0</v>
      </c>
      <c r="AS1390" s="111">
        <f t="shared" si="237"/>
        <v>0</v>
      </c>
    </row>
    <row r="1391" spans="1:45" ht="15.05" customHeight="1">
      <c r="A1391" s="132"/>
      <c r="C1391" s="169" t="s">
        <v>101</v>
      </c>
      <c r="D1391" s="448" t="str">
        <f t="shared" si="225"/>
        <v/>
      </c>
      <c r="E1391" s="449"/>
      <c r="F1391" s="449"/>
      <c r="G1391" s="449"/>
      <c r="H1391" s="450"/>
      <c r="I1391" s="446" t="str">
        <f t="shared" si="226"/>
        <v/>
      </c>
      <c r="J1391" s="447"/>
      <c r="K1391" s="446" t="str">
        <f t="shared" si="227"/>
        <v/>
      </c>
      <c r="L1391" s="447"/>
      <c r="M1391" s="446" t="str">
        <f t="shared" si="228"/>
        <v/>
      </c>
      <c r="N1391" s="447"/>
      <c r="O1391" s="293"/>
      <c r="P1391" s="293"/>
      <c r="Q1391" s="293"/>
      <c r="R1391" s="293"/>
      <c r="S1391" s="293"/>
      <c r="T1391" s="293"/>
      <c r="U1391" s="293"/>
      <c r="V1391" s="293"/>
      <c r="W1391" s="293"/>
      <c r="X1391" s="293"/>
      <c r="Y1391" s="293"/>
      <c r="Z1391" s="293"/>
      <c r="AA1391" s="293"/>
      <c r="AB1391" s="293"/>
      <c r="AC1391" s="293"/>
      <c r="AD1391" s="293"/>
      <c r="AK1391" s="100">
        <f t="shared" si="229"/>
        <v>0</v>
      </c>
      <c r="AL1391" s="101">
        <f t="shared" si="230"/>
        <v>0</v>
      </c>
      <c r="AM1391" s="101">
        <f t="shared" si="231"/>
        <v>0</v>
      </c>
      <c r="AN1391" s="102">
        <f t="shared" si="232"/>
        <v>0</v>
      </c>
      <c r="AO1391" s="100">
        <f t="shared" si="233"/>
        <v>0</v>
      </c>
      <c r="AP1391" s="101">
        <f t="shared" si="234"/>
        <v>0</v>
      </c>
      <c r="AQ1391" s="101">
        <f t="shared" si="235"/>
        <v>0</v>
      </c>
      <c r="AR1391" s="102">
        <f t="shared" si="236"/>
        <v>0</v>
      </c>
      <c r="AS1391" s="111">
        <f t="shared" si="237"/>
        <v>0</v>
      </c>
    </row>
    <row r="1392" spans="1:45" ht="15.05" customHeight="1">
      <c r="A1392" s="132"/>
      <c r="C1392" s="169" t="s">
        <v>102</v>
      </c>
      <c r="D1392" s="448" t="str">
        <f t="shared" si="225"/>
        <v/>
      </c>
      <c r="E1392" s="449"/>
      <c r="F1392" s="449"/>
      <c r="G1392" s="449"/>
      <c r="H1392" s="450"/>
      <c r="I1392" s="446" t="str">
        <f t="shared" si="226"/>
        <v/>
      </c>
      <c r="J1392" s="447"/>
      <c r="K1392" s="446" t="str">
        <f t="shared" si="227"/>
        <v/>
      </c>
      <c r="L1392" s="447"/>
      <c r="M1392" s="446" t="str">
        <f t="shared" si="228"/>
        <v/>
      </c>
      <c r="N1392" s="447"/>
      <c r="O1392" s="293"/>
      <c r="P1392" s="293"/>
      <c r="Q1392" s="293"/>
      <c r="R1392" s="293"/>
      <c r="S1392" s="293"/>
      <c r="T1392" s="293"/>
      <c r="U1392" s="293"/>
      <c r="V1392" s="293"/>
      <c r="W1392" s="293"/>
      <c r="X1392" s="293"/>
      <c r="Y1392" s="293"/>
      <c r="Z1392" s="293"/>
      <c r="AA1392" s="293"/>
      <c r="AB1392" s="293"/>
      <c r="AC1392" s="293"/>
      <c r="AD1392" s="293"/>
      <c r="AK1392" s="100">
        <f t="shared" si="229"/>
        <v>0</v>
      </c>
      <c r="AL1392" s="101">
        <f t="shared" si="230"/>
        <v>0</v>
      </c>
      <c r="AM1392" s="101">
        <f t="shared" si="231"/>
        <v>0</v>
      </c>
      <c r="AN1392" s="102">
        <f t="shared" si="232"/>
        <v>0</v>
      </c>
      <c r="AO1392" s="100">
        <f t="shared" si="233"/>
        <v>0</v>
      </c>
      <c r="AP1392" s="101">
        <f t="shared" si="234"/>
        <v>0</v>
      </c>
      <c r="AQ1392" s="101">
        <f t="shared" si="235"/>
        <v>0</v>
      </c>
      <c r="AR1392" s="102">
        <f t="shared" si="236"/>
        <v>0</v>
      </c>
      <c r="AS1392" s="111">
        <f t="shared" si="237"/>
        <v>0</v>
      </c>
    </row>
    <row r="1393" spans="1:45" ht="15.05" customHeight="1">
      <c r="A1393" s="132"/>
      <c r="C1393" s="169" t="s">
        <v>103</v>
      </c>
      <c r="D1393" s="448" t="str">
        <f t="shared" si="225"/>
        <v/>
      </c>
      <c r="E1393" s="449"/>
      <c r="F1393" s="449"/>
      <c r="G1393" s="449"/>
      <c r="H1393" s="450"/>
      <c r="I1393" s="446" t="str">
        <f t="shared" si="226"/>
        <v/>
      </c>
      <c r="J1393" s="447"/>
      <c r="K1393" s="446" t="str">
        <f t="shared" si="227"/>
        <v/>
      </c>
      <c r="L1393" s="447"/>
      <c r="M1393" s="446" t="str">
        <f t="shared" si="228"/>
        <v/>
      </c>
      <c r="N1393" s="447"/>
      <c r="O1393" s="293"/>
      <c r="P1393" s="293"/>
      <c r="Q1393" s="293"/>
      <c r="R1393" s="293"/>
      <c r="S1393" s="293"/>
      <c r="T1393" s="293"/>
      <c r="U1393" s="293"/>
      <c r="V1393" s="293"/>
      <c r="W1393" s="293"/>
      <c r="X1393" s="293"/>
      <c r="Y1393" s="293"/>
      <c r="Z1393" s="293"/>
      <c r="AA1393" s="293"/>
      <c r="AB1393" s="293"/>
      <c r="AC1393" s="293"/>
      <c r="AD1393" s="293"/>
      <c r="AK1393" s="100">
        <f t="shared" si="229"/>
        <v>0</v>
      </c>
      <c r="AL1393" s="101">
        <f t="shared" si="230"/>
        <v>0</v>
      </c>
      <c r="AM1393" s="101">
        <f t="shared" si="231"/>
        <v>0</v>
      </c>
      <c r="AN1393" s="102">
        <f t="shared" si="232"/>
        <v>0</v>
      </c>
      <c r="AO1393" s="100">
        <f t="shared" si="233"/>
        <v>0</v>
      </c>
      <c r="AP1393" s="101">
        <f t="shared" si="234"/>
        <v>0</v>
      </c>
      <c r="AQ1393" s="101">
        <f t="shared" si="235"/>
        <v>0</v>
      </c>
      <c r="AR1393" s="102">
        <f t="shared" si="236"/>
        <v>0</v>
      </c>
      <c r="AS1393" s="111">
        <f t="shared" si="237"/>
        <v>0</v>
      </c>
    </row>
    <row r="1394" spans="1:45" ht="15.05" customHeight="1">
      <c r="A1394" s="132"/>
      <c r="C1394" s="169" t="s">
        <v>104</v>
      </c>
      <c r="D1394" s="448" t="str">
        <f t="shared" si="225"/>
        <v/>
      </c>
      <c r="E1394" s="449"/>
      <c r="F1394" s="449"/>
      <c r="G1394" s="449"/>
      <c r="H1394" s="450"/>
      <c r="I1394" s="446" t="str">
        <f t="shared" si="226"/>
        <v/>
      </c>
      <c r="J1394" s="447"/>
      <c r="K1394" s="446" t="str">
        <f t="shared" si="227"/>
        <v/>
      </c>
      <c r="L1394" s="447"/>
      <c r="M1394" s="446" t="str">
        <f t="shared" si="228"/>
        <v/>
      </c>
      <c r="N1394" s="447"/>
      <c r="O1394" s="293"/>
      <c r="P1394" s="293"/>
      <c r="Q1394" s="293"/>
      <c r="R1394" s="293"/>
      <c r="S1394" s="293"/>
      <c r="T1394" s="293"/>
      <c r="U1394" s="293"/>
      <c r="V1394" s="293"/>
      <c r="W1394" s="293"/>
      <c r="X1394" s="293"/>
      <c r="Y1394" s="293"/>
      <c r="Z1394" s="293"/>
      <c r="AA1394" s="293"/>
      <c r="AB1394" s="293"/>
      <c r="AC1394" s="293"/>
      <c r="AD1394" s="293"/>
      <c r="AK1394" s="100">
        <f t="shared" si="229"/>
        <v>0</v>
      </c>
      <c r="AL1394" s="101">
        <f t="shared" si="230"/>
        <v>0</v>
      </c>
      <c r="AM1394" s="101">
        <f t="shared" si="231"/>
        <v>0</v>
      </c>
      <c r="AN1394" s="102">
        <f t="shared" si="232"/>
        <v>0</v>
      </c>
      <c r="AO1394" s="100">
        <f t="shared" si="233"/>
        <v>0</v>
      </c>
      <c r="AP1394" s="101">
        <f t="shared" si="234"/>
        <v>0</v>
      </c>
      <c r="AQ1394" s="101">
        <f t="shared" si="235"/>
        <v>0</v>
      </c>
      <c r="AR1394" s="102">
        <f t="shared" si="236"/>
        <v>0</v>
      </c>
      <c r="AS1394" s="111">
        <f t="shared" si="237"/>
        <v>0</v>
      </c>
    </row>
    <row r="1395" spans="1:45" ht="15.05" customHeight="1">
      <c r="A1395" s="132"/>
      <c r="C1395" s="169" t="s">
        <v>105</v>
      </c>
      <c r="D1395" s="448" t="str">
        <f t="shared" si="225"/>
        <v/>
      </c>
      <c r="E1395" s="449"/>
      <c r="F1395" s="449"/>
      <c r="G1395" s="449"/>
      <c r="H1395" s="450"/>
      <c r="I1395" s="446" t="str">
        <f t="shared" si="226"/>
        <v/>
      </c>
      <c r="J1395" s="447"/>
      <c r="K1395" s="446" t="str">
        <f t="shared" si="227"/>
        <v/>
      </c>
      <c r="L1395" s="447"/>
      <c r="M1395" s="446" t="str">
        <f t="shared" si="228"/>
        <v/>
      </c>
      <c r="N1395" s="447"/>
      <c r="O1395" s="293"/>
      <c r="P1395" s="293"/>
      <c r="Q1395" s="293"/>
      <c r="R1395" s="293"/>
      <c r="S1395" s="293"/>
      <c r="T1395" s="293"/>
      <c r="U1395" s="293"/>
      <c r="V1395" s="293"/>
      <c r="W1395" s="293"/>
      <c r="X1395" s="293"/>
      <c r="Y1395" s="293"/>
      <c r="Z1395" s="293"/>
      <c r="AA1395" s="293"/>
      <c r="AB1395" s="293"/>
      <c r="AC1395" s="293"/>
      <c r="AD1395" s="293"/>
      <c r="AK1395" s="100">
        <f t="shared" si="229"/>
        <v>0</v>
      </c>
      <c r="AL1395" s="101">
        <f t="shared" si="230"/>
        <v>0</v>
      </c>
      <c r="AM1395" s="101">
        <f t="shared" si="231"/>
        <v>0</v>
      </c>
      <c r="AN1395" s="102">
        <f t="shared" si="232"/>
        <v>0</v>
      </c>
      <c r="AO1395" s="100">
        <f t="shared" si="233"/>
        <v>0</v>
      </c>
      <c r="AP1395" s="101">
        <f t="shared" si="234"/>
        <v>0</v>
      </c>
      <c r="AQ1395" s="101">
        <f t="shared" si="235"/>
        <v>0</v>
      </c>
      <c r="AR1395" s="102">
        <f t="shared" si="236"/>
        <v>0</v>
      </c>
      <c r="AS1395" s="111">
        <f t="shared" si="237"/>
        <v>0</v>
      </c>
    </row>
    <row r="1396" spans="1:45" ht="15.05" customHeight="1">
      <c r="A1396" s="132"/>
      <c r="C1396" s="169" t="s">
        <v>106</v>
      </c>
      <c r="D1396" s="448" t="str">
        <f t="shared" si="225"/>
        <v/>
      </c>
      <c r="E1396" s="449"/>
      <c r="F1396" s="449"/>
      <c r="G1396" s="449"/>
      <c r="H1396" s="450"/>
      <c r="I1396" s="446" t="str">
        <f t="shared" si="226"/>
        <v/>
      </c>
      <c r="J1396" s="447"/>
      <c r="K1396" s="446" t="str">
        <f t="shared" si="227"/>
        <v/>
      </c>
      <c r="L1396" s="447"/>
      <c r="M1396" s="446" t="str">
        <f t="shared" si="228"/>
        <v/>
      </c>
      <c r="N1396" s="447"/>
      <c r="O1396" s="293"/>
      <c r="P1396" s="293"/>
      <c r="Q1396" s="293"/>
      <c r="R1396" s="293"/>
      <c r="S1396" s="293"/>
      <c r="T1396" s="293"/>
      <c r="U1396" s="293"/>
      <c r="V1396" s="293"/>
      <c r="W1396" s="293"/>
      <c r="X1396" s="293"/>
      <c r="Y1396" s="293"/>
      <c r="Z1396" s="293"/>
      <c r="AA1396" s="293"/>
      <c r="AB1396" s="293"/>
      <c r="AC1396" s="293"/>
      <c r="AD1396" s="293"/>
      <c r="AK1396" s="100">
        <f t="shared" si="229"/>
        <v>0</v>
      </c>
      <c r="AL1396" s="101">
        <f t="shared" si="230"/>
        <v>0</v>
      </c>
      <c r="AM1396" s="101">
        <f t="shared" si="231"/>
        <v>0</v>
      </c>
      <c r="AN1396" s="102">
        <f t="shared" si="232"/>
        <v>0</v>
      </c>
      <c r="AO1396" s="100">
        <f t="shared" si="233"/>
        <v>0</v>
      </c>
      <c r="AP1396" s="101">
        <f t="shared" si="234"/>
        <v>0</v>
      </c>
      <c r="AQ1396" s="101">
        <f t="shared" si="235"/>
        <v>0</v>
      </c>
      <c r="AR1396" s="102">
        <f t="shared" si="236"/>
        <v>0</v>
      </c>
      <c r="AS1396" s="111">
        <f t="shared" si="237"/>
        <v>0</v>
      </c>
    </row>
    <row r="1397" spans="1:45" ht="15.05" customHeight="1">
      <c r="A1397" s="132"/>
      <c r="C1397" s="169" t="s">
        <v>107</v>
      </c>
      <c r="D1397" s="448" t="str">
        <f t="shared" si="225"/>
        <v/>
      </c>
      <c r="E1397" s="449"/>
      <c r="F1397" s="449"/>
      <c r="G1397" s="449"/>
      <c r="H1397" s="450"/>
      <c r="I1397" s="446" t="str">
        <f t="shared" si="226"/>
        <v/>
      </c>
      <c r="J1397" s="447"/>
      <c r="K1397" s="446" t="str">
        <f t="shared" si="227"/>
        <v/>
      </c>
      <c r="L1397" s="447"/>
      <c r="M1397" s="446" t="str">
        <f t="shared" si="228"/>
        <v/>
      </c>
      <c r="N1397" s="447"/>
      <c r="O1397" s="293"/>
      <c r="P1397" s="293"/>
      <c r="Q1397" s="293"/>
      <c r="R1397" s="293"/>
      <c r="S1397" s="293"/>
      <c r="T1397" s="293"/>
      <c r="U1397" s="293"/>
      <c r="V1397" s="293"/>
      <c r="W1397" s="293"/>
      <c r="X1397" s="293"/>
      <c r="Y1397" s="293"/>
      <c r="Z1397" s="293"/>
      <c r="AA1397" s="293"/>
      <c r="AB1397" s="293"/>
      <c r="AC1397" s="293"/>
      <c r="AD1397" s="293"/>
      <c r="AK1397" s="100">
        <f t="shared" si="229"/>
        <v>0</v>
      </c>
      <c r="AL1397" s="101">
        <f t="shared" si="230"/>
        <v>0</v>
      </c>
      <c r="AM1397" s="101">
        <f t="shared" si="231"/>
        <v>0</v>
      </c>
      <c r="AN1397" s="102">
        <f t="shared" si="232"/>
        <v>0</v>
      </c>
      <c r="AO1397" s="100">
        <f t="shared" si="233"/>
        <v>0</v>
      </c>
      <c r="AP1397" s="101">
        <f t="shared" si="234"/>
        <v>0</v>
      </c>
      <c r="AQ1397" s="101">
        <f t="shared" si="235"/>
        <v>0</v>
      </c>
      <c r="AR1397" s="102">
        <f t="shared" si="236"/>
        <v>0</v>
      </c>
      <c r="AS1397" s="111">
        <f t="shared" si="237"/>
        <v>0</v>
      </c>
    </row>
    <row r="1398" spans="1:45" ht="15.05" customHeight="1">
      <c r="A1398" s="132"/>
      <c r="C1398" s="169" t="s">
        <v>108</v>
      </c>
      <c r="D1398" s="448" t="str">
        <f t="shared" si="225"/>
        <v/>
      </c>
      <c r="E1398" s="449"/>
      <c r="F1398" s="449"/>
      <c r="G1398" s="449"/>
      <c r="H1398" s="450"/>
      <c r="I1398" s="446" t="str">
        <f t="shared" si="226"/>
        <v/>
      </c>
      <c r="J1398" s="447"/>
      <c r="K1398" s="446" t="str">
        <f t="shared" si="227"/>
        <v/>
      </c>
      <c r="L1398" s="447"/>
      <c r="M1398" s="446" t="str">
        <f t="shared" si="228"/>
        <v/>
      </c>
      <c r="N1398" s="447"/>
      <c r="O1398" s="293"/>
      <c r="P1398" s="293"/>
      <c r="Q1398" s="293"/>
      <c r="R1398" s="293"/>
      <c r="S1398" s="293"/>
      <c r="T1398" s="293"/>
      <c r="U1398" s="293"/>
      <c r="V1398" s="293"/>
      <c r="W1398" s="293"/>
      <c r="X1398" s="293"/>
      <c r="Y1398" s="293"/>
      <c r="Z1398" s="293"/>
      <c r="AA1398" s="293"/>
      <c r="AB1398" s="293"/>
      <c r="AC1398" s="293"/>
      <c r="AD1398" s="293"/>
      <c r="AK1398" s="100">
        <f t="shared" si="229"/>
        <v>0</v>
      </c>
      <c r="AL1398" s="101">
        <f t="shared" si="230"/>
        <v>0</v>
      </c>
      <c r="AM1398" s="101">
        <f t="shared" si="231"/>
        <v>0</v>
      </c>
      <c r="AN1398" s="102">
        <f t="shared" si="232"/>
        <v>0</v>
      </c>
      <c r="AO1398" s="100">
        <f t="shared" si="233"/>
        <v>0</v>
      </c>
      <c r="AP1398" s="101">
        <f t="shared" si="234"/>
        <v>0</v>
      </c>
      <c r="AQ1398" s="101">
        <f t="shared" si="235"/>
        <v>0</v>
      </c>
      <c r="AR1398" s="102">
        <f t="shared" si="236"/>
        <v>0</v>
      </c>
      <c r="AS1398" s="111">
        <f t="shared" si="237"/>
        <v>0</v>
      </c>
    </row>
    <row r="1399" spans="1:45" ht="15.05" customHeight="1">
      <c r="A1399" s="132"/>
      <c r="C1399" s="169" t="s">
        <v>109</v>
      </c>
      <c r="D1399" s="448" t="str">
        <f t="shared" si="225"/>
        <v/>
      </c>
      <c r="E1399" s="449"/>
      <c r="F1399" s="449"/>
      <c r="G1399" s="449"/>
      <c r="H1399" s="450"/>
      <c r="I1399" s="446" t="str">
        <f t="shared" si="226"/>
        <v/>
      </c>
      <c r="J1399" s="447"/>
      <c r="K1399" s="446" t="str">
        <f t="shared" si="227"/>
        <v/>
      </c>
      <c r="L1399" s="447"/>
      <c r="M1399" s="446" t="str">
        <f t="shared" si="228"/>
        <v/>
      </c>
      <c r="N1399" s="447"/>
      <c r="O1399" s="293"/>
      <c r="P1399" s="293"/>
      <c r="Q1399" s="293"/>
      <c r="R1399" s="293"/>
      <c r="S1399" s="293"/>
      <c r="T1399" s="293"/>
      <c r="U1399" s="293"/>
      <c r="V1399" s="293"/>
      <c r="W1399" s="293"/>
      <c r="X1399" s="293"/>
      <c r="Y1399" s="293"/>
      <c r="Z1399" s="293"/>
      <c r="AA1399" s="293"/>
      <c r="AB1399" s="293"/>
      <c r="AC1399" s="293"/>
      <c r="AD1399" s="293"/>
      <c r="AK1399" s="100">
        <f t="shared" si="229"/>
        <v>0</v>
      </c>
      <c r="AL1399" s="101">
        <f t="shared" si="230"/>
        <v>0</v>
      </c>
      <c r="AM1399" s="101">
        <f t="shared" si="231"/>
        <v>0</v>
      </c>
      <c r="AN1399" s="102">
        <f t="shared" si="232"/>
        <v>0</v>
      </c>
      <c r="AO1399" s="100">
        <f t="shared" si="233"/>
        <v>0</v>
      </c>
      <c r="AP1399" s="101">
        <f t="shared" si="234"/>
        <v>0</v>
      </c>
      <c r="AQ1399" s="101">
        <f t="shared" si="235"/>
        <v>0</v>
      </c>
      <c r="AR1399" s="102">
        <f t="shared" si="236"/>
        <v>0</v>
      </c>
      <c r="AS1399" s="111">
        <f t="shared" si="237"/>
        <v>0</v>
      </c>
    </row>
    <row r="1400" spans="1:45" ht="15.05" customHeight="1">
      <c r="A1400" s="132"/>
      <c r="C1400" s="169" t="s">
        <v>110</v>
      </c>
      <c r="D1400" s="448" t="str">
        <f t="shared" si="225"/>
        <v/>
      </c>
      <c r="E1400" s="449"/>
      <c r="F1400" s="449"/>
      <c r="G1400" s="449"/>
      <c r="H1400" s="450"/>
      <c r="I1400" s="446" t="str">
        <f t="shared" si="226"/>
        <v/>
      </c>
      <c r="J1400" s="447"/>
      <c r="K1400" s="446" t="str">
        <f t="shared" si="227"/>
        <v/>
      </c>
      <c r="L1400" s="447"/>
      <c r="M1400" s="446" t="str">
        <f t="shared" si="228"/>
        <v/>
      </c>
      <c r="N1400" s="447"/>
      <c r="O1400" s="293"/>
      <c r="P1400" s="293"/>
      <c r="Q1400" s="293"/>
      <c r="R1400" s="293"/>
      <c r="S1400" s="293"/>
      <c r="T1400" s="293"/>
      <c r="U1400" s="293"/>
      <c r="V1400" s="293"/>
      <c r="W1400" s="293"/>
      <c r="X1400" s="293"/>
      <c r="Y1400" s="293"/>
      <c r="Z1400" s="293"/>
      <c r="AA1400" s="293"/>
      <c r="AB1400" s="293"/>
      <c r="AC1400" s="293"/>
      <c r="AD1400" s="293"/>
      <c r="AK1400" s="100">
        <f t="shared" si="229"/>
        <v>0</v>
      </c>
      <c r="AL1400" s="101">
        <f t="shared" si="230"/>
        <v>0</v>
      </c>
      <c r="AM1400" s="101">
        <f t="shared" si="231"/>
        <v>0</v>
      </c>
      <c r="AN1400" s="102">
        <f t="shared" si="232"/>
        <v>0</v>
      </c>
      <c r="AO1400" s="100">
        <f t="shared" si="233"/>
        <v>0</v>
      </c>
      <c r="AP1400" s="101">
        <f t="shared" si="234"/>
        <v>0</v>
      </c>
      <c r="AQ1400" s="101">
        <f t="shared" si="235"/>
        <v>0</v>
      </c>
      <c r="AR1400" s="102">
        <f t="shared" si="236"/>
        <v>0</v>
      </c>
      <c r="AS1400" s="111">
        <f t="shared" si="237"/>
        <v>0</v>
      </c>
    </row>
    <row r="1401" spans="1:45" ht="15.05" customHeight="1">
      <c r="A1401" s="132"/>
      <c r="C1401" s="169" t="s">
        <v>111</v>
      </c>
      <c r="D1401" s="448" t="str">
        <f t="shared" si="225"/>
        <v/>
      </c>
      <c r="E1401" s="449"/>
      <c r="F1401" s="449"/>
      <c r="G1401" s="449"/>
      <c r="H1401" s="450"/>
      <c r="I1401" s="446" t="str">
        <f t="shared" si="226"/>
        <v/>
      </c>
      <c r="J1401" s="447"/>
      <c r="K1401" s="446" t="str">
        <f t="shared" si="227"/>
        <v/>
      </c>
      <c r="L1401" s="447"/>
      <c r="M1401" s="446" t="str">
        <f t="shared" si="228"/>
        <v/>
      </c>
      <c r="N1401" s="447"/>
      <c r="O1401" s="293"/>
      <c r="P1401" s="293"/>
      <c r="Q1401" s="293"/>
      <c r="R1401" s="293"/>
      <c r="S1401" s="293"/>
      <c r="T1401" s="293"/>
      <c r="U1401" s="293"/>
      <c r="V1401" s="293"/>
      <c r="W1401" s="293"/>
      <c r="X1401" s="293"/>
      <c r="Y1401" s="293"/>
      <c r="Z1401" s="293"/>
      <c r="AA1401" s="293"/>
      <c r="AB1401" s="293"/>
      <c r="AC1401" s="293"/>
      <c r="AD1401" s="293"/>
      <c r="AK1401" s="100">
        <f t="shared" si="229"/>
        <v>0</v>
      </c>
      <c r="AL1401" s="101">
        <f t="shared" si="230"/>
        <v>0</v>
      </c>
      <c r="AM1401" s="101">
        <f t="shared" si="231"/>
        <v>0</v>
      </c>
      <c r="AN1401" s="102">
        <f t="shared" si="232"/>
        <v>0</v>
      </c>
      <c r="AO1401" s="100">
        <f t="shared" si="233"/>
        <v>0</v>
      </c>
      <c r="AP1401" s="101">
        <f t="shared" si="234"/>
        <v>0</v>
      </c>
      <c r="AQ1401" s="101">
        <f t="shared" si="235"/>
        <v>0</v>
      </c>
      <c r="AR1401" s="102">
        <f t="shared" si="236"/>
        <v>0</v>
      </c>
      <c r="AS1401" s="111">
        <f t="shared" si="237"/>
        <v>0</v>
      </c>
    </row>
    <row r="1402" spans="1:45" ht="15.05" customHeight="1">
      <c r="A1402" s="132"/>
      <c r="C1402" s="169" t="s">
        <v>112</v>
      </c>
      <c r="D1402" s="448" t="str">
        <f t="shared" si="225"/>
        <v/>
      </c>
      <c r="E1402" s="449"/>
      <c r="F1402" s="449"/>
      <c r="G1402" s="449"/>
      <c r="H1402" s="450"/>
      <c r="I1402" s="446" t="str">
        <f t="shared" si="226"/>
        <v/>
      </c>
      <c r="J1402" s="447"/>
      <c r="K1402" s="446" t="str">
        <f t="shared" si="227"/>
        <v/>
      </c>
      <c r="L1402" s="447"/>
      <c r="M1402" s="446" t="str">
        <f t="shared" si="228"/>
        <v/>
      </c>
      <c r="N1402" s="447"/>
      <c r="O1402" s="293"/>
      <c r="P1402" s="293"/>
      <c r="Q1402" s="293"/>
      <c r="R1402" s="293"/>
      <c r="S1402" s="293"/>
      <c r="T1402" s="293"/>
      <c r="U1402" s="293"/>
      <c r="V1402" s="293"/>
      <c r="W1402" s="293"/>
      <c r="X1402" s="293"/>
      <c r="Y1402" s="293"/>
      <c r="Z1402" s="293"/>
      <c r="AA1402" s="293"/>
      <c r="AB1402" s="293"/>
      <c r="AC1402" s="293"/>
      <c r="AD1402" s="293"/>
      <c r="AK1402" s="100">
        <f t="shared" si="229"/>
        <v>0</v>
      </c>
      <c r="AL1402" s="101">
        <f t="shared" si="230"/>
        <v>0</v>
      </c>
      <c r="AM1402" s="101">
        <f t="shared" si="231"/>
        <v>0</v>
      </c>
      <c r="AN1402" s="102">
        <f t="shared" si="232"/>
        <v>0</v>
      </c>
      <c r="AO1402" s="100">
        <f t="shared" si="233"/>
        <v>0</v>
      </c>
      <c r="AP1402" s="101">
        <f t="shared" si="234"/>
        <v>0</v>
      </c>
      <c r="AQ1402" s="101">
        <f t="shared" si="235"/>
        <v>0</v>
      </c>
      <c r="AR1402" s="102">
        <f t="shared" si="236"/>
        <v>0</v>
      </c>
      <c r="AS1402" s="111">
        <f t="shared" si="237"/>
        <v>0</v>
      </c>
    </row>
    <row r="1403" spans="1:45" ht="15.05" customHeight="1">
      <c r="A1403" s="132"/>
      <c r="C1403" s="169" t="s">
        <v>113</v>
      </c>
      <c r="D1403" s="448" t="str">
        <f t="shared" si="225"/>
        <v/>
      </c>
      <c r="E1403" s="449"/>
      <c r="F1403" s="449"/>
      <c r="G1403" s="449"/>
      <c r="H1403" s="450"/>
      <c r="I1403" s="446" t="str">
        <f t="shared" si="226"/>
        <v/>
      </c>
      <c r="J1403" s="447"/>
      <c r="K1403" s="446" t="str">
        <f t="shared" si="227"/>
        <v/>
      </c>
      <c r="L1403" s="447"/>
      <c r="M1403" s="446" t="str">
        <f t="shared" si="228"/>
        <v/>
      </c>
      <c r="N1403" s="447"/>
      <c r="O1403" s="293"/>
      <c r="P1403" s="293"/>
      <c r="Q1403" s="293"/>
      <c r="R1403" s="293"/>
      <c r="S1403" s="293"/>
      <c r="T1403" s="293"/>
      <c r="U1403" s="293"/>
      <c r="V1403" s="293"/>
      <c r="W1403" s="293"/>
      <c r="X1403" s="293"/>
      <c r="Y1403" s="293"/>
      <c r="Z1403" s="293"/>
      <c r="AA1403" s="293"/>
      <c r="AB1403" s="293"/>
      <c r="AC1403" s="293"/>
      <c r="AD1403" s="293"/>
      <c r="AK1403" s="100">
        <f t="shared" si="229"/>
        <v>0</v>
      </c>
      <c r="AL1403" s="101">
        <f t="shared" si="230"/>
        <v>0</v>
      </c>
      <c r="AM1403" s="101">
        <f t="shared" si="231"/>
        <v>0</v>
      </c>
      <c r="AN1403" s="102">
        <f t="shared" si="232"/>
        <v>0</v>
      </c>
      <c r="AO1403" s="100">
        <f t="shared" si="233"/>
        <v>0</v>
      </c>
      <c r="AP1403" s="101">
        <f t="shared" si="234"/>
        <v>0</v>
      </c>
      <c r="AQ1403" s="101">
        <f t="shared" si="235"/>
        <v>0</v>
      </c>
      <c r="AR1403" s="102">
        <f t="shared" si="236"/>
        <v>0</v>
      </c>
      <c r="AS1403" s="111">
        <f t="shared" si="237"/>
        <v>0</v>
      </c>
    </row>
    <row r="1404" spans="1:45" ht="15.05" customHeight="1">
      <c r="A1404" s="132"/>
      <c r="C1404" s="169" t="s">
        <v>114</v>
      </c>
      <c r="D1404" s="448" t="str">
        <f t="shared" si="225"/>
        <v/>
      </c>
      <c r="E1404" s="449"/>
      <c r="F1404" s="449"/>
      <c r="G1404" s="449"/>
      <c r="H1404" s="450"/>
      <c r="I1404" s="446" t="str">
        <f t="shared" si="226"/>
        <v/>
      </c>
      <c r="J1404" s="447"/>
      <c r="K1404" s="446" t="str">
        <f t="shared" si="227"/>
        <v/>
      </c>
      <c r="L1404" s="447"/>
      <c r="M1404" s="446" t="str">
        <f t="shared" si="228"/>
        <v/>
      </c>
      <c r="N1404" s="447"/>
      <c r="O1404" s="293"/>
      <c r="P1404" s="293"/>
      <c r="Q1404" s="293"/>
      <c r="R1404" s="293"/>
      <c r="S1404" s="293"/>
      <c r="T1404" s="293"/>
      <c r="U1404" s="293"/>
      <c r="V1404" s="293"/>
      <c r="W1404" s="293"/>
      <c r="X1404" s="293"/>
      <c r="Y1404" s="293"/>
      <c r="Z1404" s="293"/>
      <c r="AA1404" s="293"/>
      <c r="AB1404" s="293"/>
      <c r="AC1404" s="293"/>
      <c r="AD1404" s="293"/>
      <c r="AK1404" s="100">
        <f t="shared" si="229"/>
        <v>0</v>
      </c>
      <c r="AL1404" s="101">
        <f t="shared" si="230"/>
        <v>0</v>
      </c>
      <c r="AM1404" s="101">
        <f t="shared" si="231"/>
        <v>0</v>
      </c>
      <c r="AN1404" s="102">
        <f t="shared" si="232"/>
        <v>0</v>
      </c>
      <c r="AO1404" s="100">
        <f t="shared" si="233"/>
        <v>0</v>
      </c>
      <c r="AP1404" s="101">
        <f t="shared" si="234"/>
        <v>0</v>
      </c>
      <c r="AQ1404" s="101">
        <f t="shared" si="235"/>
        <v>0</v>
      </c>
      <c r="AR1404" s="102">
        <f t="shared" si="236"/>
        <v>0</v>
      </c>
      <c r="AS1404" s="111">
        <f t="shared" si="237"/>
        <v>0</v>
      </c>
    </row>
    <row r="1405" spans="1:45" ht="15.05" customHeight="1">
      <c r="A1405" s="132"/>
      <c r="C1405" s="169" t="s">
        <v>115</v>
      </c>
      <c r="D1405" s="448" t="str">
        <f t="shared" si="225"/>
        <v/>
      </c>
      <c r="E1405" s="449"/>
      <c r="F1405" s="449"/>
      <c r="G1405" s="449"/>
      <c r="H1405" s="450"/>
      <c r="I1405" s="446" t="str">
        <f t="shared" si="226"/>
        <v/>
      </c>
      <c r="J1405" s="447"/>
      <c r="K1405" s="446" t="str">
        <f t="shared" si="227"/>
        <v/>
      </c>
      <c r="L1405" s="447"/>
      <c r="M1405" s="446" t="str">
        <f t="shared" si="228"/>
        <v/>
      </c>
      <c r="N1405" s="447"/>
      <c r="O1405" s="293"/>
      <c r="P1405" s="293"/>
      <c r="Q1405" s="293"/>
      <c r="R1405" s="293"/>
      <c r="S1405" s="293"/>
      <c r="T1405" s="293"/>
      <c r="U1405" s="293"/>
      <c r="V1405" s="293"/>
      <c r="W1405" s="293"/>
      <c r="X1405" s="293"/>
      <c r="Y1405" s="293"/>
      <c r="Z1405" s="293"/>
      <c r="AA1405" s="293"/>
      <c r="AB1405" s="293"/>
      <c r="AC1405" s="293"/>
      <c r="AD1405" s="293"/>
      <c r="AK1405" s="100">
        <f t="shared" si="229"/>
        <v>0</v>
      </c>
      <c r="AL1405" s="101">
        <f t="shared" si="230"/>
        <v>0</v>
      </c>
      <c r="AM1405" s="101">
        <f t="shared" si="231"/>
        <v>0</v>
      </c>
      <c r="AN1405" s="102">
        <f t="shared" si="232"/>
        <v>0</v>
      </c>
      <c r="AO1405" s="100">
        <f t="shared" si="233"/>
        <v>0</v>
      </c>
      <c r="AP1405" s="101">
        <f t="shared" si="234"/>
        <v>0</v>
      </c>
      <c r="AQ1405" s="101">
        <f t="shared" si="235"/>
        <v>0</v>
      </c>
      <c r="AR1405" s="102">
        <f t="shared" si="236"/>
        <v>0</v>
      </c>
      <c r="AS1405" s="111">
        <f t="shared" si="237"/>
        <v>0</v>
      </c>
    </row>
    <row r="1406" spans="1:45" ht="15.05" customHeight="1">
      <c r="A1406" s="132"/>
      <c r="C1406" s="169" t="s">
        <v>116</v>
      </c>
      <c r="D1406" s="448" t="str">
        <f t="shared" si="225"/>
        <v/>
      </c>
      <c r="E1406" s="449"/>
      <c r="F1406" s="449"/>
      <c r="G1406" s="449"/>
      <c r="H1406" s="450"/>
      <c r="I1406" s="446" t="str">
        <f t="shared" si="226"/>
        <v/>
      </c>
      <c r="J1406" s="447"/>
      <c r="K1406" s="446" t="str">
        <f t="shared" si="227"/>
        <v/>
      </c>
      <c r="L1406" s="447"/>
      <c r="M1406" s="446" t="str">
        <f t="shared" si="228"/>
        <v/>
      </c>
      <c r="N1406" s="447"/>
      <c r="O1406" s="293"/>
      <c r="P1406" s="293"/>
      <c r="Q1406" s="293"/>
      <c r="R1406" s="293"/>
      <c r="S1406" s="293"/>
      <c r="T1406" s="293"/>
      <c r="U1406" s="293"/>
      <c r="V1406" s="293"/>
      <c r="W1406" s="293"/>
      <c r="X1406" s="293"/>
      <c r="Y1406" s="293"/>
      <c r="Z1406" s="293"/>
      <c r="AA1406" s="293"/>
      <c r="AB1406" s="293"/>
      <c r="AC1406" s="293"/>
      <c r="AD1406" s="293"/>
      <c r="AK1406" s="100">
        <f t="shared" si="229"/>
        <v>0</v>
      </c>
      <c r="AL1406" s="101">
        <f t="shared" si="230"/>
        <v>0</v>
      </c>
      <c r="AM1406" s="101">
        <f t="shared" si="231"/>
        <v>0</v>
      </c>
      <c r="AN1406" s="102">
        <f t="shared" si="232"/>
        <v>0</v>
      </c>
      <c r="AO1406" s="100">
        <f t="shared" si="233"/>
        <v>0</v>
      </c>
      <c r="AP1406" s="101">
        <f t="shared" si="234"/>
        <v>0</v>
      </c>
      <c r="AQ1406" s="101">
        <f t="shared" si="235"/>
        <v>0</v>
      </c>
      <c r="AR1406" s="102">
        <f t="shared" si="236"/>
        <v>0</v>
      </c>
      <c r="AS1406" s="111">
        <f t="shared" si="237"/>
        <v>0</v>
      </c>
    </row>
    <row r="1407" spans="1:45" ht="15.05" customHeight="1">
      <c r="A1407" s="132"/>
      <c r="C1407" s="169" t="s">
        <v>117</v>
      </c>
      <c r="D1407" s="448" t="str">
        <f t="shared" si="225"/>
        <v/>
      </c>
      <c r="E1407" s="449"/>
      <c r="F1407" s="449"/>
      <c r="G1407" s="449"/>
      <c r="H1407" s="450"/>
      <c r="I1407" s="446" t="str">
        <f t="shared" si="226"/>
        <v/>
      </c>
      <c r="J1407" s="447"/>
      <c r="K1407" s="446" t="str">
        <f t="shared" si="227"/>
        <v/>
      </c>
      <c r="L1407" s="447"/>
      <c r="M1407" s="446" t="str">
        <f t="shared" si="228"/>
        <v/>
      </c>
      <c r="N1407" s="447"/>
      <c r="O1407" s="293"/>
      <c r="P1407" s="293"/>
      <c r="Q1407" s="293"/>
      <c r="R1407" s="293"/>
      <c r="S1407" s="293"/>
      <c r="T1407" s="293"/>
      <c r="U1407" s="293"/>
      <c r="V1407" s="293"/>
      <c r="W1407" s="293"/>
      <c r="X1407" s="293"/>
      <c r="Y1407" s="293"/>
      <c r="Z1407" s="293"/>
      <c r="AA1407" s="293"/>
      <c r="AB1407" s="293"/>
      <c r="AC1407" s="293"/>
      <c r="AD1407" s="293"/>
      <c r="AK1407" s="100">
        <f t="shared" si="229"/>
        <v>0</v>
      </c>
      <c r="AL1407" s="101">
        <f t="shared" si="230"/>
        <v>0</v>
      </c>
      <c r="AM1407" s="101">
        <f t="shared" si="231"/>
        <v>0</v>
      </c>
      <c r="AN1407" s="102">
        <f t="shared" si="232"/>
        <v>0</v>
      </c>
      <c r="AO1407" s="100">
        <f t="shared" si="233"/>
        <v>0</v>
      </c>
      <c r="AP1407" s="101">
        <f t="shared" si="234"/>
        <v>0</v>
      </c>
      <c r="AQ1407" s="101">
        <f t="shared" si="235"/>
        <v>0</v>
      </c>
      <c r="AR1407" s="102">
        <f t="shared" si="236"/>
        <v>0</v>
      </c>
      <c r="AS1407" s="111">
        <f t="shared" si="237"/>
        <v>0</v>
      </c>
    </row>
    <row r="1408" spans="1:45" ht="15.05" customHeight="1">
      <c r="A1408" s="132"/>
      <c r="C1408" s="169" t="s">
        <v>118</v>
      </c>
      <c r="D1408" s="448" t="str">
        <f t="shared" si="225"/>
        <v/>
      </c>
      <c r="E1408" s="449"/>
      <c r="F1408" s="449"/>
      <c r="G1408" s="449"/>
      <c r="H1408" s="450"/>
      <c r="I1408" s="446" t="str">
        <f t="shared" si="226"/>
        <v/>
      </c>
      <c r="J1408" s="447"/>
      <c r="K1408" s="446" t="str">
        <f t="shared" si="227"/>
        <v/>
      </c>
      <c r="L1408" s="447"/>
      <c r="M1408" s="446" t="str">
        <f t="shared" si="228"/>
        <v/>
      </c>
      <c r="N1408" s="447"/>
      <c r="O1408" s="293"/>
      <c r="P1408" s="293"/>
      <c r="Q1408" s="293"/>
      <c r="R1408" s="293"/>
      <c r="S1408" s="293"/>
      <c r="T1408" s="293"/>
      <c r="U1408" s="293"/>
      <c r="V1408" s="293"/>
      <c r="W1408" s="293"/>
      <c r="X1408" s="293"/>
      <c r="Y1408" s="293"/>
      <c r="Z1408" s="293"/>
      <c r="AA1408" s="293"/>
      <c r="AB1408" s="293"/>
      <c r="AC1408" s="293"/>
      <c r="AD1408" s="293"/>
      <c r="AK1408" s="100">
        <f t="shared" si="229"/>
        <v>0</v>
      </c>
      <c r="AL1408" s="101">
        <f t="shared" si="230"/>
        <v>0</v>
      </c>
      <c r="AM1408" s="101">
        <f t="shared" si="231"/>
        <v>0</v>
      </c>
      <c r="AN1408" s="102">
        <f t="shared" si="232"/>
        <v>0</v>
      </c>
      <c r="AO1408" s="100">
        <f t="shared" si="233"/>
        <v>0</v>
      </c>
      <c r="AP1408" s="101">
        <f t="shared" si="234"/>
        <v>0</v>
      </c>
      <c r="AQ1408" s="101">
        <f t="shared" si="235"/>
        <v>0</v>
      </c>
      <c r="AR1408" s="102">
        <f t="shared" si="236"/>
        <v>0</v>
      </c>
      <c r="AS1408" s="111">
        <f t="shared" si="237"/>
        <v>0</v>
      </c>
    </row>
    <row r="1409" spans="1:45" ht="15.05" customHeight="1">
      <c r="A1409" s="132"/>
      <c r="C1409" s="169" t="s">
        <v>119</v>
      </c>
      <c r="D1409" s="448" t="str">
        <f t="shared" si="225"/>
        <v/>
      </c>
      <c r="E1409" s="449"/>
      <c r="F1409" s="449"/>
      <c r="G1409" s="449"/>
      <c r="H1409" s="450"/>
      <c r="I1409" s="446" t="str">
        <f t="shared" si="226"/>
        <v/>
      </c>
      <c r="J1409" s="447"/>
      <c r="K1409" s="446" t="str">
        <f t="shared" si="227"/>
        <v/>
      </c>
      <c r="L1409" s="447"/>
      <c r="M1409" s="446" t="str">
        <f t="shared" si="228"/>
        <v/>
      </c>
      <c r="N1409" s="447"/>
      <c r="O1409" s="293"/>
      <c r="P1409" s="293"/>
      <c r="Q1409" s="293"/>
      <c r="R1409" s="293"/>
      <c r="S1409" s="293"/>
      <c r="T1409" s="293"/>
      <c r="U1409" s="293"/>
      <c r="V1409" s="293"/>
      <c r="W1409" s="293"/>
      <c r="X1409" s="293"/>
      <c r="Y1409" s="293"/>
      <c r="Z1409" s="293"/>
      <c r="AA1409" s="293"/>
      <c r="AB1409" s="293"/>
      <c r="AC1409" s="293"/>
      <c r="AD1409" s="293"/>
      <c r="AK1409" s="100">
        <f t="shared" si="229"/>
        <v>0</v>
      </c>
      <c r="AL1409" s="101">
        <f t="shared" si="230"/>
        <v>0</v>
      </c>
      <c r="AM1409" s="101">
        <f t="shared" si="231"/>
        <v>0</v>
      </c>
      <c r="AN1409" s="102">
        <f t="shared" si="232"/>
        <v>0</v>
      </c>
      <c r="AO1409" s="100">
        <f t="shared" si="233"/>
        <v>0</v>
      </c>
      <c r="AP1409" s="101">
        <f t="shared" si="234"/>
        <v>0</v>
      </c>
      <c r="AQ1409" s="101">
        <f t="shared" si="235"/>
        <v>0</v>
      </c>
      <c r="AR1409" s="102">
        <f t="shared" si="236"/>
        <v>0</v>
      </c>
      <c r="AS1409" s="111">
        <f t="shared" si="237"/>
        <v>0</v>
      </c>
    </row>
    <row r="1410" spans="1:45" ht="15.05" customHeight="1">
      <c r="A1410" s="132"/>
      <c r="C1410" s="169" t="s">
        <v>120</v>
      </c>
      <c r="D1410" s="448" t="str">
        <f t="shared" si="225"/>
        <v/>
      </c>
      <c r="E1410" s="449"/>
      <c r="F1410" s="449"/>
      <c r="G1410" s="449"/>
      <c r="H1410" s="450"/>
      <c r="I1410" s="446" t="str">
        <f t="shared" si="226"/>
        <v/>
      </c>
      <c r="J1410" s="447"/>
      <c r="K1410" s="446" t="str">
        <f t="shared" si="227"/>
        <v/>
      </c>
      <c r="L1410" s="447"/>
      <c r="M1410" s="446" t="str">
        <f t="shared" si="228"/>
        <v/>
      </c>
      <c r="N1410" s="447"/>
      <c r="O1410" s="293"/>
      <c r="P1410" s="293"/>
      <c r="Q1410" s="293"/>
      <c r="R1410" s="293"/>
      <c r="S1410" s="293"/>
      <c r="T1410" s="293"/>
      <c r="U1410" s="293"/>
      <c r="V1410" s="293"/>
      <c r="W1410" s="293"/>
      <c r="X1410" s="293"/>
      <c r="Y1410" s="293"/>
      <c r="Z1410" s="293"/>
      <c r="AA1410" s="293"/>
      <c r="AB1410" s="293"/>
      <c r="AC1410" s="293"/>
      <c r="AD1410" s="293"/>
      <c r="AK1410" s="100">
        <f t="shared" si="229"/>
        <v>0</v>
      </c>
      <c r="AL1410" s="101">
        <f t="shared" si="230"/>
        <v>0</v>
      </c>
      <c r="AM1410" s="101">
        <f t="shared" si="231"/>
        <v>0</v>
      </c>
      <c r="AN1410" s="102">
        <f t="shared" si="232"/>
        <v>0</v>
      </c>
      <c r="AO1410" s="100">
        <f t="shared" si="233"/>
        <v>0</v>
      </c>
      <c r="AP1410" s="101">
        <f t="shared" si="234"/>
        <v>0</v>
      </c>
      <c r="AQ1410" s="101">
        <f t="shared" si="235"/>
        <v>0</v>
      </c>
      <c r="AR1410" s="102">
        <f t="shared" si="236"/>
        <v>0</v>
      </c>
      <c r="AS1410" s="111">
        <f t="shared" si="237"/>
        <v>0</v>
      </c>
    </row>
    <row r="1411" spans="1:45" ht="15.05" customHeight="1">
      <c r="A1411" s="132"/>
      <c r="C1411" s="169" t="s">
        <v>121</v>
      </c>
      <c r="D1411" s="448" t="str">
        <f t="shared" si="225"/>
        <v/>
      </c>
      <c r="E1411" s="449"/>
      <c r="F1411" s="449"/>
      <c r="G1411" s="449"/>
      <c r="H1411" s="450"/>
      <c r="I1411" s="446" t="str">
        <f t="shared" si="226"/>
        <v/>
      </c>
      <c r="J1411" s="447"/>
      <c r="K1411" s="446" t="str">
        <f t="shared" si="227"/>
        <v/>
      </c>
      <c r="L1411" s="447"/>
      <c r="M1411" s="446" t="str">
        <f t="shared" si="228"/>
        <v/>
      </c>
      <c r="N1411" s="447"/>
      <c r="O1411" s="293"/>
      <c r="P1411" s="293"/>
      <c r="Q1411" s="293"/>
      <c r="R1411" s="293"/>
      <c r="S1411" s="293"/>
      <c r="T1411" s="293"/>
      <c r="U1411" s="293"/>
      <c r="V1411" s="293"/>
      <c r="W1411" s="293"/>
      <c r="X1411" s="293"/>
      <c r="Y1411" s="293"/>
      <c r="Z1411" s="293"/>
      <c r="AA1411" s="293"/>
      <c r="AB1411" s="293"/>
      <c r="AC1411" s="293"/>
      <c r="AD1411" s="293"/>
      <c r="AK1411" s="100">
        <f t="shared" si="229"/>
        <v>0</v>
      </c>
      <c r="AL1411" s="101">
        <f t="shared" si="230"/>
        <v>0</v>
      </c>
      <c r="AM1411" s="101">
        <f t="shared" si="231"/>
        <v>0</v>
      </c>
      <c r="AN1411" s="102">
        <f t="shared" si="232"/>
        <v>0</v>
      </c>
      <c r="AO1411" s="100">
        <f t="shared" si="233"/>
        <v>0</v>
      </c>
      <c r="AP1411" s="101">
        <f t="shared" si="234"/>
        <v>0</v>
      </c>
      <c r="AQ1411" s="101">
        <f t="shared" si="235"/>
        <v>0</v>
      </c>
      <c r="AR1411" s="102">
        <f t="shared" si="236"/>
        <v>0</v>
      </c>
      <c r="AS1411" s="111">
        <f t="shared" si="237"/>
        <v>0</v>
      </c>
    </row>
    <row r="1412" spans="1:45" ht="15.05" customHeight="1">
      <c r="A1412" s="132"/>
      <c r="C1412" s="169" t="s">
        <v>122</v>
      </c>
      <c r="D1412" s="448" t="str">
        <f t="shared" si="225"/>
        <v/>
      </c>
      <c r="E1412" s="449"/>
      <c r="F1412" s="449"/>
      <c r="G1412" s="449"/>
      <c r="H1412" s="450"/>
      <c r="I1412" s="446" t="str">
        <f t="shared" si="226"/>
        <v/>
      </c>
      <c r="J1412" s="447"/>
      <c r="K1412" s="446" t="str">
        <f t="shared" si="227"/>
        <v/>
      </c>
      <c r="L1412" s="447"/>
      <c r="M1412" s="446" t="str">
        <f t="shared" si="228"/>
        <v/>
      </c>
      <c r="N1412" s="447"/>
      <c r="O1412" s="293"/>
      <c r="P1412" s="293"/>
      <c r="Q1412" s="293"/>
      <c r="R1412" s="293"/>
      <c r="S1412" s="293"/>
      <c r="T1412" s="293"/>
      <c r="U1412" s="293"/>
      <c r="V1412" s="293"/>
      <c r="W1412" s="293"/>
      <c r="X1412" s="293"/>
      <c r="Y1412" s="293"/>
      <c r="Z1412" s="293"/>
      <c r="AA1412" s="293"/>
      <c r="AB1412" s="293"/>
      <c r="AC1412" s="293"/>
      <c r="AD1412" s="293"/>
      <c r="AK1412" s="100">
        <f t="shared" si="229"/>
        <v>0</v>
      </c>
      <c r="AL1412" s="101">
        <f t="shared" si="230"/>
        <v>0</v>
      </c>
      <c r="AM1412" s="101">
        <f t="shared" si="231"/>
        <v>0</v>
      </c>
      <c r="AN1412" s="102">
        <f t="shared" si="232"/>
        <v>0</v>
      </c>
      <c r="AO1412" s="100">
        <f t="shared" si="233"/>
        <v>0</v>
      </c>
      <c r="AP1412" s="101">
        <f t="shared" si="234"/>
        <v>0</v>
      </c>
      <c r="AQ1412" s="101">
        <f t="shared" si="235"/>
        <v>0</v>
      </c>
      <c r="AR1412" s="102">
        <f t="shared" si="236"/>
        <v>0</v>
      </c>
      <c r="AS1412" s="111">
        <f t="shared" si="237"/>
        <v>0</v>
      </c>
    </row>
    <row r="1413" spans="1:45" ht="15.05" customHeight="1">
      <c r="A1413" s="132"/>
      <c r="C1413" s="169" t="s">
        <v>123</v>
      </c>
      <c r="D1413" s="448" t="str">
        <f t="shared" si="225"/>
        <v/>
      </c>
      <c r="E1413" s="449"/>
      <c r="F1413" s="449"/>
      <c r="G1413" s="449"/>
      <c r="H1413" s="450"/>
      <c r="I1413" s="446" t="str">
        <f t="shared" si="226"/>
        <v/>
      </c>
      <c r="J1413" s="447"/>
      <c r="K1413" s="446" t="str">
        <f t="shared" si="227"/>
        <v/>
      </c>
      <c r="L1413" s="447"/>
      <c r="M1413" s="446" t="str">
        <f t="shared" si="228"/>
        <v/>
      </c>
      <c r="N1413" s="447"/>
      <c r="O1413" s="293"/>
      <c r="P1413" s="293"/>
      <c r="Q1413" s="293"/>
      <c r="R1413" s="293"/>
      <c r="S1413" s="293"/>
      <c r="T1413" s="293"/>
      <c r="U1413" s="293"/>
      <c r="V1413" s="293"/>
      <c r="W1413" s="293"/>
      <c r="X1413" s="293"/>
      <c r="Y1413" s="293"/>
      <c r="Z1413" s="293"/>
      <c r="AA1413" s="293"/>
      <c r="AB1413" s="293"/>
      <c r="AC1413" s="293"/>
      <c r="AD1413" s="293"/>
      <c r="AK1413" s="100">
        <f t="shared" si="229"/>
        <v>0</v>
      </c>
      <c r="AL1413" s="101">
        <f t="shared" si="230"/>
        <v>0</v>
      </c>
      <c r="AM1413" s="101">
        <f t="shared" si="231"/>
        <v>0</v>
      </c>
      <c r="AN1413" s="102">
        <f t="shared" si="232"/>
        <v>0</v>
      </c>
      <c r="AO1413" s="100">
        <f t="shared" si="233"/>
        <v>0</v>
      </c>
      <c r="AP1413" s="101">
        <f t="shared" si="234"/>
        <v>0</v>
      </c>
      <c r="AQ1413" s="101">
        <f t="shared" si="235"/>
        <v>0</v>
      </c>
      <c r="AR1413" s="102">
        <f t="shared" si="236"/>
        <v>0</v>
      </c>
      <c r="AS1413" s="111">
        <f t="shared" si="237"/>
        <v>0</v>
      </c>
    </row>
    <row r="1414" spans="1:45" ht="15.05" customHeight="1">
      <c r="A1414" s="132"/>
      <c r="C1414" s="169" t="s">
        <v>124</v>
      </c>
      <c r="D1414" s="448" t="str">
        <f t="shared" si="225"/>
        <v/>
      </c>
      <c r="E1414" s="449"/>
      <c r="F1414" s="449"/>
      <c r="G1414" s="449"/>
      <c r="H1414" s="450"/>
      <c r="I1414" s="446" t="str">
        <f t="shared" si="226"/>
        <v/>
      </c>
      <c r="J1414" s="447"/>
      <c r="K1414" s="446" t="str">
        <f t="shared" si="227"/>
        <v/>
      </c>
      <c r="L1414" s="447"/>
      <c r="M1414" s="446" t="str">
        <f t="shared" si="228"/>
        <v/>
      </c>
      <c r="N1414" s="447"/>
      <c r="O1414" s="293"/>
      <c r="P1414" s="293"/>
      <c r="Q1414" s="293"/>
      <c r="R1414" s="293"/>
      <c r="S1414" s="293"/>
      <c r="T1414" s="293"/>
      <c r="U1414" s="293"/>
      <c r="V1414" s="293"/>
      <c r="W1414" s="293"/>
      <c r="X1414" s="293"/>
      <c r="Y1414" s="293"/>
      <c r="Z1414" s="293"/>
      <c r="AA1414" s="293"/>
      <c r="AB1414" s="293"/>
      <c r="AC1414" s="293"/>
      <c r="AD1414" s="293"/>
      <c r="AK1414" s="100">
        <f t="shared" si="229"/>
        <v>0</v>
      </c>
      <c r="AL1414" s="101">
        <f t="shared" si="230"/>
        <v>0</v>
      </c>
      <c r="AM1414" s="101">
        <f t="shared" si="231"/>
        <v>0</v>
      </c>
      <c r="AN1414" s="102">
        <f t="shared" si="232"/>
        <v>0</v>
      </c>
      <c r="AO1414" s="100">
        <f t="shared" si="233"/>
        <v>0</v>
      </c>
      <c r="AP1414" s="101">
        <f t="shared" si="234"/>
        <v>0</v>
      </c>
      <c r="AQ1414" s="101">
        <f t="shared" si="235"/>
        <v>0</v>
      </c>
      <c r="AR1414" s="102">
        <f t="shared" si="236"/>
        <v>0</v>
      </c>
      <c r="AS1414" s="111">
        <f t="shared" si="237"/>
        <v>0</v>
      </c>
    </row>
    <row r="1415" spans="1:45" ht="15.05" customHeight="1">
      <c r="A1415" s="132"/>
      <c r="C1415" s="169" t="s">
        <v>125</v>
      </c>
      <c r="D1415" s="448" t="str">
        <f t="shared" si="225"/>
        <v/>
      </c>
      <c r="E1415" s="449"/>
      <c r="F1415" s="449"/>
      <c r="G1415" s="449"/>
      <c r="H1415" s="450"/>
      <c r="I1415" s="446" t="str">
        <f t="shared" si="226"/>
        <v/>
      </c>
      <c r="J1415" s="447"/>
      <c r="K1415" s="446" t="str">
        <f t="shared" si="227"/>
        <v/>
      </c>
      <c r="L1415" s="447"/>
      <c r="M1415" s="446" t="str">
        <f t="shared" si="228"/>
        <v/>
      </c>
      <c r="N1415" s="447"/>
      <c r="O1415" s="293"/>
      <c r="P1415" s="293"/>
      <c r="Q1415" s="293"/>
      <c r="R1415" s="293"/>
      <c r="S1415" s="293"/>
      <c r="T1415" s="293"/>
      <c r="U1415" s="293"/>
      <c r="V1415" s="293"/>
      <c r="W1415" s="293"/>
      <c r="X1415" s="293"/>
      <c r="Y1415" s="293"/>
      <c r="Z1415" s="293"/>
      <c r="AA1415" s="293"/>
      <c r="AB1415" s="293"/>
      <c r="AC1415" s="293"/>
      <c r="AD1415" s="293"/>
      <c r="AK1415" s="100">
        <f t="shared" si="229"/>
        <v>0</v>
      </c>
      <c r="AL1415" s="101">
        <f t="shared" si="230"/>
        <v>0</v>
      </c>
      <c r="AM1415" s="101">
        <f t="shared" si="231"/>
        <v>0</v>
      </c>
      <c r="AN1415" s="102">
        <f t="shared" si="232"/>
        <v>0</v>
      </c>
      <c r="AO1415" s="100">
        <f t="shared" si="233"/>
        <v>0</v>
      </c>
      <c r="AP1415" s="101">
        <f t="shared" si="234"/>
        <v>0</v>
      </c>
      <c r="AQ1415" s="101">
        <f t="shared" si="235"/>
        <v>0</v>
      </c>
      <c r="AR1415" s="102">
        <f t="shared" si="236"/>
        <v>0</v>
      </c>
      <c r="AS1415" s="111">
        <f t="shared" si="237"/>
        <v>0</v>
      </c>
    </row>
    <row r="1416" spans="1:45" ht="15.05" customHeight="1">
      <c r="A1416" s="132"/>
      <c r="C1416" s="169" t="s">
        <v>126</v>
      </c>
      <c r="D1416" s="448" t="str">
        <f t="shared" si="225"/>
        <v/>
      </c>
      <c r="E1416" s="449"/>
      <c r="F1416" s="449"/>
      <c r="G1416" s="449"/>
      <c r="H1416" s="450"/>
      <c r="I1416" s="446" t="str">
        <f t="shared" si="226"/>
        <v/>
      </c>
      <c r="J1416" s="447"/>
      <c r="K1416" s="446" t="str">
        <f t="shared" si="227"/>
        <v/>
      </c>
      <c r="L1416" s="447"/>
      <c r="M1416" s="446" t="str">
        <f t="shared" si="228"/>
        <v/>
      </c>
      <c r="N1416" s="447"/>
      <c r="O1416" s="293"/>
      <c r="P1416" s="293"/>
      <c r="Q1416" s="293"/>
      <c r="R1416" s="293"/>
      <c r="S1416" s="293"/>
      <c r="T1416" s="293"/>
      <c r="U1416" s="293"/>
      <c r="V1416" s="293"/>
      <c r="W1416" s="293"/>
      <c r="X1416" s="293"/>
      <c r="Y1416" s="293"/>
      <c r="Z1416" s="293"/>
      <c r="AA1416" s="293"/>
      <c r="AB1416" s="293"/>
      <c r="AC1416" s="293"/>
      <c r="AD1416" s="293"/>
      <c r="AK1416" s="100">
        <f t="shared" si="229"/>
        <v>0</v>
      </c>
      <c r="AL1416" s="101">
        <f t="shared" si="230"/>
        <v>0</v>
      </c>
      <c r="AM1416" s="101">
        <f t="shared" si="231"/>
        <v>0</v>
      </c>
      <c r="AN1416" s="102">
        <f t="shared" si="232"/>
        <v>0</v>
      </c>
      <c r="AO1416" s="100">
        <f t="shared" si="233"/>
        <v>0</v>
      </c>
      <c r="AP1416" s="101">
        <f t="shared" si="234"/>
        <v>0</v>
      </c>
      <c r="AQ1416" s="101">
        <f t="shared" si="235"/>
        <v>0</v>
      </c>
      <c r="AR1416" s="102">
        <f t="shared" si="236"/>
        <v>0</v>
      </c>
      <c r="AS1416" s="111">
        <f t="shared" si="237"/>
        <v>0</v>
      </c>
    </row>
    <row r="1417" spans="1:45" ht="15.05" customHeight="1">
      <c r="A1417" s="132"/>
      <c r="C1417" s="169" t="s">
        <v>127</v>
      </c>
      <c r="D1417" s="448" t="str">
        <f t="shared" si="225"/>
        <v/>
      </c>
      <c r="E1417" s="449"/>
      <c r="F1417" s="449"/>
      <c r="G1417" s="449"/>
      <c r="H1417" s="450"/>
      <c r="I1417" s="446" t="str">
        <f t="shared" si="226"/>
        <v/>
      </c>
      <c r="J1417" s="447"/>
      <c r="K1417" s="446" t="str">
        <f t="shared" si="227"/>
        <v/>
      </c>
      <c r="L1417" s="447"/>
      <c r="M1417" s="446" t="str">
        <f t="shared" si="228"/>
        <v/>
      </c>
      <c r="N1417" s="447"/>
      <c r="O1417" s="293"/>
      <c r="P1417" s="293"/>
      <c r="Q1417" s="293"/>
      <c r="R1417" s="293"/>
      <c r="S1417" s="293"/>
      <c r="T1417" s="293"/>
      <c r="U1417" s="293"/>
      <c r="V1417" s="293"/>
      <c r="W1417" s="293"/>
      <c r="X1417" s="293"/>
      <c r="Y1417" s="293"/>
      <c r="Z1417" s="293"/>
      <c r="AA1417" s="293"/>
      <c r="AB1417" s="293"/>
      <c r="AC1417" s="293"/>
      <c r="AD1417" s="293"/>
      <c r="AK1417" s="100">
        <f t="shared" si="229"/>
        <v>0</v>
      </c>
      <c r="AL1417" s="101">
        <f t="shared" si="230"/>
        <v>0</v>
      </c>
      <c r="AM1417" s="101">
        <f t="shared" si="231"/>
        <v>0</v>
      </c>
      <c r="AN1417" s="102">
        <f t="shared" si="232"/>
        <v>0</v>
      </c>
      <c r="AO1417" s="100">
        <f t="shared" si="233"/>
        <v>0</v>
      </c>
      <c r="AP1417" s="101">
        <f t="shared" si="234"/>
        <v>0</v>
      </c>
      <c r="AQ1417" s="101">
        <f t="shared" si="235"/>
        <v>0</v>
      </c>
      <c r="AR1417" s="102">
        <f t="shared" si="236"/>
        <v>0</v>
      </c>
      <c r="AS1417" s="111">
        <f t="shared" si="237"/>
        <v>0</v>
      </c>
    </row>
    <row r="1418" spans="1:45" ht="15.05" customHeight="1">
      <c r="A1418" s="132"/>
      <c r="C1418" s="169" t="s">
        <v>128</v>
      </c>
      <c r="D1418" s="448" t="str">
        <f t="shared" si="225"/>
        <v/>
      </c>
      <c r="E1418" s="449"/>
      <c r="F1418" s="449"/>
      <c r="G1418" s="449"/>
      <c r="H1418" s="450"/>
      <c r="I1418" s="446" t="str">
        <f t="shared" si="226"/>
        <v/>
      </c>
      <c r="J1418" s="447"/>
      <c r="K1418" s="446" t="str">
        <f t="shared" si="227"/>
        <v/>
      </c>
      <c r="L1418" s="447"/>
      <c r="M1418" s="446" t="str">
        <f t="shared" si="228"/>
        <v/>
      </c>
      <c r="N1418" s="447"/>
      <c r="O1418" s="293"/>
      <c r="P1418" s="293"/>
      <c r="Q1418" s="293"/>
      <c r="R1418" s="293"/>
      <c r="S1418" s="293"/>
      <c r="T1418" s="293"/>
      <c r="U1418" s="293"/>
      <c r="V1418" s="293"/>
      <c r="W1418" s="293"/>
      <c r="X1418" s="293"/>
      <c r="Y1418" s="293"/>
      <c r="Z1418" s="293"/>
      <c r="AA1418" s="293"/>
      <c r="AB1418" s="293"/>
      <c r="AC1418" s="293"/>
      <c r="AD1418" s="293"/>
      <c r="AK1418" s="100">
        <f t="shared" si="229"/>
        <v>0</v>
      </c>
      <c r="AL1418" s="101">
        <f t="shared" si="230"/>
        <v>0</v>
      </c>
      <c r="AM1418" s="101">
        <f t="shared" si="231"/>
        <v>0</v>
      </c>
      <c r="AN1418" s="102">
        <f t="shared" si="232"/>
        <v>0</v>
      </c>
      <c r="AO1418" s="100">
        <f t="shared" si="233"/>
        <v>0</v>
      </c>
      <c r="AP1418" s="101">
        <f t="shared" si="234"/>
        <v>0</v>
      </c>
      <c r="AQ1418" s="101">
        <f t="shared" si="235"/>
        <v>0</v>
      </c>
      <c r="AR1418" s="102">
        <f t="shared" si="236"/>
        <v>0</v>
      </c>
      <c r="AS1418" s="111">
        <f t="shared" si="237"/>
        <v>0</v>
      </c>
    </row>
    <row r="1419" spans="1:45" ht="15.05" customHeight="1">
      <c r="A1419" s="132"/>
      <c r="C1419" s="169" t="s">
        <v>129</v>
      </c>
      <c r="D1419" s="448" t="str">
        <f t="shared" si="225"/>
        <v/>
      </c>
      <c r="E1419" s="449"/>
      <c r="F1419" s="449"/>
      <c r="G1419" s="449"/>
      <c r="H1419" s="450"/>
      <c r="I1419" s="446" t="str">
        <f t="shared" si="226"/>
        <v/>
      </c>
      <c r="J1419" s="447"/>
      <c r="K1419" s="446" t="str">
        <f t="shared" si="227"/>
        <v/>
      </c>
      <c r="L1419" s="447"/>
      <c r="M1419" s="446" t="str">
        <f t="shared" si="228"/>
        <v/>
      </c>
      <c r="N1419" s="447"/>
      <c r="O1419" s="293"/>
      <c r="P1419" s="293"/>
      <c r="Q1419" s="293"/>
      <c r="R1419" s="293"/>
      <c r="S1419" s="293"/>
      <c r="T1419" s="293"/>
      <c r="U1419" s="293"/>
      <c r="V1419" s="293"/>
      <c r="W1419" s="293"/>
      <c r="X1419" s="293"/>
      <c r="Y1419" s="293"/>
      <c r="Z1419" s="293"/>
      <c r="AA1419" s="293"/>
      <c r="AB1419" s="293"/>
      <c r="AC1419" s="293"/>
      <c r="AD1419" s="293"/>
      <c r="AK1419" s="100">
        <f t="shared" si="229"/>
        <v>0</v>
      </c>
      <c r="AL1419" s="101">
        <f t="shared" si="230"/>
        <v>0</v>
      </c>
      <c r="AM1419" s="101">
        <f t="shared" si="231"/>
        <v>0</v>
      </c>
      <c r="AN1419" s="102">
        <f t="shared" si="232"/>
        <v>0</v>
      </c>
      <c r="AO1419" s="100">
        <f t="shared" si="233"/>
        <v>0</v>
      </c>
      <c r="AP1419" s="101">
        <f t="shared" si="234"/>
        <v>0</v>
      </c>
      <c r="AQ1419" s="101">
        <f t="shared" si="235"/>
        <v>0</v>
      </c>
      <c r="AR1419" s="102">
        <f t="shared" si="236"/>
        <v>0</v>
      </c>
      <c r="AS1419" s="111">
        <f t="shared" si="237"/>
        <v>0</v>
      </c>
    </row>
    <row r="1420" spans="1:45" ht="15.05" customHeight="1">
      <c r="A1420" s="132"/>
      <c r="C1420" s="169" t="s">
        <v>130</v>
      </c>
      <c r="D1420" s="448" t="str">
        <f t="shared" si="225"/>
        <v/>
      </c>
      <c r="E1420" s="449"/>
      <c r="F1420" s="449"/>
      <c r="G1420" s="449"/>
      <c r="H1420" s="450"/>
      <c r="I1420" s="446" t="str">
        <f t="shared" si="226"/>
        <v/>
      </c>
      <c r="J1420" s="447"/>
      <c r="K1420" s="446" t="str">
        <f t="shared" si="227"/>
        <v/>
      </c>
      <c r="L1420" s="447"/>
      <c r="M1420" s="446" t="str">
        <f t="shared" si="228"/>
        <v/>
      </c>
      <c r="N1420" s="447"/>
      <c r="O1420" s="293"/>
      <c r="P1420" s="293"/>
      <c r="Q1420" s="293"/>
      <c r="R1420" s="293"/>
      <c r="S1420" s="293"/>
      <c r="T1420" s="293"/>
      <c r="U1420" s="293"/>
      <c r="V1420" s="293"/>
      <c r="W1420" s="293"/>
      <c r="X1420" s="293"/>
      <c r="Y1420" s="293"/>
      <c r="Z1420" s="293"/>
      <c r="AA1420" s="293"/>
      <c r="AB1420" s="293"/>
      <c r="AC1420" s="293"/>
      <c r="AD1420" s="293"/>
      <c r="AK1420" s="100">
        <f t="shared" si="229"/>
        <v>0</v>
      </c>
      <c r="AL1420" s="101">
        <f t="shared" si="230"/>
        <v>0</v>
      </c>
      <c r="AM1420" s="101">
        <f t="shared" si="231"/>
        <v>0</v>
      </c>
      <c r="AN1420" s="102">
        <f t="shared" si="232"/>
        <v>0</v>
      </c>
      <c r="AO1420" s="100">
        <f t="shared" si="233"/>
        <v>0</v>
      </c>
      <c r="AP1420" s="101">
        <f t="shared" si="234"/>
        <v>0</v>
      </c>
      <c r="AQ1420" s="101">
        <f t="shared" si="235"/>
        <v>0</v>
      </c>
      <c r="AR1420" s="102">
        <f t="shared" si="236"/>
        <v>0</v>
      </c>
      <c r="AS1420" s="111">
        <f t="shared" si="237"/>
        <v>0</v>
      </c>
    </row>
    <row r="1421" spans="1:45" ht="15.05" customHeight="1">
      <c r="A1421" s="132"/>
      <c r="C1421" s="169" t="s">
        <v>131</v>
      </c>
      <c r="D1421" s="448" t="str">
        <f t="shared" si="225"/>
        <v/>
      </c>
      <c r="E1421" s="449"/>
      <c r="F1421" s="449"/>
      <c r="G1421" s="449"/>
      <c r="H1421" s="450"/>
      <c r="I1421" s="446" t="str">
        <f t="shared" si="226"/>
        <v/>
      </c>
      <c r="J1421" s="447"/>
      <c r="K1421" s="446" t="str">
        <f t="shared" si="227"/>
        <v/>
      </c>
      <c r="L1421" s="447"/>
      <c r="M1421" s="446" t="str">
        <f t="shared" si="228"/>
        <v/>
      </c>
      <c r="N1421" s="447"/>
      <c r="O1421" s="293"/>
      <c r="P1421" s="293"/>
      <c r="Q1421" s="293"/>
      <c r="R1421" s="293"/>
      <c r="S1421" s="293"/>
      <c r="T1421" s="293"/>
      <c r="U1421" s="293"/>
      <c r="V1421" s="293"/>
      <c r="W1421" s="293"/>
      <c r="X1421" s="293"/>
      <c r="Y1421" s="293"/>
      <c r="Z1421" s="293"/>
      <c r="AA1421" s="293"/>
      <c r="AB1421" s="293"/>
      <c r="AC1421" s="293"/>
      <c r="AD1421" s="293"/>
      <c r="AK1421" s="100">
        <f t="shared" si="229"/>
        <v>0</v>
      </c>
      <c r="AL1421" s="101">
        <f t="shared" si="230"/>
        <v>0</v>
      </c>
      <c r="AM1421" s="101">
        <f t="shared" si="231"/>
        <v>0</v>
      </c>
      <c r="AN1421" s="102">
        <f t="shared" si="232"/>
        <v>0</v>
      </c>
      <c r="AO1421" s="100">
        <f t="shared" si="233"/>
        <v>0</v>
      </c>
      <c r="AP1421" s="101">
        <f t="shared" si="234"/>
        <v>0</v>
      </c>
      <c r="AQ1421" s="101">
        <f t="shared" si="235"/>
        <v>0</v>
      </c>
      <c r="AR1421" s="102">
        <f t="shared" si="236"/>
        <v>0</v>
      </c>
      <c r="AS1421" s="111">
        <f t="shared" si="237"/>
        <v>0</v>
      </c>
    </row>
    <row r="1422" spans="1:45" ht="15.05" customHeight="1">
      <c r="A1422" s="132"/>
      <c r="C1422" s="169" t="s">
        <v>132</v>
      </c>
      <c r="D1422" s="448" t="str">
        <f t="shared" si="225"/>
        <v/>
      </c>
      <c r="E1422" s="449"/>
      <c r="F1422" s="449"/>
      <c r="G1422" s="449"/>
      <c r="H1422" s="450"/>
      <c r="I1422" s="446" t="str">
        <f t="shared" si="226"/>
        <v/>
      </c>
      <c r="J1422" s="447"/>
      <c r="K1422" s="446" t="str">
        <f t="shared" si="227"/>
        <v/>
      </c>
      <c r="L1422" s="447"/>
      <c r="M1422" s="446" t="str">
        <f t="shared" si="228"/>
        <v/>
      </c>
      <c r="N1422" s="447"/>
      <c r="O1422" s="293"/>
      <c r="P1422" s="293"/>
      <c r="Q1422" s="293"/>
      <c r="R1422" s="293"/>
      <c r="S1422" s="293"/>
      <c r="T1422" s="293"/>
      <c r="U1422" s="293"/>
      <c r="V1422" s="293"/>
      <c r="W1422" s="293"/>
      <c r="X1422" s="293"/>
      <c r="Y1422" s="293"/>
      <c r="Z1422" s="293"/>
      <c r="AA1422" s="293"/>
      <c r="AB1422" s="293"/>
      <c r="AC1422" s="293"/>
      <c r="AD1422" s="293"/>
      <c r="AK1422" s="100">
        <f t="shared" si="229"/>
        <v>0</v>
      </c>
      <c r="AL1422" s="101">
        <f t="shared" si="230"/>
        <v>0</v>
      </c>
      <c r="AM1422" s="101">
        <f t="shared" si="231"/>
        <v>0</v>
      </c>
      <c r="AN1422" s="102">
        <f t="shared" si="232"/>
        <v>0</v>
      </c>
      <c r="AO1422" s="100">
        <f t="shared" si="233"/>
        <v>0</v>
      </c>
      <c r="AP1422" s="101">
        <f t="shared" si="234"/>
        <v>0</v>
      </c>
      <c r="AQ1422" s="101">
        <f t="shared" si="235"/>
        <v>0</v>
      </c>
      <c r="AR1422" s="102">
        <f t="shared" si="236"/>
        <v>0</v>
      </c>
      <c r="AS1422" s="111">
        <f t="shared" si="237"/>
        <v>0</v>
      </c>
    </row>
    <row r="1423" spans="1:45" ht="15.05" customHeight="1">
      <c r="A1423" s="132"/>
      <c r="C1423" s="169" t="s">
        <v>133</v>
      </c>
      <c r="D1423" s="448" t="str">
        <f t="shared" ref="D1423:D1477" si="238">IF(D103="","",D103)</f>
        <v/>
      </c>
      <c r="E1423" s="449"/>
      <c r="F1423" s="449"/>
      <c r="G1423" s="449"/>
      <c r="H1423" s="450"/>
      <c r="I1423" s="446" t="str">
        <f t="shared" ref="I1423:I1477" si="239">IF(M614="","",M614)</f>
        <v/>
      </c>
      <c r="J1423" s="447"/>
      <c r="K1423" s="446" t="str">
        <f t="shared" ref="K1423:K1477" si="240">IF(S614="","",S614)</f>
        <v/>
      </c>
      <c r="L1423" s="447"/>
      <c r="M1423" s="446" t="str">
        <f t="shared" ref="M1423:M1477" si="241">IF(Y614="","",Y614)</f>
        <v/>
      </c>
      <c r="N1423" s="447"/>
      <c r="O1423" s="293"/>
      <c r="P1423" s="293"/>
      <c r="Q1423" s="293"/>
      <c r="R1423" s="293"/>
      <c r="S1423" s="293"/>
      <c r="T1423" s="293"/>
      <c r="U1423" s="293"/>
      <c r="V1423" s="293"/>
      <c r="W1423" s="293"/>
      <c r="X1423" s="293"/>
      <c r="Y1423" s="293"/>
      <c r="Z1423" s="293"/>
      <c r="AA1423" s="293"/>
      <c r="AB1423" s="293"/>
      <c r="AC1423" s="293"/>
      <c r="AD1423" s="293"/>
      <c r="AK1423" s="100">
        <f t="shared" ref="AK1423:AK1477" si="242">IF(K1423="",0,K1423)</f>
        <v>0</v>
      </c>
      <c r="AL1423" s="101">
        <f t="shared" ref="AL1423:AL1477" si="243">IF(AND(COUNTA(O1423,Q1423,S1423,U1423,W1423,Y1423,AA1423,AC1423)&lt;&gt;0,COUNTIF(O1423,"NA")+COUNTIF(Q1423,"NA")+COUNTIF(S1423,"NA")+COUNTIF(U1423,"NA")+COUNTIF(W1423,"NA")+COUNTIF(Y1423,"NA")+COUNTIF(AA1423,"NA")+COUNTIF(AC1423,"NA")=COUNTA($O$1357,$Q$1357,$S$1357,$U$1357,$W$1357,$Y$1357,$AA$1357,$AC$1357)),"NA",SUM(O1423,Q1423,S1423,U1423,W1423,Y1423,AA1423,AC1423))</f>
        <v>0</v>
      </c>
      <c r="AM1423" s="101">
        <f t="shared" ref="AM1423:AM1476" si="244">COUNTIF(O1423, "NS")+COUNTIF(Q1423, "NS")+COUNTIF(S1423, "NS")+COUNTIF(U1423, "NS")+COUNTIF(W1423, "NS")+COUNTIF(Y1423, "NS")+COUNTIF(AA1423, "NS")+COUNTIF(AC1423, "NS")</f>
        <v>0</v>
      </c>
      <c r="AN1423" s="102">
        <f t="shared" ref="AN1423:AN1477" si="245">IF($AG$1356=$AH$1356, 0, IF(OR(AND(AK1423 =0, AM1423 &gt;0), AND(AK1423 ="NS", AL1423&gt;0), AND(AK1423 ="NS", AL1423 =0, AM1423=0), AND(AK1423="NA", AL1423&lt;&gt;"NA") ), 1, IF(OR(AND(AM1423&gt;=2, AL1423&lt;AK1423), AND(AK1423="NS", AL1423=0, AM1423&gt;0), AL1423=AK1423 ), 0, 1)))</f>
        <v>0</v>
      </c>
      <c r="AO1423" s="100">
        <f t="shared" ref="AO1423:AO1477" si="246">IF(M1423="",0,M1423)</f>
        <v>0</v>
      </c>
      <c r="AP1423" s="101">
        <f t="shared" ref="AP1423:AP1477" si="247">IF(AND(COUNTA(P1423,R1423,T1423,V1423,X1423,Z1423,AB1423,AD1423)&lt;&gt;0,COUNTIF(P1423,"NA")+COUNTIF(R1423,"NA")+COUNTIF(T1423,"NA")+COUNTIF(V1423,"NA")+COUNTIF(X1423,"NA")+COUNTIF(Z1423,"NA")+COUNTIF(AB1423,"NA")+COUNTIF(AD1423,"NA")=COUNTA($P$1357,$R$1357,$T$1357,$V$1357,$X$1357,$Z$1357,$AB$1357,$AD$1357)),"NA",SUM(P1423,R1423,T1423,V1423,X1423,Z1423,AB1423,AD1423))</f>
        <v>0</v>
      </c>
      <c r="AQ1423" s="101">
        <f t="shared" ref="AQ1423:AQ1476" si="248">COUNTIF(P1423, "NS")+COUNTIF(R1423, "NS")+COUNTIF(T1423, "NS")+COUNTIF(V1423, "NS")+COUNTIF(X1423, "NS")+COUNTIF(Z1423, "NS")+COUNTIF(AB1423, "NS")+COUNTIF(AD1423, "NS")</f>
        <v>0</v>
      </c>
      <c r="AR1423" s="102">
        <f t="shared" ref="AR1423:AR1477" si="249">IF($AG$1356=$AH$1356, 0, IF(OR(AND(AO1423 =0, AQ1423 &gt;0), AND(AO1423 ="NS", AP1423&gt;0), AND(AO1423 ="NS", AP1423 =0, AQ1423=0), AND(AO1423="NA", AP1423&lt;&gt;"NA") ), 1, IF(OR(AND(AQ1423&gt;=2, AP1423&lt;AO1423), AND(AO1423="NS", AP1423=0, AQ1423&gt;0), AP1423=AO1423 ), 0, 1)))</f>
        <v>0</v>
      </c>
      <c r="AS1423" s="111">
        <f t="shared" ref="AS1423:AS1477" si="250">IF($AG$1356=$AH$1356,0,IF(OR(AND(D1423&lt;&gt;"",COUNTA(O1423:AD1423)&lt;&gt;COUNTA($O$1357:$AD$1357)),AND(D1423="",COUNTA(O1423:AD1423)&gt;0)),1,0))</f>
        <v>0</v>
      </c>
    </row>
    <row r="1424" spans="1:45" ht="15.05" customHeight="1">
      <c r="A1424" s="132"/>
      <c r="C1424" s="169" t="s">
        <v>134</v>
      </c>
      <c r="D1424" s="448" t="str">
        <f t="shared" si="238"/>
        <v/>
      </c>
      <c r="E1424" s="449"/>
      <c r="F1424" s="449"/>
      <c r="G1424" s="449"/>
      <c r="H1424" s="450"/>
      <c r="I1424" s="446" t="str">
        <f t="shared" si="239"/>
        <v/>
      </c>
      <c r="J1424" s="447"/>
      <c r="K1424" s="446" t="str">
        <f t="shared" si="240"/>
        <v/>
      </c>
      <c r="L1424" s="447"/>
      <c r="M1424" s="446" t="str">
        <f t="shared" si="241"/>
        <v/>
      </c>
      <c r="N1424" s="447"/>
      <c r="O1424" s="293"/>
      <c r="P1424" s="293"/>
      <c r="Q1424" s="293"/>
      <c r="R1424" s="293"/>
      <c r="S1424" s="293"/>
      <c r="T1424" s="293"/>
      <c r="U1424" s="293"/>
      <c r="V1424" s="293"/>
      <c r="W1424" s="293"/>
      <c r="X1424" s="293"/>
      <c r="Y1424" s="293"/>
      <c r="Z1424" s="293"/>
      <c r="AA1424" s="293"/>
      <c r="AB1424" s="293"/>
      <c r="AC1424" s="293"/>
      <c r="AD1424" s="293"/>
      <c r="AK1424" s="100">
        <f t="shared" si="242"/>
        <v>0</v>
      </c>
      <c r="AL1424" s="101">
        <f t="shared" si="243"/>
        <v>0</v>
      </c>
      <c r="AM1424" s="101">
        <f t="shared" si="244"/>
        <v>0</v>
      </c>
      <c r="AN1424" s="102">
        <f t="shared" si="245"/>
        <v>0</v>
      </c>
      <c r="AO1424" s="100">
        <f t="shared" si="246"/>
        <v>0</v>
      </c>
      <c r="AP1424" s="101">
        <f t="shared" si="247"/>
        <v>0</v>
      </c>
      <c r="AQ1424" s="101">
        <f t="shared" si="248"/>
        <v>0</v>
      </c>
      <c r="AR1424" s="102">
        <f t="shared" si="249"/>
        <v>0</v>
      </c>
      <c r="AS1424" s="111">
        <f t="shared" si="250"/>
        <v>0</v>
      </c>
    </row>
    <row r="1425" spans="1:45" ht="15.05" customHeight="1">
      <c r="A1425" s="132"/>
      <c r="C1425" s="169" t="s">
        <v>135</v>
      </c>
      <c r="D1425" s="448" t="str">
        <f t="shared" si="238"/>
        <v/>
      </c>
      <c r="E1425" s="449"/>
      <c r="F1425" s="449"/>
      <c r="G1425" s="449"/>
      <c r="H1425" s="450"/>
      <c r="I1425" s="446" t="str">
        <f t="shared" si="239"/>
        <v/>
      </c>
      <c r="J1425" s="447"/>
      <c r="K1425" s="446" t="str">
        <f t="shared" si="240"/>
        <v/>
      </c>
      <c r="L1425" s="447"/>
      <c r="M1425" s="446" t="str">
        <f t="shared" si="241"/>
        <v/>
      </c>
      <c r="N1425" s="447"/>
      <c r="O1425" s="293"/>
      <c r="P1425" s="293"/>
      <c r="Q1425" s="293"/>
      <c r="R1425" s="293"/>
      <c r="S1425" s="293"/>
      <c r="T1425" s="293"/>
      <c r="U1425" s="293"/>
      <c r="V1425" s="293"/>
      <c r="W1425" s="293"/>
      <c r="X1425" s="293"/>
      <c r="Y1425" s="293"/>
      <c r="Z1425" s="293"/>
      <c r="AA1425" s="293"/>
      <c r="AB1425" s="293"/>
      <c r="AC1425" s="293"/>
      <c r="AD1425" s="293"/>
      <c r="AK1425" s="100">
        <f t="shared" si="242"/>
        <v>0</v>
      </c>
      <c r="AL1425" s="101">
        <f t="shared" si="243"/>
        <v>0</v>
      </c>
      <c r="AM1425" s="101">
        <f t="shared" si="244"/>
        <v>0</v>
      </c>
      <c r="AN1425" s="102">
        <f t="shared" si="245"/>
        <v>0</v>
      </c>
      <c r="AO1425" s="100">
        <f t="shared" si="246"/>
        <v>0</v>
      </c>
      <c r="AP1425" s="101">
        <f t="shared" si="247"/>
        <v>0</v>
      </c>
      <c r="AQ1425" s="101">
        <f t="shared" si="248"/>
        <v>0</v>
      </c>
      <c r="AR1425" s="102">
        <f t="shared" si="249"/>
        <v>0</v>
      </c>
      <c r="AS1425" s="111">
        <f t="shared" si="250"/>
        <v>0</v>
      </c>
    </row>
    <row r="1426" spans="1:45" ht="15.05" customHeight="1">
      <c r="A1426" s="132"/>
      <c r="C1426" s="169" t="s">
        <v>136</v>
      </c>
      <c r="D1426" s="448" t="str">
        <f t="shared" si="238"/>
        <v/>
      </c>
      <c r="E1426" s="449"/>
      <c r="F1426" s="449"/>
      <c r="G1426" s="449"/>
      <c r="H1426" s="450"/>
      <c r="I1426" s="446" t="str">
        <f t="shared" si="239"/>
        <v/>
      </c>
      <c r="J1426" s="447"/>
      <c r="K1426" s="446" t="str">
        <f t="shared" si="240"/>
        <v/>
      </c>
      <c r="L1426" s="447"/>
      <c r="M1426" s="446" t="str">
        <f t="shared" si="241"/>
        <v/>
      </c>
      <c r="N1426" s="447"/>
      <c r="O1426" s="293"/>
      <c r="P1426" s="293"/>
      <c r="Q1426" s="293"/>
      <c r="R1426" s="293"/>
      <c r="S1426" s="293"/>
      <c r="T1426" s="293"/>
      <c r="U1426" s="293"/>
      <c r="V1426" s="293"/>
      <c r="W1426" s="293"/>
      <c r="X1426" s="293"/>
      <c r="Y1426" s="293"/>
      <c r="Z1426" s="293"/>
      <c r="AA1426" s="293"/>
      <c r="AB1426" s="293"/>
      <c r="AC1426" s="293"/>
      <c r="AD1426" s="293"/>
      <c r="AK1426" s="100">
        <f t="shared" si="242"/>
        <v>0</v>
      </c>
      <c r="AL1426" s="101">
        <f t="shared" si="243"/>
        <v>0</v>
      </c>
      <c r="AM1426" s="101">
        <f t="shared" si="244"/>
        <v>0</v>
      </c>
      <c r="AN1426" s="102">
        <f t="shared" si="245"/>
        <v>0</v>
      </c>
      <c r="AO1426" s="100">
        <f t="shared" si="246"/>
        <v>0</v>
      </c>
      <c r="AP1426" s="101">
        <f t="shared" si="247"/>
        <v>0</v>
      </c>
      <c r="AQ1426" s="101">
        <f t="shared" si="248"/>
        <v>0</v>
      </c>
      <c r="AR1426" s="102">
        <f t="shared" si="249"/>
        <v>0</v>
      </c>
      <c r="AS1426" s="111">
        <f t="shared" si="250"/>
        <v>0</v>
      </c>
    </row>
    <row r="1427" spans="1:45" ht="15.05" customHeight="1">
      <c r="A1427" s="132"/>
      <c r="C1427" s="169" t="s">
        <v>137</v>
      </c>
      <c r="D1427" s="448" t="str">
        <f t="shared" si="238"/>
        <v/>
      </c>
      <c r="E1427" s="449"/>
      <c r="F1427" s="449"/>
      <c r="G1427" s="449"/>
      <c r="H1427" s="450"/>
      <c r="I1427" s="446" t="str">
        <f t="shared" si="239"/>
        <v/>
      </c>
      <c r="J1427" s="447"/>
      <c r="K1427" s="446" t="str">
        <f t="shared" si="240"/>
        <v/>
      </c>
      <c r="L1427" s="447"/>
      <c r="M1427" s="446" t="str">
        <f t="shared" si="241"/>
        <v/>
      </c>
      <c r="N1427" s="447"/>
      <c r="O1427" s="293"/>
      <c r="P1427" s="293"/>
      <c r="Q1427" s="293"/>
      <c r="R1427" s="293"/>
      <c r="S1427" s="293"/>
      <c r="T1427" s="293"/>
      <c r="U1427" s="293"/>
      <c r="V1427" s="293"/>
      <c r="W1427" s="293"/>
      <c r="X1427" s="293"/>
      <c r="Y1427" s="293"/>
      <c r="Z1427" s="293"/>
      <c r="AA1427" s="293"/>
      <c r="AB1427" s="293"/>
      <c r="AC1427" s="293"/>
      <c r="AD1427" s="293"/>
      <c r="AK1427" s="100">
        <f t="shared" si="242"/>
        <v>0</v>
      </c>
      <c r="AL1427" s="101">
        <f t="shared" si="243"/>
        <v>0</v>
      </c>
      <c r="AM1427" s="101">
        <f t="shared" si="244"/>
        <v>0</v>
      </c>
      <c r="AN1427" s="102">
        <f t="shared" si="245"/>
        <v>0</v>
      </c>
      <c r="AO1427" s="100">
        <f t="shared" si="246"/>
        <v>0</v>
      </c>
      <c r="AP1427" s="101">
        <f t="shared" si="247"/>
        <v>0</v>
      </c>
      <c r="AQ1427" s="101">
        <f t="shared" si="248"/>
        <v>0</v>
      </c>
      <c r="AR1427" s="102">
        <f t="shared" si="249"/>
        <v>0</v>
      </c>
      <c r="AS1427" s="111">
        <f t="shared" si="250"/>
        <v>0</v>
      </c>
    </row>
    <row r="1428" spans="1:45" ht="15.05" customHeight="1">
      <c r="A1428" s="132"/>
      <c r="C1428" s="169" t="s">
        <v>138</v>
      </c>
      <c r="D1428" s="448" t="str">
        <f t="shared" si="238"/>
        <v/>
      </c>
      <c r="E1428" s="449"/>
      <c r="F1428" s="449"/>
      <c r="G1428" s="449"/>
      <c r="H1428" s="450"/>
      <c r="I1428" s="446" t="str">
        <f t="shared" si="239"/>
        <v/>
      </c>
      <c r="J1428" s="447"/>
      <c r="K1428" s="446" t="str">
        <f t="shared" si="240"/>
        <v/>
      </c>
      <c r="L1428" s="447"/>
      <c r="M1428" s="446" t="str">
        <f t="shared" si="241"/>
        <v/>
      </c>
      <c r="N1428" s="447"/>
      <c r="O1428" s="293"/>
      <c r="P1428" s="293"/>
      <c r="Q1428" s="293"/>
      <c r="R1428" s="293"/>
      <c r="S1428" s="293"/>
      <c r="T1428" s="293"/>
      <c r="U1428" s="293"/>
      <c r="V1428" s="293"/>
      <c r="W1428" s="293"/>
      <c r="X1428" s="293"/>
      <c r="Y1428" s="293"/>
      <c r="Z1428" s="293"/>
      <c r="AA1428" s="293"/>
      <c r="AB1428" s="293"/>
      <c r="AC1428" s="293"/>
      <c r="AD1428" s="293"/>
      <c r="AK1428" s="100">
        <f t="shared" si="242"/>
        <v>0</v>
      </c>
      <c r="AL1428" s="101">
        <f t="shared" si="243"/>
        <v>0</v>
      </c>
      <c r="AM1428" s="101">
        <f t="shared" si="244"/>
        <v>0</v>
      </c>
      <c r="AN1428" s="102">
        <f t="shared" si="245"/>
        <v>0</v>
      </c>
      <c r="AO1428" s="100">
        <f t="shared" si="246"/>
        <v>0</v>
      </c>
      <c r="AP1428" s="101">
        <f t="shared" si="247"/>
        <v>0</v>
      </c>
      <c r="AQ1428" s="101">
        <f t="shared" si="248"/>
        <v>0</v>
      </c>
      <c r="AR1428" s="102">
        <f t="shared" si="249"/>
        <v>0</v>
      </c>
      <c r="AS1428" s="111">
        <f t="shared" si="250"/>
        <v>0</v>
      </c>
    </row>
    <row r="1429" spans="1:45" ht="15.05" customHeight="1">
      <c r="A1429" s="132"/>
      <c r="C1429" s="169" t="s">
        <v>139</v>
      </c>
      <c r="D1429" s="448" t="str">
        <f t="shared" si="238"/>
        <v/>
      </c>
      <c r="E1429" s="449"/>
      <c r="F1429" s="449"/>
      <c r="G1429" s="449"/>
      <c r="H1429" s="450"/>
      <c r="I1429" s="446" t="str">
        <f t="shared" si="239"/>
        <v/>
      </c>
      <c r="J1429" s="447"/>
      <c r="K1429" s="446" t="str">
        <f t="shared" si="240"/>
        <v/>
      </c>
      <c r="L1429" s="447"/>
      <c r="M1429" s="446" t="str">
        <f t="shared" si="241"/>
        <v/>
      </c>
      <c r="N1429" s="447"/>
      <c r="O1429" s="293"/>
      <c r="P1429" s="293"/>
      <c r="Q1429" s="293"/>
      <c r="R1429" s="293"/>
      <c r="S1429" s="293"/>
      <c r="T1429" s="293"/>
      <c r="U1429" s="293"/>
      <c r="V1429" s="293"/>
      <c r="W1429" s="293"/>
      <c r="X1429" s="293"/>
      <c r="Y1429" s="293"/>
      <c r="Z1429" s="293"/>
      <c r="AA1429" s="293"/>
      <c r="AB1429" s="293"/>
      <c r="AC1429" s="293"/>
      <c r="AD1429" s="293"/>
      <c r="AK1429" s="100">
        <f t="shared" si="242"/>
        <v>0</v>
      </c>
      <c r="AL1429" s="101">
        <f t="shared" si="243"/>
        <v>0</v>
      </c>
      <c r="AM1429" s="101">
        <f t="shared" si="244"/>
        <v>0</v>
      </c>
      <c r="AN1429" s="102">
        <f t="shared" si="245"/>
        <v>0</v>
      </c>
      <c r="AO1429" s="100">
        <f t="shared" si="246"/>
        <v>0</v>
      </c>
      <c r="AP1429" s="101">
        <f t="shared" si="247"/>
        <v>0</v>
      </c>
      <c r="AQ1429" s="101">
        <f t="shared" si="248"/>
        <v>0</v>
      </c>
      <c r="AR1429" s="102">
        <f t="shared" si="249"/>
        <v>0</v>
      </c>
      <c r="AS1429" s="111">
        <f t="shared" si="250"/>
        <v>0</v>
      </c>
    </row>
    <row r="1430" spans="1:45" ht="15.05" customHeight="1">
      <c r="A1430" s="132"/>
      <c r="C1430" s="169" t="s">
        <v>140</v>
      </c>
      <c r="D1430" s="448" t="str">
        <f t="shared" si="238"/>
        <v/>
      </c>
      <c r="E1430" s="449"/>
      <c r="F1430" s="449"/>
      <c r="G1430" s="449"/>
      <c r="H1430" s="450"/>
      <c r="I1430" s="446" t="str">
        <f t="shared" si="239"/>
        <v/>
      </c>
      <c r="J1430" s="447"/>
      <c r="K1430" s="446" t="str">
        <f t="shared" si="240"/>
        <v/>
      </c>
      <c r="L1430" s="447"/>
      <c r="M1430" s="446" t="str">
        <f t="shared" si="241"/>
        <v/>
      </c>
      <c r="N1430" s="447"/>
      <c r="O1430" s="293"/>
      <c r="P1430" s="293"/>
      <c r="Q1430" s="293"/>
      <c r="R1430" s="293"/>
      <c r="S1430" s="293"/>
      <c r="T1430" s="293"/>
      <c r="U1430" s="293"/>
      <c r="V1430" s="293"/>
      <c r="W1430" s="293"/>
      <c r="X1430" s="293"/>
      <c r="Y1430" s="293"/>
      <c r="Z1430" s="293"/>
      <c r="AA1430" s="293"/>
      <c r="AB1430" s="293"/>
      <c r="AC1430" s="293"/>
      <c r="AD1430" s="293"/>
      <c r="AK1430" s="100">
        <f t="shared" si="242"/>
        <v>0</v>
      </c>
      <c r="AL1430" s="101">
        <f t="shared" si="243"/>
        <v>0</v>
      </c>
      <c r="AM1430" s="101">
        <f t="shared" si="244"/>
        <v>0</v>
      </c>
      <c r="AN1430" s="102">
        <f t="shared" si="245"/>
        <v>0</v>
      </c>
      <c r="AO1430" s="100">
        <f t="shared" si="246"/>
        <v>0</v>
      </c>
      <c r="AP1430" s="101">
        <f t="shared" si="247"/>
        <v>0</v>
      </c>
      <c r="AQ1430" s="101">
        <f t="shared" si="248"/>
        <v>0</v>
      </c>
      <c r="AR1430" s="102">
        <f t="shared" si="249"/>
        <v>0</v>
      </c>
      <c r="AS1430" s="111">
        <f t="shared" si="250"/>
        <v>0</v>
      </c>
    </row>
    <row r="1431" spans="1:45" ht="15.05" customHeight="1">
      <c r="A1431" s="132"/>
      <c r="C1431" s="169" t="s">
        <v>141</v>
      </c>
      <c r="D1431" s="448" t="str">
        <f t="shared" si="238"/>
        <v/>
      </c>
      <c r="E1431" s="449"/>
      <c r="F1431" s="449"/>
      <c r="G1431" s="449"/>
      <c r="H1431" s="450"/>
      <c r="I1431" s="446" t="str">
        <f t="shared" si="239"/>
        <v/>
      </c>
      <c r="J1431" s="447"/>
      <c r="K1431" s="446" t="str">
        <f t="shared" si="240"/>
        <v/>
      </c>
      <c r="L1431" s="447"/>
      <c r="M1431" s="446" t="str">
        <f t="shared" si="241"/>
        <v/>
      </c>
      <c r="N1431" s="447"/>
      <c r="O1431" s="293"/>
      <c r="P1431" s="293"/>
      <c r="Q1431" s="293"/>
      <c r="R1431" s="293"/>
      <c r="S1431" s="293"/>
      <c r="T1431" s="293"/>
      <c r="U1431" s="293"/>
      <c r="V1431" s="293"/>
      <c r="W1431" s="293"/>
      <c r="X1431" s="293"/>
      <c r="Y1431" s="293"/>
      <c r="Z1431" s="293"/>
      <c r="AA1431" s="293"/>
      <c r="AB1431" s="293"/>
      <c r="AC1431" s="293"/>
      <c r="AD1431" s="293"/>
      <c r="AK1431" s="100">
        <f t="shared" si="242"/>
        <v>0</v>
      </c>
      <c r="AL1431" s="101">
        <f t="shared" si="243"/>
        <v>0</v>
      </c>
      <c r="AM1431" s="101">
        <f t="shared" si="244"/>
        <v>0</v>
      </c>
      <c r="AN1431" s="102">
        <f t="shared" si="245"/>
        <v>0</v>
      </c>
      <c r="AO1431" s="100">
        <f t="shared" si="246"/>
        <v>0</v>
      </c>
      <c r="AP1431" s="101">
        <f t="shared" si="247"/>
        <v>0</v>
      </c>
      <c r="AQ1431" s="101">
        <f t="shared" si="248"/>
        <v>0</v>
      </c>
      <c r="AR1431" s="102">
        <f t="shared" si="249"/>
        <v>0</v>
      </c>
      <c r="AS1431" s="111">
        <f t="shared" si="250"/>
        <v>0</v>
      </c>
    </row>
    <row r="1432" spans="1:45" ht="15.05" customHeight="1">
      <c r="A1432" s="132"/>
      <c r="C1432" s="169" t="s">
        <v>142</v>
      </c>
      <c r="D1432" s="448" t="str">
        <f t="shared" si="238"/>
        <v/>
      </c>
      <c r="E1432" s="449"/>
      <c r="F1432" s="449"/>
      <c r="G1432" s="449"/>
      <c r="H1432" s="450"/>
      <c r="I1432" s="446" t="str">
        <f t="shared" si="239"/>
        <v/>
      </c>
      <c r="J1432" s="447"/>
      <c r="K1432" s="446" t="str">
        <f t="shared" si="240"/>
        <v/>
      </c>
      <c r="L1432" s="447"/>
      <c r="M1432" s="446" t="str">
        <f t="shared" si="241"/>
        <v/>
      </c>
      <c r="N1432" s="447"/>
      <c r="O1432" s="293"/>
      <c r="P1432" s="293"/>
      <c r="Q1432" s="293"/>
      <c r="R1432" s="293"/>
      <c r="S1432" s="293"/>
      <c r="T1432" s="293"/>
      <c r="U1432" s="293"/>
      <c r="V1432" s="293"/>
      <c r="W1432" s="293"/>
      <c r="X1432" s="293"/>
      <c r="Y1432" s="293"/>
      <c r="Z1432" s="293"/>
      <c r="AA1432" s="293"/>
      <c r="AB1432" s="293"/>
      <c r="AC1432" s="293"/>
      <c r="AD1432" s="293"/>
      <c r="AK1432" s="100">
        <f t="shared" si="242"/>
        <v>0</v>
      </c>
      <c r="AL1432" s="101">
        <f t="shared" si="243"/>
        <v>0</v>
      </c>
      <c r="AM1432" s="101">
        <f t="shared" si="244"/>
        <v>0</v>
      </c>
      <c r="AN1432" s="102">
        <f t="shared" si="245"/>
        <v>0</v>
      </c>
      <c r="AO1432" s="100">
        <f t="shared" si="246"/>
        <v>0</v>
      </c>
      <c r="AP1432" s="101">
        <f t="shared" si="247"/>
        <v>0</v>
      </c>
      <c r="AQ1432" s="101">
        <f t="shared" si="248"/>
        <v>0</v>
      </c>
      <c r="AR1432" s="102">
        <f t="shared" si="249"/>
        <v>0</v>
      </c>
      <c r="AS1432" s="111">
        <f t="shared" si="250"/>
        <v>0</v>
      </c>
    </row>
    <row r="1433" spans="1:45" ht="15.05" customHeight="1">
      <c r="A1433" s="132"/>
      <c r="C1433" s="169" t="s">
        <v>143</v>
      </c>
      <c r="D1433" s="448" t="str">
        <f t="shared" si="238"/>
        <v/>
      </c>
      <c r="E1433" s="449"/>
      <c r="F1433" s="449"/>
      <c r="G1433" s="449"/>
      <c r="H1433" s="450"/>
      <c r="I1433" s="446" t="str">
        <f t="shared" si="239"/>
        <v/>
      </c>
      <c r="J1433" s="447"/>
      <c r="K1433" s="446" t="str">
        <f t="shared" si="240"/>
        <v/>
      </c>
      <c r="L1433" s="447"/>
      <c r="M1433" s="446" t="str">
        <f t="shared" si="241"/>
        <v/>
      </c>
      <c r="N1433" s="447"/>
      <c r="O1433" s="293"/>
      <c r="P1433" s="293"/>
      <c r="Q1433" s="293"/>
      <c r="R1433" s="293"/>
      <c r="S1433" s="293"/>
      <c r="T1433" s="293"/>
      <c r="U1433" s="293"/>
      <c r="V1433" s="293"/>
      <c r="W1433" s="293"/>
      <c r="X1433" s="293"/>
      <c r="Y1433" s="293"/>
      <c r="Z1433" s="293"/>
      <c r="AA1433" s="293"/>
      <c r="AB1433" s="293"/>
      <c r="AC1433" s="293"/>
      <c r="AD1433" s="293"/>
      <c r="AK1433" s="100">
        <f t="shared" si="242"/>
        <v>0</v>
      </c>
      <c r="AL1433" s="101">
        <f t="shared" si="243"/>
        <v>0</v>
      </c>
      <c r="AM1433" s="101">
        <f t="shared" si="244"/>
        <v>0</v>
      </c>
      <c r="AN1433" s="102">
        <f t="shared" si="245"/>
        <v>0</v>
      </c>
      <c r="AO1433" s="100">
        <f t="shared" si="246"/>
        <v>0</v>
      </c>
      <c r="AP1433" s="101">
        <f t="shared" si="247"/>
        <v>0</v>
      </c>
      <c r="AQ1433" s="101">
        <f t="shared" si="248"/>
        <v>0</v>
      </c>
      <c r="AR1433" s="102">
        <f t="shared" si="249"/>
        <v>0</v>
      </c>
      <c r="AS1433" s="111">
        <f t="shared" si="250"/>
        <v>0</v>
      </c>
    </row>
    <row r="1434" spans="1:45" ht="15.05" customHeight="1">
      <c r="A1434" s="132"/>
      <c r="C1434" s="169" t="s">
        <v>144</v>
      </c>
      <c r="D1434" s="448" t="str">
        <f t="shared" si="238"/>
        <v/>
      </c>
      <c r="E1434" s="449"/>
      <c r="F1434" s="449"/>
      <c r="G1434" s="449"/>
      <c r="H1434" s="450"/>
      <c r="I1434" s="446" t="str">
        <f t="shared" si="239"/>
        <v/>
      </c>
      <c r="J1434" s="447"/>
      <c r="K1434" s="446" t="str">
        <f t="shared" si="240"/>
        <v/>
      </c>
      <c r="L1434" s="447"/>
      <c r="M1434" s="446" t="str">
        <f t="shared" si="241"/>
        <v/>
      </c>
      <c r="N1434" s="447"/>
      <c r="O1434" s="293"/>
      <c r="P1434" s="293"/>
      <c r="Q1434" s="293"/>
      <c r="R1434" s="293"/>
      <c r="S1434" s="293"/>
      <c r="T1434" s="293"/>
      <c r="U1434" s="293"/>
      <c r="V1434" s="293"/>
      <c r="W1434" s="293"/>
      <c r="X1434" s="293"/>
      <c r="Y1434" s="293"/>
      <c r="Z1434" s="293"/>
      <c r="AA1434" s="293"/>
      <c r="AB1434" s="293"/>
      <c r="AC1434" s="293"/>
      <c r="AD1434" s="293"/>
      <c r="AK1434" s="100">
        <f t="shared" si="242"/>
        <v>0</v>
      </c>
      <c r="AL1434" s="101">
        <f t="shared" si="243"/>
        <v>0</v>
      </c>
      <c r="AM1434" s="101">
        <f t="shared" si="244"/>
        <v>0</v>
      </c>
      <c r="AN1434" s="102">
        <f t="shared" si="245"/>
        <v>0</v>
      </c>
      <c r="AO1434" s="100">
        <f t="shared" si="246"/>
        <v>0</v>
      </c>
      <c r="AP1434" s="101">
        <f t="shared" si="247"/>
        <v>0</v>
      </c>
      <c r="AQ1434" s="101">
        <f t="shared" si="248"/>
        <v>0</v>
      </c>
      <c r="AR1434" s="102">
        <f t="shared" si="249"/>
        <v>0</v>
      </c>
      <c r="AS1434" s="111">
        <f t="shared" si="250"/>
        <v>0</v>
      </c>
    </row>
    <row r="1435" spans="1:45" ht="15.05" customHeight="1">
      <c r="A1435" s="132"/>
      <c r="C1435" s="169" t="s">
        <v>145</v>
      </c>
      <c r="D1435" s="448" t="str">
        <f t="shared" si="238"/>
        <v/>
      </c>
      <c r="E1435" s="449"/>
      <c r="F1435" s="449"/>
      <c r="G1435" s="449"/>
      <c r="H1435" s="450"/>
      <c r="I1435" s="446" t="str">
        <f t="shared" si="239"/>
        <v/>
      </c>
      <c r="J1435" s="447"/>
      <c r="K1435" s="446" t="str">
        <f t="shared" si="240"/>
        <v/>
      </c>
      <c r="L1435" s="447"/>
      <c r="M1435" s="446" t="str">
        <f t="shared" si="241"/>
        <v/>
      </c>
      <c r="N1435" s="447"/>
      <c r="O1435" s="293"/>
      <c r="P1435" s="293"/>
      <c r="Q1435" s="293"/>
      <c r="R1435" s="293"/>
      <c r="S1435" s="293"/>
      <c r="T1435" s="293"/>
      <c r="U1435" s="293"/>
      <c r="V1435" s="293"/>
      <c r="W1435" s="293"/>
      <c r="X1435" s="293"/>
      <c r="Y1435" s="293"/>
      <c r="Z1435" s="293"/>
      <c r="AA1435" s="293"/>
      <c r="AB1435" s="293"/>
      <c r="AC1435" s="293"/>
      <c r="AD1435" s="293"/>
      <c r="AK1435" s="100">
        <f t="shared" si="242"/>
        <v>0</v>
      </c>
      <c r="AL1435" s="101">
        <f t="shared" si="243"/>
        <v>0</v>
      </c>
      <c r="AM1435" s="101">
        <f t="shared" si="244"/>
        <v>0</v>
      </c>
      <c r="AN1435" s="102">
        <f t="shared" si="245"/>
        <v>0</v>
      </c>
      <c r="AO1435" s="100">
        <f t="shared" si="246"/>
        <v>0</v>
      </c>
      <c r="AP1435" s="101">
        <f t="shared" si="247"/>
        <v>0</v>
      </c>
      <c r="AQ1435" s="101">
        <f t="shared" si="248"/>
        <v>0</v>
      </c>
      <c r="AR1435" s="102">
        <f t="shared" si="249"/>
        <v>0</v>
      </c>
      <c r="AS1435" s="111">
        <f t="shared" si="250"/>
        <v>0</v>
      </c>
    </row>
    <row r="1436" spans="1:45" ht="15.05" customHeight="1">
      <c r="A1436" s="132"/>
      <c r="C1436" s="169" t="s">
        <v>146</v>
      </c>
      <c r="D1436" s="448" t="str">
        <f t="shared" si="238"/>
        <v/>
      </c>
      <c r="E1436" s="449"/>
      <c r="F1436" s="449"/>
      <c r="G1436" s="449"/>
      <c r="H1436" s="450"/>
      <c r="I1436" s="446" t="str">
        <f t="shared" si="239"/>
        <v/>
      </c>
      <c r="J1436" s="447"/>
      <c r="K1436" s="446" t="str">
        <f t="shared" si="240"/>
        <v/>
      </c>
      <c r="L1436" s="447"/>
      <c r="M1436" s="446" t="str">
        <f t="shared" si="241"/>
        <v/>
      </c>
      <c r="N1436" s="447"/>
      <c r="O1436" s="293"/>
      <c r="P1436" s="293"/>
      <c r="Q1436" s="293"/>
      <c r="R1436" s="293"/>
      <c r="S1436" s="293"/>
      <c r="T1436" s="293"/>
      <c r="U1436" s="293"/>
      <c r="V1436" s="293"/>
      <c r="W1436" s="293"/>
      <c r="X1436" s="293"/>
      <c r="Y1436" s="293"/>
      <c r="Z1436" s="293"/>
      <c r="AA1436" s="293"/>
      <c r="AB1436" s="293"/>
      <c r="AC1436" s="293"/>
      <c r="AD1436" s="293"/>
      <c r="AK1436" s="100">
        <f t="shared" si="242"/>
        <v>0</v>
      </c>
      <c r="AL1436" s="101">
        <f t="shared" si="243"/>
        <v>0</v>
      </c>
      <c r="AM1436" s="101">
        <f t="shared" si="244"/>
        <v>0</v>
      </c>
      <c r="AN1436" s="102">
        <f t="shared" si="245"/>
        <v>0</v>
      </c>
      <c r="AO1436" s="100">
        <f t="shared" si="246"/>
        <v>0</v>
      </c>
      <c r="AP1436" s="101">
        <f t="shared" si="247"/>
        <v>0</v>
      </c>
      <c r="AQ1436" s="101">
        <f t="shared" si="248"/>
        <v>0</v>
      </c>
      <c r="AR1436" s="102">
        <f t="shared" si="249"/>
        <v>0</v>
      </c>
      <c r="AS1436" s="111">
        <f t="shared" si="250"/>
        <v>0</v>
      </c>
    </row>
    <row r="1437" spans="1:45" ht="15.05" customHeight="1">
      <c r="A1437" s="132"/>
      <c r="C1437" s="169" t="s">
        <v>147</v>
      </c>
      <c r="D1437" s="448" t="str">
        <f t="shared" si="238"/>
        <v/>
      </c>
      <c r="E1437" s="449"/>
      <c r="F1437" s="449"/>
      <c r="G1437" s="449"/>
      <c r="H1437" s="450"/>
      <c r="I1437" s="446" t="str">
        <f t="shared" si="239"/>
        <v/>
      </c>
      <c r="J1437" s="447"/>
      <c r="K1437" s="446" t="str">
        <f t="shared" si="240"/>
        <v/>
      </c>
      <c r="L1437" s="447"/>
      <c r="M1437" s="446" t="str">
        <f t="shared" si="241"/>
        <v/>
      </c>
      <c r="N1437" s="447"/>
      <c r="O1437" s="293"/>
      <c r="P1437" s="293"/>
      <c r="Q1437" s="293"/>
      <c r="R1437" s="293"/>
      <c r="S1437" s="293"/>
      <c r="T1437" s="293"/>
      <c r="U1437" s="293"/>
      <c r="V1437" s="293"/>
      <c r="W1437" s="293"/>
      <c r="X1437" s="293"/>
      <c r="Y1437" s="293"/>
      <c r="Z1437" s="293"/>
      <c r="AA1437" s="293"/>
      <c r="AB1437" s="293"/>
      <c r="AC1437" s="293"/>
      <c r="AD1437" s="293"/>
      <c r="AK1437" s="100">
        <f t="shared" si="242"/>
        <v>0</v>
      </c>
      <c r="AL1437" s="101">
        <f t="shared" si="243"/>
        <v>0</v>
      </c>
      <c r="AM1437" s="101">
        <f t="shared" si="244"/>
        <v>0</v>
      </c>
      <c r="AN1437" s="102">
        <f t="shared" si="245"/>
        <v>0</v>
      </c>
      <c r="AO1437" s="100">
        <f t="shared" si="246"/>
        <v>0</v>
      </c>
      <c r="AP1437" s="101">
        <f t="shared" si="247"/>
        <v>0</v>
      </c>
      <c r="AQ1437" s="101">
        <f t="shared" si="248"/>
        <v>0</v>
      </c>
      <c r="AR1437" s="102">
        <f t="shared" si="249"/>
        <v>0</v>
      </c>
      <c r="AS1437" s="111">
        <f t="shared" si="250"/>
        <v>0</v>
      </c>
    </row>
    <row r="1438" spans="1:45" ht="15.05" customHeight="1">
      <c r="A1438" s="132"/>
      <c r="C1438" s="169" t="s">
        <v>148</v>
      </c>
      <c r="D1438" s="448" t="str">
        <f t="shared" si="238"/>
        <v/>
      </c>
      <c r="E1438" s="449"/>
      <c r="F1438" s="449"/>
      <c r="G1438" s="449"/>
      <c r="H1438" s="450"/>
      <c r="I1438" s="446" t="str">
        <f t="shared" si="239"/>
        <v/>
      </c>
      <c r="J1438" s="447"/>
      <c r="K1438" s="446" t="str">
        <f t="shared" si="240"/>
        <v/>
      </c>
      <c r="L1438" s="447"/>
      <c r="M1438" s="446" t="str">
        <f t="shared" si="241"/>
        <v/>
      </c>
      <c r="N1438" s="447"/>
      <c r="O1438" s="293"/>
      <c r="P1438" s="293"/>
      <c r="Q1438" s="293"/>
      <c r="R1438" s="293"/>
      <c r="S1438" s="293"/>
      <c r="T1438" s="293"/>
      <c r="U1438" s="293"/>
      <c r="V1438" s="293"/>
      <c r="W1438" s="293"/>
      <c r="X1438" s="293"/>
      <c r="Y1438" s="293"/>
      <c r="Z1438" s="293"/>
      <c r="AA1438" s="293"/>
      <c r="AB1438" s="293"/>
      <c r="AC1438" s="293"/>
      <c r="AD1438" s="293"/>
      <c r="AK1438" s="100">
        <f t="shared" si="242"/>
        <v>0</v>
      </c>
      <c r="AL1438" s="101">
        <f t="shared" si="243"/>
        <v>0</v>
      </c>
      <c r="AM1438" s="101">
        <f t="shared" si="244"/>
        <v>0</v>
      </c>
      <c r="AN1438" s="102">
        <f t="shared" si="245"/>
        <v>0</v>
      </c>
      <c r="AO1438" s="100">
        <f t="shared" si="246"/>
        <v>0</v>
      </c>
      <c r="AP1438" s="101">
        <f t="shared" si="247"/>
        <v>0</v>
      </c>
      <c r="AQ1438" s="101">
        <f t="shared" si="248"/>
        <v>0</v>
      </c>
      <c r="AR1438" s="102">
        <f t="shared" si="249"/>
        <v>0</v>
      </c>
      <c r="AS1438" s="111">
        <f t="shared" si="250"/>
        <v>0</v>
      </c>
    </row>
    <row r="1439" spans="1:45" ht="15.05" customHeight="1">
      <c r="A1439" s="132"/>
      <c r="C1439" s="169" t="s">
        <v>149</v>
      </c>
      <c r="D1439" s="448" t="str">
        <f t="shared" si="238"/>
        <v/>
      </c>
      <c r="E1439" s="449"/>
      <c r="F1439" s="449"/>
      <c r="G1439" s="449"/>
      <c r="H1439" s="450"/>
      <c r="I1439" s="446" t="str">
        <f t="shared" si="239"/>
        <v/>
      </c>
      <c r="J1439" s="447"/>
      <c r="K1439" s="446" t="str">
        <f t="shared" si="240"/>
        <v/>
      </c>
      <c r="L1439" s="447"/>
      <c r="M1439" s="446" t="str">
        <f t="shared" si="241"/>
        <v/>
      </c>
      <c r="N1439" s="447"/>
      <c r="O1439" s="293"/>
      <c r="P1439" s="293"/>
      <c r="Q1439" s="293"/>
      <c r="R1439" s="293"/>
      <c r="S1439" s="293"/>
      <c r="T1439" s="293"/>
      <c r="U1439" s="293"/>
      <c r="V1439" s="293"/>
      <c r="W1439" s="293"/>
      <c r="X1439" s="293"/>
      <c r="Y1439" s="293"/>
      <c r="Z1439" s="293"/>
      <c r="AA1439" s="293"/>
      <c r="AB1439" s="293"/>
      <c r="AC1439" s="293"/>
      <c r="AD1439" s="293"/>
      <c r="AK1439" s="100">
        <f t="shared" si="242"/>
        <v>0</v>
      </c>
      <c r="AL1439" s="101">
        <f t="shared" si="243"/>
        <v>0</v>
      </c>
      <c r="AM1439" s="101">
        <f t="shared" si="244"/>
        <v>0</v>
      </c>
      <c r="AN1439" s="102">
        <f t="shared" si="245"/>
        <v>0</v>
      </c>
      <c r="AO1439" s="100">
        <f t="shared" si="246"/>
        <v>0</v>
      </c>
      <c r="AP1439" s="101">
        <f t="shared" si="247"/>
        <v>0</v>
      </c>
      <c r="AQ1439" s="101">
        <f t="shared" si="248"/>
        <v>0</v>
      </c>
      <c r="AR1439" s="102">
        <f t="shared" si="249"/>
        <v>0</v>
      </c>
      <c r="AS1439" s="111">
        <f t="shared" si="250"/>
        <v>0</v>
      </c>
    </row>
    <row r="1440" spans="1:45" ht="15.05" customHeight="1">
      <c r="A1440" s="132"/>
      <c r="C1440" s="169" t="s">
        <v>150</v>
      </c>
      <c r="D1440" s="448" t="str">
        <f t="shared" si="238"/>
        <v/>
      </c>
      <c r="E1440" s="449"/>
      <c r="F1440" s="449"/>
      <c r="G1440" s="449"/>
      <c r="H1440" s="450"/>
      <c r="I1440" s="446" t="str">
        <f t="shared" si="239"/>
        <v/>
      </c>
      <c r="J1440" s="447"/>
      <c r="K1440" s="446" t="str">
        <f t="shared" si="240"/>
        <v/>
      </c>
      <c r="L1440" s="447"/>
      <c r="M1440" s="446" t="str">
        <f t="shared" si="241"/>
        <v/>
      </c>
      <c r="N1440" s="447"/>
      <c r="O1440" s="293"/>
      <c r="P1440" s="293"/>
      <c r="Q1440" s="293"/>
      <c r="R1440" s="293"/>
      <c r="S1440" s="293"/>
      <c r="T1440" s="293"/>
      <c r="U1440" s="293"/>
      <c r="V1440" s="293"/>
      <c r="W1440" s="293"/>
      <c r="X1440" s="293"/>
      <c r="Y1440" s="293"/>
      <c r="Z1440" s="293"/>
      <c r="AA1440" s="293"/>
      <c r="AB1440" s="293"/>
      <c r="AC1440" s="293"/>
      <c r="AD1440" s="293"/>
      <c r="AK1440" s="100">
        <f t="shared" si="242"/>
        <v>0</v>
      </c>
      <c r="AL1440" s="101">
        <f t="shared" si="243"/>
        <v>0</v>
      </c>
      <c r="AM1440" s="101">
        <f t="shared" si="244"/>
        <v>0</v>
      </c>
      <c r="AN1440" s="102">
        <f t="shared" si="245"/>
        <v>0</v>
      </c>
      <c r="AO1440" s="100">
        <f t="shared" si="246"/>
        <v>0</v>
      </c>
      <c r="AP1440" s="101">
        <f t="shared" si="247"/>
        <v>0</v>
      </c>
      <c r="AQ1440" s="101">
        <f t="shared" si="248"/>
        <v>0</v>
      </c>
      <c r="AR1440" s="102">
        <f t="shared" si="249"/>
        <v>0</v>
      </c>
      <c r="AS1440" s="111">
        <f t="shared" si="250"/>
        <v>0</v>
      </c>
    </row>
    <row r="1441" spans="1:45" ht="15.05" customHeight="1">
      <c r="A1441" s="132"/>
      <c r="C1441" s="169" t="s">
        <v>151</v>
      </c>
      <c r="D1441" s="448" t="str">
        <f t="shared" si="238"/>
        <v/>
      </c>
      <c r="E1441" s="449"/>
      <c r="F1441" s="449"/>
      <c r="G1441" s="449"/>
      <c r="H1441" s="450"/>
      <c r="I1441" s="446" t="str">
        <f t="shared" si="239"/>
        <v/>
      </c>
      <c r="J1441" s="447"/>
      <c r="K1441" s="446" t="str">
        <f t="shared" si="240"/>
        <v/>
      </c>
      <c r="L1441" s="447"/>
      <c r="M1441" s="446" t="str">
        <f t="shared" si="241"/>
        <v/>
      </c>
      <c r="N1441" s="447"/>
      <c r="O1441" s="293"/>
      <c r="P1441" s="293"/>
      <c r="Q1441" s="293"/>
      <c r="R1441" s="293"/>
      <c r="S1441" s="293"/>
      <c r="T1441" s="293"/>
      <c r="U1441" s="293"/>
      <c r="V1441" s="293"/>
      <c r="W1441" s="293"/>
      <c r="X1441" s="293"/>
      <c r="Y1441" s="293"/>
      <c r="Z1441" s="293"/>
      <c r="AA1441" s="293"/>
      <c r="AB1441" s="293"/>
      <c r="AC1441" s="293"/>
      <c r="AD1441" s="293"/>
      <c r="AK1441" s="100">
        <f t="shared" si="242"/>
        <v>0</v>
      </c>
      <c r="AL1441" s="101">
        <f t="shared" si="243"/>
        <v>0</v>
      </c>
      <c r="AM1441" s="101">
        <f t="shared" si="244"/>
        <v>0</v>
      </c>
      <c r="AN1441" s="102">
        <f t="shared" si="245"/>
        <v>0</v>
      </c>
      <c r="AO1441" s="100">
        <f t="shared" si="246"/>
        <v>0</v>
      </c>
      <c r="AP1441" s="101">
        <f t="shared" si="247"/>
        <v>0</v>
      </c>
      <c r="AQ1441" s="101">
        <f t="shared" si="248"/>
        <v>0</v>
      </c>
      <c r="AR1441" s="102">
        <f t="shared" si="249"/>
        <v>0</v>
      </c>
      <c r="AS1441" s="111">
        <f t="shared" si="250"/>
        <v>0</v>
      </c>
    </row>
    <row r="1442" spans="1:45" ht="15.05" customHeight="1">
      <c r="A1442" s="132"/>
      <c r="C1442" s="169" t="s">
        <v>152</v>
      </c>
      <c r="D1442" s="448" t="str">
        <f t="shared" si="238"/>
        <v/>
      </c>
      <c r="E1442" s="449"/>
      <c r="F1442" s="449"/>
      <c r="G1442" s="449"/>
      <c r="H1442" s="450"/>
      <c r="I1442" s="446" t="str">
        <f t="shared" si="239"/>
        <v/>
      </c>
      <c r="J1442" s="447"/>
      <c r="K1442" s="446" t="str">
        <f t="shared" si="240"/>
        <v/>
      </c>
      <c r="L1442" s="447"/>
      <c r="M1442" s="446" t="str">
        <f t="shared" si="241"/>
        <v/>
      </c>
      <c r="N1442" s="447"/>
      <c r="O1442" s="293"/>
      <c r="P1442" s="293"/>
      <c r="Q1442" s="293"/>
      <c r="R1442" s="293"/>
      <c r="S1442" s="293"/>
      <c r="T1442" s="293"/>
      <c r="U1442" s="293"/>
      <c r="V1442" s="293"/>
      <c r="W1442" s="293"/>
      <c r="X1442" s="293"/>
      <c r="Y1442" s="293"/>
      <c r="Z1442" s="293"/>
      <c r="AA1442" s="293"/>
      <c r="AB1442" s="293"/>
      <c r="AC1442" s="293"/>
      <c r="AD1442" s="293"/>
      <c r="AK1442" s="100">
        <f t="shared" si="242"/>
        <v>0</v>
      </c>
      <c r="AL1442" s="101">
        <f t="shared" si="243"/>
        <v>0</v>
      </c>
      <c r="AM1442" s="101">
        <f t="shared" si="244"/>
        <v>0</v>
      </c>
      <c r="AN1442" s="102">
        <f t="shared" si="245"/>
        <v>0</v>
      </c>
      <c r="AO1442" s="100">
        <f t="shared" si="246"/>
        <v>0</v>
      </c>
      <c r="AP1442" s="101">
        <f t="shared" si="247"/>
        <v>0</v>
      </c>
      <c r="AQ1442" s="101">
        <f t="shared" si="248"/>
        <v>0</v>
      </c>
      <c r="AR1442" s="102">
        <f t="shared" si="249"/>
        <v>0</v>
      </c>
      <c r="AS1442" s="111">
        <f t="shared" si="250"/>
        <v>0</v>
      </c>
    </row>
    <row r="1443" spans="1:45" ht="15.05" customHeight="1">
      <c r="A1443" s="132"/>
      <c r="C1443" s="169" t="s">
        <v>153</v>
      </c>
      <c r="D1443" s="448" t="str">
        <f t="shared" si="238"/>
        <v/>
      </c>
      <c r="E1443" s="449"/>
      <c r="F1443" s="449"/>
      <c r="G1443" s="449"/>
      <c r="H1443" s="450"/>
      <c r="I1443" s="446" t="str">
        <f t="shared" si="239"/>
        <v/>
      </c>
      <c r="J1443" s="447"/>
      <c r="K1443" s="446" t="str">
        <f t="shared" si="240"/>
        <v/>
      </c>
      <c r="L1443" s="447"/>
      <c r="M1443" s="446" t="str">
        <f t="shared" si="241"/>
        <v/>
      </c>
      <c r="N1443" s="447"/>
      <c r="O1443" s="293"/>
      <c r="P1443" s="293"/>
      <c r="Q1443" s="293"/>
      <c r="R1443" s="293"/>
      <c r="S1443" s="293"/>
      <c r="T1443" s="293"/>
      <c r="U1443" s="293"/>
      <c r="V1443" s="293"/>
      <c r="W1443" s="293"/>
      <c r="X1443" s="293"/>
      <c r="Y1443" s="293"/>
      <c r="Z1443" s="293"/>
      <c r="AA1443" s="293"/>
      <c r="AB1443" s="293"/>
      <c r="AC1443" s="293"/>
      <c r="AD1443" s="293"/>
      <c r="AK1443" s="100">
        <f t="shared" si="242"/>
        <v>0</v>
      </c>
      <c r="AL1443" s="101">
        <f t="shared" si="243"/>
        <v>0</v>
      </c>
      <c r="AM1443" s="101">
        <f t="shared" si="244"/>
        <v>0</v>
      </c>
      <c r="AN1443" s="102">
        <f t="shared" si="245"/>
        <v>0</v>
      </c>
      <c r="AO1443" s="100">
        <f t="shared" si="246"/>
        <v>0</v>
      </c>
      <c r="AP1443" s="101">
        <f t="shared" si="247"/>
        <v>0</v>
      </c>
      <c r="AQ1443" s="101">
        <f t="shared" si="248"/>
        <v>0</v>
      </c>
      <c r="AR1443" s="102">
        <f t="shared" si="249"/>
        <v>0</v>
      </c>
      <c r="AS1443" s="111">
        <f t="shared" si="250"/>
        <v>0</v>
      </c>
    </row>
    <row r="1444" spans="1:45" ht="15.05" customHeight="1">
      <c r="A1444" s="132"/>
      <c r="C1444" s="169" t="s">
        <v>154</v>
      </c>
      <c r="D1444" s="448" t="str">
        <f t="shared" si="238"/>
        <v/>
      </c>
      <c r="E1444" s="449"/>
      <c r="F1444" s="449"/>
      <c r="G1444" s="449"/>
      <c r="H1444" s="450"/>
      <c r="I1444" s="446" t="str">
        <f t="shared" si="239"/>
        <v/>
      </c>
      <c r="J1444" s="447"/>
      <c r="K1444" s="446" t="str">
        <f t="shared" si="240"/>
        <v/>
      </c>
      <c r="L1444" s="447"/>
      <c r="M1444" s="446" t="str">
        <f t="shared" si="241"/>
        <v/>
      </c>
      <c r="N1444" s="447"/>
      <c r="O1444" s="293"/>
      <c r="P1444" s="293"/>
      <c r="Q1444" s="293"/>
      <c r="R1444" s="293"/>
      <c r="S1444" s="293"/>
      <c r="T1444" s="293"/>
      <c r="U1444" s="293"/>
      <c r="V1444" s="293"/>
      <c r="W1444" s="293"/>
      <c r="X1444" s="293"/>
      <c r="Y1444" s="293"/>
      <c r="Z1444" s="293"/>
      <c r="AA1444" s="293"/>
      <c r="AB1444" s="293"/>
      <c r="AC1444" s="293"/>
      <c r="AD1444" s="293"/>
      <c r="AK1444" s="100">
        <f t="shared" si="242"/>
        <v>0</v>
      </c>
      <c r="AL1444" s="101">
        <f t="shared" si="243"/>
        <v>0</v>
      </c>
      <c r="AM1444" s="101">
        <f t="shared" si="244"/>
        <v>0</v>
      </c>
      <c r="AN1444" s="102">
        <f t="shared" si="245"/>
        <v>0</v>
      </c>
      <c r="AO1444" s="100">
        <f t="shared" si="246"/>
        <v>0</v>
      </c>
      <c r="AP1444" s="101">
        <f t="shared" si="247"/>
        <v>0</v>
      </c>
      <c r="AQ1444" s="101">
        <f t="shared" si="248"/>
        <v>0</v>
      </c>
      <c r="AR1444" s="102">
        <f t="shared" si="249"/>
        <v>0</v>
      </c>
      <c r="AS1444" s="111">
        <f t="shared" si="250"/>
        <v>0</v>
      </c>
    </row>
    <row r="1445" spans="1:45" ht="15.05" customHeight="1">
      <c r="A1445" s="132"/>
      <c r="C1445" s="169" t="s">
        <v>155</v>
      </c>
      <c r="D1445" s="448" t="str">
        <f t="shared" si="238"/>
        <v/>
      </c>
      <c r="E1445" s="449"/>
      <c r="F1445" s="449"/>
      <c r="G1445" s="449"/>
      <c r="H1445" s="450"/>
      <c r="I1445" s="446" t="str">
        <f t="shared" si="239"/>
        <v/>
      </c>
      <c r="J1445" s="447"/>
      <c r="K1445" s="446" t="str">
        <f t="shared" si="240"/>
        <v/>
      </c>
      <c r="L1445" s="447"/>
      <c r="M1445" s="446" t="str">
        <f t="shared" si="241"/>
        <v/>
      </c>
      <c r="N1445" s="447"/>
      <c r="O1445" s="293"/>
      <c r="P1445" s="293"/>
      <c r="Q1445" s="293"/>
      <c r="R1445" s="293"/>
      <c r="S1445" s="293"/>
      <c r="T1445" s="293"/>
      <c r="U1445" s="293"/>
      <c r="V1445" s="293"/>
      <c r="W1445" s="293"/>
      <c r="X1445" s="293"/>
      <c r="Y1445" s="293"/>
      <c r="Z1445" s="293"/>
      <c r="AA1445" s="293"/>
      <c r="AB1445" s="293"/>
      <c r="AC1445" s="293"/>
      <c r="AD1445" s="293"/>
      <c r="AK1445" s="100">
        <f t="shared" si="242"/>
        <v>0</v>
      </c>
      <c r="AL1445" s="101">
        <f t="shared" si="243"/>
        <v>0</v>
      </c>
      <c r="AM1445" s="101">
        <f t="shared" si="244"/>
        <v>0</v>
      </c>
      <c r="AN1445" s="102">
        <f t="shared" si="245"/>
        <v>0</v>
      </c>
      <c r="AO1445" s="100">
        <f t="shared" si="246"/>
        <v>0</v>
      </c>
      <c r="AP1445" s="101">
        <f t="shared" si="247"/>
        <v>0</v>
      </c>
      <c r="AQ1445" s="101">
        <f t="shared" si="248"/>
        <v>0</v>
      </c>
      <c r="AR1445" s="102">
        <f t="shared" si="249"/>
        <v>0</v>
      </c>
      <c r="AS1445" s="111">
        <f t="shared" si="250"/>
        <v>0</v>
      </c>
    </row>
    <row r="1446" spans="1:45" ht="15.05" customHeight="1">
      <c r="A1446" s="132"/>
      <c r="C1446" s="169" t="s">
        <v>156</v>
      </c>
      <c r="D1446" s="448" t="str">
        <f t="shared" si="238"/>
        <v/>
      </c>
      <c r="E1446" s="449"/>
      <c r="F1446" s="449"/>
      <c r="G1446" s="449"/>
      <c r="H1446" s="450"/>
      <c r="I1446" s="446" t="str">
        <f t="shared" si="239"/>
        <v/>
      </c>
      <c r="J1446" s="447"/>
      <c r="K1446" s="446" t="str">
        <f t="shared" si="240"/>
        <v/>
      </c>
      <c r="L1446" s="447"/>
      <c r="M1446" s="446" t="str">
        <f t="shared" si="241"/>
        <v/>
      </c>
      <c r="N1446" s="447"/>
      <c r="O1446" s="293"/>
      <c r="P1446" s="293"/>
      <c r="Q1446" s="293"/>
      <c r="R1446" s="293"/>
      <c r="S1446" s="293"/>
      <c r="T1446" s="293"/>
      <c r="U1446" s="293"/>
      <c r="V1446" s="293"/>
      <c r="W1446" s="293"/>
      <c r="X1446" s="293"/>
      <c r="Y1446" s="293"/>
      <c r="Z1446" s="293"/>
      <c r="AA1446" s="293"/>
      <c r="AB1446" s="293"/>
      <c r="AC1446" s="293"/>
      <c r="AD1446" s="293"/>
      <c r="AK1446" s="100">
        <f t="shared" si="242"/>
        <v>0</v>
      </c>
      <c r="AL1446" s="101">
        <f t="shared" si="243"/>
        <v>0</v>
      </c>
      <c r="AM1446" s="101">
        <f t="shared" si="244"/>
        <v>0</v>
      </c>
      <c r="AN1446" s="102">
        <f t="shared" si="245"/>
        <v>0</v>
      </c>
      <c r="AO1446" s="100">
        <f t="shared" si="246"/>
        <v>0</v>
      </c>
      <c r="AP1446" s="101">
        <f t="shared" si="247"/>
        <v>0</v>
      </c>
      <c r="AQ1446" s="101">
        <f t="shared" si="248"/>
        <v>0</v>
      </c>
      <c r="AR1446" s="102">
        <f t="shared" si="249"/>
        <v>0</v>
      </c>
      <c r="AS1446" s="111">
        <f t="shared" si="250"/>
        <v>0</v>
      </c>
    </row>
    <row r="1447" spans="1:45" ht="15.05" customHeight="1">
      <c r="A1447" s="132"/>
      <c r="C1447" s="169" t="s">
        <v>157</v>
      </c>
      <c r="D1447" s="448" t="str">
        <f t="shared" si="238"/>
        <v/>
      </c>
      <c r="E1447" s="449"/>
      <c r="F1447" s="449"/>
      <c r="G1447" s="449"/>
      <c r="H1447" s="450"/>
      <c r="I1447" s="446" t="str">
        <f t="shared" si="239"/>
        <v/>
      </c>
      <c r="J1447" s="447"/>
      <c r="K1447" s="446" t="str">
        <f t="shared" si="240"/>
        <v/>
      </c>
      <c r="L1447" s="447"/>
      <c r="M1447" s="446" t="str">
        <f t="shared" si="241"/>
        <v/>
      </c>
      <c r="N1447" s="447"/>
      <c r="O1447" s="293"/>
      <c r="P1447" s="293"/>
      <c r="Q1447" s="293"/>
      <c r="R1447" s="293"/>
      <c r="S1447" s="293"/>
      <c r="T1447" s="293"/>
      <c r="U1447" s="293"/>
      <c r="V1447" s="293"/>
      <c r="W1447" s="293"/>
      <c r="X1447" s="293"/>
      <c r="Y1447" s="293"/>
      <c r="Z1447" s="293"/>
      <c r="AA1447" s="293"/>
      <c r="AB1447" s="293"/>
      <c r="AC1447" s="293"/>
      <c r="AD1447" s="293"/>
      <c r="AK1447" s="100">
        <f t="shared" si="242"/>
        <v>0</v>
      </c>
      <c r="AL1447" s="101">
        <f t="shared" si="243"/>
        <v>0</v>
      </c>
      <c r="AM1447" s="101">
        <f t="shared" si="244"/>
        <v>0</v>
      </c>
      <c r="AN1447" s="102">
        <f t="shared" si="245"/>
        <v>0</v>
      </c>
      <c r="AO1447" s="100">
        <f t="shared" si="246"/>
        <v>0</v>
      </c>
      <c r="AP1447" s="101">
        <f t="shared" si="247"/>
        <v>0</v>
      </c>
      <c r="AQ1447" s="101">
        <f t="shared" si="248"/>
        <v>0</v>
      </c>
      <c r="AR1447" s="102">
        <f t="shared" si="249"/>
        <v>0</v>
      </c>
      <c r="AS1447" s="111">
        <f t="shared" si="250"/>
        <v>0</v>
      </c>
    </row>
    <row r="1448" spans="1:45" ht="15.05" customHeight="1">
      <c r="A1448" s="132"/>
      <c r="C1448" s="169" t="s">
        <v>158</v>
      </c>
      <c r="D1448" s="448" t="str">
        <f t="shared" si="238"/>
        <v/>
      </c>
      <c r="E1448" s="449"/>
      <c r="F1448" s="449"/>
      <c r="G1448" s="449"/>
      <c r="H1448" s="450"/>
      <c r="I1448" s="446" t="str">
        <f t="shared" si="239"/>
        <v/>
      </c>
      <c r="J1448" s="447"/>
      <c r="K1448" s="446" t="str">
        <f t="shared" si="240"/>
        <v/>
      </c>
      <c r="L1448" s="447"/>
      <c r="M1448" s="446" t="str">
        <f t="shared" si="241"/>
        <v/>
      </c>
      <c r="N1448" s="447"/>
      <c r="O1448" s="293"/>
      <c r="P1448" s="293"/>
      <c r="Q1448" s="293"/>
      <c r="R1448" s="293"/>
      <c r="S1448" s="293"/>
      <c r="T1448" s="293"/>
      <c r="U1448" s="293"/>
      <c r="V1448" s="293"/>
      <c r="W1448" s="293"/>
      <c r="X1448" s="293"/>
      <c r="Y1448" s="293"/>
      <c r="Z1448" s="293"/>
      <c r="AA1448" s="293"/>
      <c r="AB1448" s="293"/>
      <c r="AC1448" s="293"/>
      <c r="AD1448" s="293"/>
      <c r="AK1448" s="100">
        <f t="shared" si="242"/>
        <v>0</v>
      </c>
      <c r="AL1448" s="101">
        <f t="shared" si="243"/>
        <v>0</v>
      </c>
      <c r="AM1448" s="101">
        <f t="shared" si="244"/>
        <v>0</v>
      </c>
      <c r="AN1448" s="102">
        <f t="shared" si="245"/>
        <v>0</v>
      </c>
      <c r="AO1448" s="100">
        <f t="shared" si="246"/>
        <v>0</v>
      </c>
      <c r="AP1448" s="101">
        <f t="shared" si="247"/>
        <v>0</v>
      </c>
      <c r="AQ1448" s="101">
        <f t="shared" si="248"/>
        <v>0</v>
      </c>
      <c r="AR1448" s="102">
        <f t="shared" si="249"/>
        <v>0</v>
      </c>
      <c r="AS1448" s="111">
        <f t="shared" si="250"/>
        <v>0</v>
      </c>
    </row>
    <row r="1449" spans="1:45" ht="15.05" customHeight="1">
      <c r="A1449" s="132"/>
      <c r="C1449" s="169" t="s">
        <v>159</v>
      </c>
      <c r="D1449" s="448" t="str">
        <f t="shared" si="238"/>
        <v/>
      </c>
      <c r="E1449" s="449"/>
      <c r="F1449" s="449"/>
      <c r="G1449" s="449"/>
      <c r="H1449" s="450"/>
      <c r="I1449" s="446" t="str">
        <f t="shared" si="239"/>
        <v/>
      </c>
      <c r="J1449" s="447"/>
      <c r="K1449" s="446" t="str">
        <f t="shared" si="240"/>
        <v/>
      </c>
      <c r="L1449" s="447"/>
      <c r="M1449" s="446" t="str">
        <f t="shared" si="241"/>
        <v/>
      </c>
      <c r="N1449" s="447"/>
      <c r="O1449" s="293"/>
      <c r="P1449" s="293"/>
      <c r="Q1449" s="293"/>
      <c r="R1449" s="293"/>
      <c r="S1449" s="293"/>
      <c r="T1449" s="293"/>
      <c r="U1449" s="293"/>
      <c r="V1449" s="293"/>
      <c r="W1449" s="293"/>
      <c r="X1449" s="293"/>
      <c r="Y1449" s="293"/>
      <c r="Z1449" s="293"/>
      <c r="AA1449" s="293"/>
      <c r="AB1449" s="293"/>
      <c r="AC1449" s="293"/>
      <c r="AD1449" s="293"/>
      <c r="AK1449" s="100">
        <f t="shared" si="242"/>
        <v>0</v>
      </c>
      <c r="AL1449" s="101">
        <f t="shared" si="243"/>
        <v>0</v>
      </c>
      <c r="AM1449" s="101">
        <f t="shared" si="244"/>
        <v>0</v>
      </c>
      <c r="AN1449" s="102">
        <f t="shared" si="245"/>
        <v>0</v>
      </c>
      <c r="AO1449" s="100">
        <f t="shared" si="246"/>
        <v>0</v>
      </c>
      <c r="AP1449" s="101">
        <f t="shared" si="247"/>
        <v>0</v>
      </c>
      <c r="AQ1449" s="101">
        <f t="shared" si="248"/>
        <v>0</v>
      </c>
      <c r="AR1449" s="102">
        <f t="shared" si="249"/>
        <v>0</v>
      </c>
      <c r="AS1449" s="111">
        <f t="shared" si="250"/>
        <v>0</v>
      </c>
    </row>
    <row r="1450" spans="1:45" ht="15.05" customHeight="1">
      <c r="A1450" s="132"/>
      <c r="C1450" s="169" t="s">
        <v>160</v>
      </c>
      <c r="D1450" s="448" t="str">
        <f t="shared" si="238"/>
        <v/>
      </c>
      <c r="E1450" s="449"/>
      <c r="F1450" s="449"/>
      <c r="G1450" s="449"/>
      <c r="H1450" s="450"/>
      <c r="I1450" s="446" t="str">
        <f t="shared" si="239"/>
        <v/>
      </c>
      <c r="J1450" s="447"/>
      <c r="K1450" s="446" t="str">
        <f t="shared" si="240"/>
        <v/>
      </c>
      <c r="L1450" s="447"/>
      <c r="M1450" s="446" t="str">
        <f t="shared" si="241"/>
        <v/>
      </c>
      <c r="N1450" s="447"/>
      <c r="O1450" s="293"/>
      <c r="P1450" s="293"/>
      <c r="Q1450" s="293"/>
      <c r="R1450" s="293"/>
      <c r="S1450" s="293"/>
      <c r="T1450" s="293"/>
      <c r="U1450" s="293"/>
      <c r="V1450" s="293"/>
      <c r="W1450" s="293"/>
      <c r="X1450" s="293"/>
      <c r="Y1450" s="293"/>
      <c r="Z1450" s="293"/>
      <c r="AA1450" s="293"/>
      <c r="AB1450" s="293"/>
      <c r="AC1450" s="293"/>
      <c r="AD1450" s="293"/>
      <c r="AK1450" s="100">
        <f t="shared" si="242"/>
        <v>0</v>
      </c>
      <c r="AL1450" s="101">
        <f t="shared" si="243"/>
        <v>0</v>
      </c>
      <c r="AM1450" s="101">
        <f t="shared" si="244"/>
        <v>0</v>
      </c>
      <c r="AN1450" s="102">
        <f t="shared" si="245"/>
        <v>0</v>
      </c>
      <c r="AO1450" s="100">
        <f t="shared" si="246"/>
        <v>0</v>
      </c>
      <c r="AP1450" s="101">
        <f t="shared" si="247"/>
        <v>0</v>
      </c>
      <c r="AQ1450" s="101">
        <f t="shared" si="248"/>
        <v>0</v>
      </c>
      <c r="AR1450" s="102">
        <f t="shared" si="249"/>
        <v>0</v>
      </c>
      <c r="AS1450" s="111">
        <f t="shared" si="250"/>
        <v>0</v>
      </c>
    </row>
    <row r="1451" spans="1:45" ht="15.05" customHeight="1">
      <c r="A1451" s="132"/>
      <c r="C1451" s="170" t="s">
        <v>161</v>
      </c>
      <c r="D1451" s="448" t="str">
        <f t="shared" si="238"/>
        <v/>
      </c>
      <c r="E1451" s="449"/>
      <c r="F1451" s="449"/>
      <c r="G1451" s="449"/>
      <c r="H1451" s="450"/>
      <c r="I1451" s="446" t="str">
        <f t="shared" si="239"/>
        <v/>
      </c>
      <c r="J1451" s="447"/>
      <c r="K1451" s="446" t="str">
        <f t="shared" si="240"/>
        <v/>
      </c>
      <c r="L1451" s="447"/>
      <c r="M1451" s="446" t="str">
        <f t="shared" si="241"/>
        <v/>
      </c>
      <c r="N1451" s="447"/>
      <c r="O1451" s="293"/>
      <c r="P1451" s="293"/>
      <c r="Q1451" s="293"/>
      <c r="R1451" s="293"/>
      <c r="S1451" s="293"/>
      <c r="T1451" s="293"/>
      <c r="U1451" s="293"/>
      <c r="V1451" s="293"/>
      <c r="W1451" s="293"/>
      <c r="X1451" s="293"/>
      <c r="Y1451" s="293"/>
      <c r="Z1451" s="293"/>
      <c r="AA1451" s="293"/>
      <c r="AB1451" s="293"/>
      <c r="AC1451" s="293"/>
      <c r="AD1451" s="293"/>
      <c r="AK1451" s="100">
        <f t="shared" si="242"/>
        <v>0</v>
      </c>
      <c r="AL1451" s="101">
        <f t="shared" si="243"/>
        <v>0</v>
      </c>
      <c r="AM1451" s="101">
        <f t="shared" si="244"/>
        <v>0</v>
      </c>
      <c r="AN1451" s="102">
        <f t="shared" si="245"/>
        <v>0</v>
      </c>
      <c r="AO1451" s="100">
        <f t="shared" si="246"/>
        <v>0</v>
      </c>
      <c r="AP1451" s="101">
        <f t="shared" si="247"/>
        <v>0</v>
      </c>
      <c r="AQ1451" s="101">
        <f t="shared" si="248"/>
        <v>0</v>
      </c>
      <c r="AR1451" s="102">
        <f t="shared" si="249"/>
        <v>0</v>
      </c>
      <c r="AS1451" s="111">
        <f t="shared" si="250"/>
        <v>0</v>
      </c>
    </row>
    <row r="1452" spans="1:45" ht="15.05" customHeight="1">
      <c r="A1452" s="132"/>
      <c r="C1452" s="170" t="s">
        <v>162</v>
      </c>
      <c r="D1452" s="448" t="str">
        <f t="shared" si="238"/>
        <v/>
      </c>
      <c r="E1452" s="449"/>
      <c r="F1452" s="449"/>
      <c r="G1452" s="449"/>
      <c r="H1452" s="450"/>
      <c r="I1452" s="446" t="str">
        <f t="shared" si="239"/>
        <v/>
      </c>
      <c r="J1452" s="447"/>
      <c r="K1452" s="446" t="str">
        <f t="shared" si="240"/>
        <v/>
      </c>
      <c r="L1452" s="447"/>
      <c r="M1452" s="446" t="str">
        <f t="shared" si="241"/>
        <v/>
      </c>
      <c r="N1452" s="447"/>
      <c r="O1452" s="293"/>
      <c r="P1452" s="293"/>
      <c r="Q1452" s="293"/>
      <c r="R1452" s="293"/>
      <c r="S1452" s="293"/>
      <c r="T1452" s="293"/>
      <c r="U1452" s="293"/>
      <c r="V1452" s="293"/>
      <c r="W1452" s="293"/>
      <c r="X1452" s="293"/>
      <c r="Y1452" s="293"/>
      <c r="Z1452" s="293"/>
      <c r="AA1452" s="293"/>
      <c r="AB1452" s="293"/>
      <c r="AC1452" s="293"/>
      <c r="AD1452" s="293"/>
      <c r="AK1452" s="100">
        <f t="shared" si="242"/>
        <v>0</v>
      </c>
      <c r="AL1452" s="101">
        <f t="shared" si="243"/>
        <v>0</v>
      </c>
      <c r="AM1452" s="101">
        <f t="shared" si="244"/>
        <v>0</v>
      </c>
      <c r="AN1452" s="102">
        <f t="shared" si="245"/>
        <v>0</v>
      </c>
      <c r="AO1452" s="100">
        <f t="shared" si="246"/>
        <v>0</v>
      </c>
      <c r="AP1452" s="101">
        <f t="shared" si="247"/>
        <v>0</v>
      </c>
      <c r="AQ1452" s="101">
        <f t="shared" si="248"/>
        <v>0</v>
      </c>
      <c r="AR1452" s="102">
        <f t="shared" si="249"/>
        <v>0</v>
      </c>
      <c r="AS1452" s="111">
        <f t="shared" si="250"/>
        <v>0</v>
      </c>
    </row>
    <row r="1453" spans="1:45" ht="15.05" customHeight="1">
      <c r="A1453" s="132"/>
      <c r="C1453" s="170" t="s">
        <v>163</v>
      </c>
      <c r="D1453" s="448" t="str">
        <f t="shared" si="238"/>
        <v/>
      </c>
      <c r="E1453" s="449"/>
      <c r="F1453" s="449"/>
      <c r="G1453" s="449"/>
      <c r="H1453" s="450"/>
      <c r="I1453" s="446" t="str">
        <f t="shared" si="239"/>
        <v/>
      </c>
      <c r="J1453" s="447"/>
      <c r="K1453" s="446" t="str">
        <f t="shared" si="240"/>
        <v/>
      </c>
      <c r="L1453" s="447"/>
      <c r="M1453" s="446" t="str">
        <f t="shared" si="241"/>
        <v/>
      </c>
      <c r="N1453" s="447"/>
      <c r="O1453" s="293"/>
      <c r="P1453" s="293"/>
      <c r="Q1453" s="293"/>
      <c r="R1453" s="293"/>
      <c r="S1453" s="293"/>
      <c r="T1453" s="293"/>
      <c r="U1453" s="293"/>
      <c r="V1453" s="293"/>
      <c r="W1453" s="293"/>
      <c r="X1453" s="293"/>
      <c r="Y1453" s="293"/>
      <c r="Z1453" s="293"/>
      <c r="AA1453" s="293"/>
      <c r="AB1453" s="293"/>
      <c r="AC1453" s="293"/>
      <c r="AD1453" s="293"/>
      <c r="AK1453" s="100">
        <f t="shared" si="242"/>
        <v>0</v>
      </c>
      <c r="AL1453" s="101">
        <f t="shared" si="243"/>
        <v>0</v>
      </c>
      <c r="AM1453" s="101">
        <f t="shared" si="244"/>
        <v>0</v>
      </c>
      <c r="AN1453" s="102">
        <f t="shared" si="245"/>
        <v>0</v>
      </c>
      <c r="AO1453" s="100">
        <f t="shared" si="246"/>
        <v>0</v>
      </c>
      <c r="AP1453" s="101">
        <f t="shared" si="247"/>
        <v>0</v>
      </c>
      <c r="AQ1453" s="101">
        <f t="shared" si="248"/>
        <v>0</v>
      </c>
      <c r="AR1453" s="102">
        <f t="shared" si="249"/>
        <v>0</v>
      </c>
      <c r="AS1453" s="111">
        <f t="shared" si="250"/>
        <v>0</v>
      </c>
    </row>
    <row r="1454" spans="1:45" ht="15.05" customHeight="1">
      <c r="A1454" s="132"/>
      <c r="C1454" s="170" t="s">
        <v>164</v>
      </c>
      <c r="D1454" s="448" t="str">
        <f t="shared" si="238"/>
        <v/>
      </c>
      <c r="E1454" s="449"/>
      <c r="F1454" s="449"/>
      <c r="G1454" s="449"/>
      <c r="H1454" s="450"/>
      <c r="I1454" s="446" t="str">
        <f t="shared" si="239"/>
        <v/>
      </c>
      <c r="J1454" s="447"/>
      <c r="K1454" s="446" t="str">
        <f t="shared" si="240"/>
        <v/>
      </c>
      <c r="L1454" s="447"/>
      <c r="M1454" s="446" t="str">
        <f t="shared" si="241"/>
        <v/>
      </c>
      <c r="N1454" s="447"/>
      <c r="O1454" s="293"/>
      <c r="P1454" s="293"/>
      <c r="Q1454" s="293"/>
      <c r="R1454" s="293"/>
      <c r="S1454" s="293"/>
      <c r="T1454" s="293"/>
      <c r="U1454" s="293"/>
      <c r="V1454" s="293"/>
      <c r="W1454" s="293"/>
      <c r="X1454" s="293"/>
      <c r="Y1454" s="293"/>
      <c r="Z1454" s="293"/>
      <c r="AA1454" s="293"/>
      <c r="AB1454" s="293"/>
      <c r="AC1454" s="293"/>
      <c r="AD1454" s="293"/>
      <c r="AK1454" s="100">
        <f t="shared" si="242"/>
        <v>0</v>
      </c>
      <c r="AL1454" s="101">
        <f t="shared" si="243"/>
        <v>0</v>
      </c>
      <c r="AM1454" s="101">
        <f t="shared" si="244"/>
        <v>0</v>
      </c>
      <c r="AN1454" s="102">
        <f t="shared" si="245"/>
        <v>0</v>
      </c>
      <c r="AO1454" s="100">
        <f t="shared" si="246"/>
        <v>0</v>
      </c>
      <c r="AP1454" s="101">
        <f t="shared" si="247"/>
        <v>0</v>
      </c>
      <c r="AQ1454" s="101">
        <f t="shared" si="248"/>
        <v>0</v>
      </c>
      <c r="AR1454" s="102">
        <f t="shared" si="249"/>
        <v>0</v>
      </c>
      <c r="AS1454" s="111">
        <f t="shared" si="250"/>
        <v>0</v>
      </c>
    </row>
    <row r="1455" spans="1:45" ht="15.05" customHeight="1">
      <c r="A1455" s="132"/>
      <c r="C1455" s="170" t="s">
        <v>165</v>
      </c>
      <c r="D1455" s="448" t="str">
        <f t="shared" si="238"/>
        <v/>
      </c>
      <c r="E1455" s="449"/>
      <c r="F1455" s="449"/>
      <c r="G1455" s="449"/>
      <c r="H1455" s="450"/>
      <c r="I1455" s="446" t="str">
        <f t="shared" si="239"/>
        <v/>
      </c>
      <c r="J1455" s="447"/>
      <c r="K1455" s="446" t="str">
        <f t="shared" si="240"/>
        <v/>
      </c>
      <c r="L1455" s="447"/>
      <c r="M1455" s="446" t="str">
        <f t="shared" si="241"/>
        <v/>
      </c>
      <c r="N1455" s="447"/>
      <c r="O1455" s="293"/>
      <c r="P1455" s="293"/>
      <c r="Q1455" s="293"/>
      <c r="R1455" s="293"/>
      <c r="S1455" s="293"/>
      <c r="T1455" s="293"/>
      <c r="U1455" s="293"/>
      <c r="V1455" s="293"/>
      <c r="W1455" s="293"/>
      <c r="X1455" s="293"/>
      <c r="Y1455" s="293"/>
      <c r="Z1455" s="293"/>
      <c r="AA1455" s="293"/>
      <c r="AB1455" s="293"/>
      <c r="AC1455" s="293"/>
      <c r="AD1455" s="293"/>
      <c r="AK1455" s="100">
        <f t="shared" si="242"/>
        <v>0</v>
      </c>
      <c r="AL1455" s="101">
        <f t="shared" si="243"/>
        <v>0</v>
      </c>
      <c r="AM1455" s="101">
        <f t="shared" si="244"/>
        <v>0</v>
      </c>
      <c r="AN1455" s="102">
        <f t="shared" si="245"/>
        <v>0</v>
      </c>
      <c r="AO1455" s="100">
        <f t="shared" si="246"/>
        <v>0</v>
      </c>
      <c r="AP1455" s="101">
        <f t="shared" si="247"/>
        <v>0</v>
      </c>
      <c r="AQ1455" s="101">
        <f t="shared" si="248"/>
        <v>0</v>
      </c>
      <c r="AR1455" s="102">
        <f t="shared" si="249"/>
        <v>0</v>
      </c>
      <c r="AS1455" s="111">
        <f t="shared" si="250"/>
        <v>0</v>
      </c>
    </row>
    <row r="1456" spans="1:45" ht="15.05" customHeight="1">
      <c r="A1456" s="132"/>
      <c r="C1456" s="170" t="s">
        <v>166</v>
      </c>
      <c r="D1456" s="448" t="str">
        <f t="shared" si="238"/>
        <v/>
      </c>
      <c r="E1456" s="449"/>
      <c r="F1456" s="449"/>
      <c r="G1456" s="449"/>
      <c r="H1456" s="450"/>
      <c r="I1456" s="446" t="str">
        <f t="shared" si="239"/>
        <v/>
      </c>
      <c r="J1456" s="447"/>
      <c r="K1456" s="446" t="str">
        <f t="shared" si="240"/>
        <v/>
      </c>
      <c r="L1456" s="447"/>
      <c r="M1456" s="446" t="str">
        <f t="shared" si="241"/>
        <v/>
      </c>
      <c r="N1456" s="447"/>
      <c r="O1456" s="293"/>
      <c r="P1456" s="293"/>
      <c r="Q1456" s="293"/>
      <c r="R1456" s="293"/>
      <c r="S1456" s="293"/>
      <c r="T1456" s="293"/>
      <c r="U1456" s="293"/>
      <c r="V1456" s="293"/>
      <c r="W1456" s="293"/>
      <c r="X1456" s="293"/>
      <c r="Y1456" s="293"/>
      <c r="Z1456" s="293"/>
      <c r="AA1456" s="293"/>
      <c r="AB1456" s="293"/>
      <c r="AC1456" s="293"/>
      <c r="AD1456" s="293"/>
      <c r="AK1456" s="100">
        <f t="shared" si="242"/>
        <v>0</v>
      </c>
      <c r="AL1456" s="101">
        <f t="shared" si="243"/>
        <v>0</v>
      </c>
      <c r="AM1456" s="101">
        <f t="shared" si="244"/>
        <v>0</v>
      </c>
      <c r="AN1456" s="102">
        <f t="shared" si="245"/>
        <v>0</v>
      </c>
      <c r="AO1456" s="100">
        <f t="shared" si="246"/>
        <v>0</v>
      </c>
      <c r="AP1456" s="101">
        <f t="shared" si="247"/>
        <v>0</v>
      </c>
      <c r="AQ1456" s="101">
        <f t="shared" si="248"/>
        <v>0</v>
      </c>
      <c r="AR1456" s="102">
        <f t="shared" si="249"/>
        <v>0</v>
      </c>
      <c r="AS1456" s="111">
        <f t="shared" si="250"/>
        <v>0</v>
      </c>
    </row>
    <row r="1457" spans="1:45" ht="15.05" customHeight="1">
      <c r="A1457" s="132"/>
      <c r="C1457" s="170" t="s">
        <v>167</v>
      </c>
      <c r="D1457" s="448" t="str">
        <f t="shared" si="238"/>
        <v/>
      </c>
      <c r="E1457" s="449"/>
      <c r="F1457" s="449"/>
      <c r="G1457" s="449"/>
      <c r="H1457" s="450"/>
      <c r="I1457" s="446" t="str">
        <f t="shared" si="239"/>
        <v/>
      </c>
      <c r="J1457" s="447"/>
      <c r="K1457" s="446" t="str">
        <f t="shared" si="240"/>
        <v/>
      </c>
      <c r="L1457" s="447"/>
      <c r="M1457" s="446" t="str">
        <f t="shared" si="241"/>
        <v/>
      </c>
      <c r="N1457" s="447"/>
      <c r="O1457" s="293"/>
      <c r="P1457" s="293"/>
      <c r="Q1457" s="293"/>
      <c r="R1457" s="293"/>
      <c r="S1457" s="293"/>
      <c r="T1457" s="293"/>
      <c r="U1457" s="293"/>
      <c r="V1457" s="293"/>
      <c r="W1457" s="293"/>
      <c r="X1457" s="293"/>
      <c r="Y1457" s="293"/>
      <c r="Z1457" s="293"/>
      <c r="AA1457" s="293"/>
      <c r="AB1457" s="293"/>
      <c r="AC1457" s="293"/>
      <c r="AD1457" s="293"/>
      <c r="AK1457" s="100">
        <f t="shared" si="242"/>
        <v>0</v>
      </c>
      <c r="AL1457" s="101">
        <f t="shared" si="243"/>
        <v>0</v>
      </c>
      <c r="AM1457" s="101">
        <f t="shared" si="244"/>
        <v>0</v>
      </c>
      <c r="AN1457" s="102">
        <f t="shared" si="245"/>
        <v>0</v>
      </c>
      <c r="AO1457" s="100">
        <f t="shared" si="246"/>
        <v>0</v>
      </c>
      <c r="AP1457" s="101">
        <f t="shared" si="247"/>
        <v>0</v>
      </c>
      <c r="AQ1457" s="101">
        <f t="shared" si="248"/>
        <v>0</v>
      </c>
      <c r="AR1457" s="102">
        <f t="shared" si="249"/>
        <v>0</v>
      </c>
      <c r="AS1457" s="111">
        <f t="shared" si="250"/>
        <v>0</v>
      </c>
    </row>
    <row r="1458" spans="1:45" ht="15.05" customHeight="1">
      <c r="A1458" s="132"/>
      <c r="C1458" s="170" t="s">
        <v>168</v>
      </c>
      <c r="D1458" s="448" t="str">
        <f t="shared" si="238"/>
        <v/>
      </c>
      <c r="E1458" s="449"/>
      <c r="F1458" s="449"/>
      <c r="G1458" s="449"/>
      <c r="H1458" s="450"/>
      <c r="I1458" s="446" t="str">
        <f t="shared" si="239"/>
        <v/>
      </c>
      <c r="J1458" s="447"/>
      <c r="K1458" s="446" t="str">
        <f t="shared" si="240"/>
        <v/>
      </c>
      <c r="L1458" s="447"/>
      <c r="M1458" s="446" t="str">
        <f t="shared" si="241"/>
        <v/>
      </c>
      <c r="N1458" s="447"/>
      <c r="O1458" s="293"/>
      <c r="P1458" s="293"/>
      <c r="Q1458" s="293"/>
      <c r="R1458" s="293"/>
      <c r="S1458" s="293"/>
      <c r="T1458" s="293"/>
      <c r="U1458" s="293"/>
      <c r="V1458" s="293"/>
      <c r="W1458" s="293"/>
      <c r="X1458" s="293"/>
      <c r="Y1458" s="293"/>
      <c r="Z1458" s="293"/>
      <c r="AA1458" s="293"/>
      <c r="AB1458" s="293"/>
      <c r="AC1458" s="293"/>
      <c r="AD1458" s="293"/>
      <c r="AK1458" s="100">
        <f t="shared" si="242"/>
        <v>0</v>
      </c>
      <c r="AL1458" s="101">
        <f t="shared" si="243"/>
        <v>0</v>
      </c>
      <c r="AM1458" s="101">
        <f t="shared" si="244"/>
        <v>0</v>
      </c>
      <c r="AN1458" s="102">
        <f t="shared" si="245"/>
        <v>0</v>
      </c>
      <c r="AO1458" s="100">
        <f t="shared" si="246"/>
        <v>0</v>
      </c>
      <c r="AP1458" s="101">
        <f t="shared" si="247"/>
        <v>0</v>
      </c>
      <c r="AQ1458" s="101">
        <f t="shared" si="248"/>
        <v>0</v>
      </c>
      <c r="AR1458" s="102">
        <f t="shared" si="249"/>
        <v>0</v>
      </c>
      <c r="AS1458" s="111">
        <f t="shared" si="250"/>
        <v>0</v>
      </c>
    </row>
    <row r="1459" spans="1:45" ht="15.05" customHeight="1">
      <c r="A1459" s="132"/>
      <c r="C1459" s="170" t="s">
        <v>169</v>
      </c>
      <c r="D1459" s="448" t="str">
        <f t="shared" si="238"/>
        <v/>
      </c>
      <c r="E1459" s="449"/>
      <c r="F1459" s="449"/>
      <c r="G1459" s="449"/>
      <c r="H1459" s="450"/>
      <c r="I1459" s="446" t="str">
        <f t="shared" si="239"/>
        <v/>
      </c>
      <c r="J1459" s="447"/>
      <c r="K1459" s="446" t="str">
        <f t="shared" si="240"/>
        <v/>
      </c>
      <c r="L1459" s="447"/>
      <c r="M1459" s="446" t="str">
        <f t="shared" si="241"/>
        <v/>
      </c>
      <c r="N1459" s="447"/>
      <c r="O1459" s="293"/>
      <c r="P1459" s="293"/>
      <c r="Q1459" s="293"/>
      <c r="R1459" s="293"/>
      <c r="S1459" s="293"/>
      <c r="T1459" s="293"/>
      <c r="U1459" s="293"/>
      <c r="V1459" s="293"/>
      <c r="W1459" s="293"/>
      <c r="X1459" s="293"/>
      <c r="Y1459" s="293"/>
      <c r="Z1459" s="293"/>
      <c r="AA1459" s="293"/>
      <c r="AB1459" s="293"/>
      <c r="AC1459" s="293"/>
      <c r="AD1459" s="293"/>
      <c r="AK1459" s="100">
        <f t="shared" si="242"/>
        <v>0</v>
      </c>
      <c r="AL1459" s="101">
        <f t="shared" si="243"/>
        <v>0</v>
      </c>
      <c r="AM1459" s="101">
        <f t="shared" si="244"/>
        <v>0</v>
      </c>
      <c r="AN1459" s="102">
        <f t="shared" si="245"/>
        <v>0</v>
      </c>
      <c r="AO1459" s="100">
        <f t="shared" si="246"/>
        <v>0</v>
      </c>
      <c r="AP1459" s="101">
        <f t="shared" si="247"/>
        <v>0</v>
      </c>
      <c r="AQ1459" s="101">
        <f t="shared" si="248"/>
        <v>0</v>
      </c>
      <c r="AR1459" s="102">
        <f t="shared" si="249"/>
        <v>0</v>
      </c>
      <c r="AS1459" s="111">
        <f t="shared" si="250"/>
        <v>0</v>
      </c>
    </row>
    <row r="1460" spans="1:45" ht="15.05" customHeight="1">
      <c r="A1460" s="132"/>
      <c r="C1460" s="170" t="s">
        <v>170</v>
      </c>
      <c r="D1460" s="448" t="str">
        <f t="shared" si="238"/>
        <v/>
      </c>
      <c r="E1460" s="449"/>
      <c r="F1460" s="449"/>
      <c r="G1460" s="449"/>
      <c r="H1460" s="450"/>
      <c r="I1460" s="446" t="str">
        <f t="shared" si="239"/>
        <v/>
      </c>
      <c r="J1460" s="447"/>
      <c r="K1460" s="446" t="str">
        <f t="shared" si="240"/>
        <v/>
      </c>
      <c r="L1460" s="447"/>
      <c r="M1460" s="446" t="str">
        <f t="shared" si="241"/>
        <v/>
      </c>
      <c r="N1460" s="447"/>
      <c r="O1460" s="293"/>
      <c r="P1460" s="293"/>
      <c r="Q1460" s="293"/>
      <c r="R1460" s="293"/>
      <c r="S1460" s="293"/>
      <c r="T1460" s="293"/>
      <c r="U1460" s="293"/>
      <c r="V1460" s="293"/>
      <c r="W1460" s="293"/>
      <c r="X1460" s="293"/>
      <c r="Y1460" s="293"/>
      <c r="Z1460" s="293"/>
      <c r="AA1460" s="293"/>
      <c r="AB1460" s="293"/>
      <c r="AC1460" s="293"/>
      <c r="AD1460" s="293"/>
      <c r="AK1460" s="100">
        <f t="shared" si="242"/>
        <v>0</v>
      </c>
      <c r="AL1460" s="101">
        <f t="shared" si="243"/>
        <v>0</v>
      </c>
      <c r="AM1460" s="101">
        <f t="shared" si="244"/>
        <v>0</v>
      </c>
      <c r="AN1460" s="102">
        <f t="shared" si="245"/>
        <v>0</v>
      </c>
      <c r="AO1460" s="100">
        <f t="shared" si="246"/>
        <v>0</v>
      </c>
      <c r="AP1460" s="101">
        <f t="shared" si="247"/>
        <v>0</v>
      </c>
      <c r="AQ1460" s="101">
        <f t="shared" si="248"/>
        <v>0</v>
      </c>
      <c r="AR1460" s="102">
        <f t="shared" si="249"/>
        <v>0</v>
      </c>
      <c r="AS1460" s="111">
        <f t="shared" si="250"/>
        <v>0</v>
      </c>
    </row>
    <row r="1461" spans="1:45" ht="15.05" customHeight="1">
      <c r="A1461" s="132"/>
      <c r="C1461" s="170" t="s">
        <v>171</v>
      </c>
      <c r="D1461" s="448" t="str">
        <f t="shared" si="238"/>
        <v/>
      </c>
      <c r="E1461" s="449"/>
      <c r="F1461" s="449"/>
      <c r="G1461" s="449"/>
      <c r="H1461" s="450"/>
      <c r="I1461" s="446" t="str">
        <f t="shared" si="239"/>
        <v/>
      </c>
      <c r="J1461" s="447"/>
      <c r="K1461" s="446" t="str">
        <f t="shared" si="240"/>
        <v/>
      </c>
      <c r="L1461" s="447"/>
      <c r="M1461" s="446" t="str">
        <f t="shared" si="241"/>
        <v/>
      </c>
      <c r="N1461" s="447"/>
      <c r="O1461" s="293"/>
      <c r="P1461" s="293"/>
      <c r="Q1461" s="293"/>
      <c r="R1461" s="293"/>
      <c r="S1461" s="293"/>
      <c r="T1461" s="293"/>
      <c r="U1461" s="293"/>
      <c r="V1461" s="293"/>
      <c r="W1461" s="293"/>
      <c r="X1461" s="293"/>
      <c r="Y1461" s="293"/>
      <c r="Z1461" s="293"/>
      <c r="AA1461" s="293"/>
      <c r="AB1461" s="293"/>
      <c r="AC1461" s="293"/>
      <c r="AD1461" s="293"/>
      <c r="AK1461" s="100">
        <f t="shared" si="242"/>
        <v>0</v>
      </c>
      <c r="AL1461" s="101">
        <f t="shared" si="243"/>
        <v>0</v>
      </c>
      <c r="AM1461" s="101">
        <f t="shared" si="244"/>
        <v>0</v>
      </c>
      <c r="AN1461" s="102">
        <f t="shared" si="245"/>
        <v>0</v>
      </c>
      <c r="AO1461" s="100">
        <f t="shared" si="246"/>
        <v>0</v>
      </c>
      <c r="AP1461" s="101">
        <f t="shared" si="247"/>
        <v>0</v>
      </c>
      <c r="AQ1461" s="101">
        <f t="shared" si="248"/>
        <v>0</v>
      </c>
      <c r="AR1461" s="102">
        <f t="shared" si="249"/>
        <v>0</v>
      </c>
      <c r="AS1461" s="111">
        <f t="shared" si="250"/>
        <v>0</v>
      </c>
    </row>
    <row r="1462" spans="1:45" ht="15.05" customHeight="1">
      <c r="A1462" s="132"/>
      <c r="C1462" s="170" t="s">
        <v>172</v>
      </c>
      <c r="D1462" s="448" t="str">
        <f t="shared" si="238"/>
        <v/>
      </c>
      <c r="E1462" s="449"/>
      <c r="F1462" s="449"/>
      <c r="G1462" s="449"/>
      <c r="H1462" s="450"/>
      <c r="I1462" s="446" t="str">
        <f t="shared" si="239"/>
        <v/>
      </c>
      <c r="J1462" s="447"/>
      <c r="K1462" s="446" t="str">
        <f t="shared" si="240"/>
        <v/>
      </c>
      <c r="L1462" s="447"/>
      <c r="M1462" s="446" t="str">
        <f t="shared" si="241"/>
        <v/>
      </c>
      <c r="N1462" s="447"/>
      <c r="O1462" s="293"/>
      <c r="P1462" s="293"/>
      <c r="Q1462" s="293"/>
      <c r="R1462" s="293"/>
      <c r="S1462" s="293"/>
      <c r="T1462" s="293"/>
      <c r="U1462" s="293"/>
      <c r="V1462" s="293"/>
      <c r="W1462" s="293"/>
      <c r="X1462" s="293"/>
      <c r="Y1462" s="293"/>
      <c r="Z1462" s="293"/>
      <c r="AA1462" s="293"/>
      <c r="AB1462" s="293"/>
      <c r="AC1462" s="293"/>
      <c r="AD1462" s="293"/>
      <c r="AK1462" s="100">
        <f t="shared" si="242"/>
        <v>0</v>
      </c>
      <c r="AL1462" s="101">
        <f t="shared" si="243"/>
        <v>0</v>
      </c>
      <c r="AM1462" s="101">
        <f t="shared" si="244"/>
        <v>0</v>
      </c>
      <c r="AN1462" s="102">
        <f t="shared" si="245"/>
        <v>0</v>
      </c>
      <c r="AO1462" s="100">
        <f t="shared" si="246"/>
        <v>0</v>
      </c>
      <c r="AP1462" s="101">
        <f t="shared" si="247"/>
        <v>0</v>
      </c>
      <c r="AQ1462" s="101">
        <f t="shared" si="248"/>
        <v>0</v>
      </c>
      <c r="AR1462" s="102">
        <f t="shared" si="249"/>
        <v>0</v>
      </c>
      <c r="AS1462" s="111">
        <f t="shared" si="250"/>
        <v>0</v>
      </c>
    </row>
    <row r="1463" spans="1:45" ht="15.05" customHeight="1">
      <c r="A1463" s="132"/>
      <c r="C1463" s="170" t="s">
        <v>173</v>
      </c>
      <c r="D1463" s="448" t="str">
        <f t="shared" si="238"/>
        <v/>
      </c>
      <c r="E1463" s="449"/>
      <c r="F1463" s="449"/>
      <c r="G1463" s="449"/>
      <c r="H1463" s="450"/>
      <c r="I1463" s="446" t="str">
        <f t="shared" si="239"/>
        <v/>
      </c>
      <c r="J1463" s="447"/>
      <c r="K1463" s="446" t="str">
        <f t="shared" si="240"/>
        <v/>
      </c>
      <c r="L1463" s="447"/>
      <c r="M1463" s="446" t="str">
        <f t="shared" si="241"/>
        <v/>
      </c>
      <c r="N1463" s="447"/>
      <c r="O1463" s="293"/>
      <c r="P1463" s="293"/>
      <c r="Q1463" s="293"/>
      <c r="R1463" s="293"/>
      <c r="S1463" s="293"/>
      <c r="T1463" s="293"/>
      <c r="U1463" s="293"/>
      <c r="V1463" s="293"/>
      <c r="W1463" s="293"/>
      <c r="X1463" s="293"/>
      <c r="Y1463" s="293"/>
      <c r="Z1463" s="293"/>
      <c r="AA1463" s="293"/>
      <c r="AB1463" s="293"/>
      <c r="AC1463" s="293"/>
      <c r="AD1463" s="293"/>
      <c r="AK1463" s="100">
        <f t="shared" si="242"/>
        <v>0</v>
      </c>
      <c r="AL1463" s="101">
        <f t="shared" si="243"/>
        <v>0</v>
      </c>
      <c r="AM1463" s="101">
        <f t="shared" si="244"/>
        <v>0</v>
      </c>
      <c r="AN1463" s="102">
        <f t="shared" si="245"/>
        <v>0</v>
      </c>
      <c r="AO1463" s="100">
        <f t="shared" si="246"/>
        <v>0</v>
      </c>
      <c r="AP1463" s="101">
        <f t="shared" si="247"/>
        <v>0</v>
      </c>
      <c r="AQ1463" s="101">
        <f t="shared" si="248"/>
        <v>0</v>
      </c>
      <c r="AR1463" s="102">
        <f t="shared" si="249"/>
        <v>0</v>
      </c>
      <c r="AS1463" s="111">
        <f t="shared" si="250"/>
        <v>0</v>
      </c>
    </row>
    <row r="1464" spans="1:45" ht="15.05" customHeight="1">
      <c r="A1464" s="132"/>
      <c r="C1464" s="170" t="s">
        <v>174</v>
      </c>
      <c r="D1464" s="448" t="str">
        <f t="shared" si="238"/>
        <v/>
      </c>
      <c r="E1464" s="449"/>
      <c r="F1464" s="449"/>
      <c r="G1464" s="449"/>
      <c r="H1464" s="450"/>
      <c r="I1464" s="446" t="str">
        <f t="shared" si="239"/>
        <v/>
      </c>
      <c r="J1464" s="447"/>
      <c r="K1464" s="446" t="str">
        <f t="shared" si="240"/>
        <v/>
      </c>
      <c r="L1464" s="447"/>
      <c r="M1464" s="446" t="str">
        <f t="shared" si="241"/>
        <v/>
      </c>
      <c r="N1464" s="447"/>
      <c r="O1464" s="293"/>
      <c r="P1464" s="293"/>
      <c r="Q1464" s="293"/>
      <c r="R1464" s="293"/>
      <c r="S1464" s="293"/>
      <c r="T1464" s="293"/>
      <c r="U1464" s="293"/>
      <c r="V1464" s="293"/>
      <c r="W1464" s="293"/>
      <c r="X1464" s="293"/>
      <c r="Y1464" s="293"/>
      <c r="Z1464" s="293"/>
      <c r="AA1464" s="293"/>
      <c r="AB1464" s="293"/>
      <c r="AC1464" s="293"/>
      <c r="AD1464" s="293"/>
      <c r="AK1464" s="100">
        <f t="shared" si="242"/>
        <v>0</v>
      </c>
      <c r="AL1464" s="101">
        <f t="shared" si="243"/>
        <v>0</v>
      </c>
      <c r="AM1464" s="101">
        <f t="shared" si="244"/>
        <v>0</v>
      </c>
      <c r="AN1464" s="102">
        <f t="shared" si="245"/>
        <v>0</v>
      </c>
      <c r="AO1464" s="100">
        <f t="shared" si="246"/>
        <v>0</v>
      </c>
      <c r="AP1464" s="101">
        <f t="shared" si="247"/>
        <v>0</v>
      </c>
      <c r="AQ1464" s="101">
        <f t="shared" si="248"/>
        <v>0</v>
      </c>
      <c r="AR1464" s="102">
        <f t="shared" si="249"/>
        <v>0</v>
      </c>
      <c r="AS1464" s="111">
        <f t="shared" si="250"/>
        <v>0</v>
      </c>
    </row>
    <row r="1465" spans="1:45" ht="15.05" customHeight="1">
      <c r="A1465" s="132"/>
      <c r="C1465" s="170" t="s">
        <v>175</v>
      </c>
      <c r="D1465" s="448" t="str">
        <f t="shared" si="238"/>
        <v/>
      </c>
      <c r="E1465" s="449"/>
      <c r="F1465" s="449"/>
      <c r="G1465" s="449"/>
      <c r="H1465" s="450"/>
      <c r="I1465" s="446" t="str">
        <f t="shared" si="239"/>
        <v/>
      </c>
      <c r="J1465" s="447"/>
      <c r="K1465" s="446" t="str">
        <f t="shared" si="240"/>
        <v/>
      </c>
      <c r="L1465" s="447"/>
      <c r="M1465" s="446" t="str">
        <f t="shared" si="241"/>
        <v/>
      </c>
      <c r="N1465" s="447"/>
      <c r="O1465" s="293"/>
      <c r="P1465" s="293"/>
      <c r="Q1465" s="293"/>
      <c r="R1465" s="293"/>
      <c r="S1465" s="293"/>
      <c r="T1465" s="293"/>
      <c r="U1465" s="293"/>
      <c r="V1465" s="293"/>
      <c r="W1465" s="293"/>
      <c r="X1465" s="293"/>
      <c r="Y1465" s="293"/>
      <c r="Z1465" s="293"/>
      <c r="AA1465" s="293"/>
      <c r="AB1465" s="293"/>
      <c r="AC1465" s="293"/>
      <c r="AD1465" s="293"/>
      <c r="AK1465" s="100">
        <f t="shared" si="242"/>
        <v>0</v>
      </c>
      <c r="AL1465" s="101">
        <f t="shared" si="243"/>
        <v>0</v>
      </c>
      <c r="AM1465" s="101">
        <f t="shared" si="244"/>
        <v>0</v>
      </c>
      <c r="AN1465" s="102">
        <f t="shared" si="245"/>
        <v>0</v>
      </c>
      <c r="AO1465" s="100">
        <f t="shared" si="246"/>
        <v>0</v>
      </c>
      <c r="AP1465" s="101">
        <f t="shared" si="247"/>
        <v>0</v>
      </c>
      <c r="AQ1465" s="101">
        <f t="shared" si="248"/>
        <v>0</v>
      </c>
      <c r="AR1465" s="102">
        <f t="shared" si="249"/>
        <v>0</v>
      </c>
      <c r="AS1465" s="111">
        <f t="shared" si="250"/>
        <v>0</v>
      </c>
    </row>
    <row r="1466" spans="1:45" ht="15.05" customHeight="1">
      <c r="A1466" s="132"/>
      <c r="C1466" s="170" t="s">
        <v>176</v>
      </c>
      <c r="D1466" s="448" t="str">
        <f t="shared" si="238"/>
        <v/>
      </c>
      <c r="E1466" s="449"/>
      <c r="F1466" s="449"/>
      <c r="G1466" s="449"/>
      <c r="H1466" s="450"/>
      <c r="I1466" s="446" t="str">
        <f t="shared" si="239"/>
        <v/>
      </c>
      <c r="J1466" s="447"/>
      <c r="K1466" s="446" t="str">
        <f t="shared" si="240"/>
        <v/>
      </c>
      <c r="L1466" s="447"/>
      <c r="M1466" s="446" t="str">
        <f t="shared" si="241"/>
        <v/>
      </c>
      <c r="N1466" s="447"/>
      <c r="O1466" s="293"/>
      <c r="P1466" s="293"/>
      <c r="Q1466" s="293"/>
      <c r="R1466" s="293"/>
      <c r="S1466" s="293"/>
      <c r="T1466" s="293"/>
      <c r="U1466" s="293"/>
      <c r="V1466" s="293"/>
      <c r="W1466" s="293"/>
      <c r="X1466" s="293"/>
      <c r="Y1466" s="293"/>
      <c r="Z1466" s="293"/>
      <c r="AA1466" s="293"/>
      <c r="AB1466" s="293"/>
      <c r="AC1466" s="293"/>
      <c r="AD1466" s="293"/>
      <c r="AK1466" s="100">
        <f t="shared" si="242"/>
        <v>0</v>
      </c>
      <c r="AL1466" s="101">
        <f t="shared" si="243"/>
        <v>0</v>
      </c>
      <c r="AM1466" s="101">
        <f t="shared" si="244"/>
        <v>0</v>
      </c>
      <c r="AN1466" s="102">
        <f t="shared" si="245"/>
        <v>0</v>
      </c>
      <c r="AO1466" s="100">
        <f t="shared" si="246"/>
        <v>0</v>
      </c>
      <c r="AP1466" s="101">
        <f t="shared" si="247"/>
        <v>0</v>
      </c>
      <c r="AQ1466" s="101">
        <f t="shared" si="248"/>
        <v>0</v>
      </c>
      <c r="AR1466" s="102">
        <f t="shared" si="249"/>
        <v>0</v>
      </c>
      <c r="AS1466" s="111">
        <f t="shared" si="250"/>
        <v>0</v>
      </c>
    </row>
    <row r="1467" spans="1:45" ht="15.05" customHeight="1">
      <c r="A1467" s="132"/>
      <c r="C1467" s="170" t="s">
        <v>177</v>
      </c>
      <c r="D1467" s="448" t="str">
        <f t="shared" si="238"/>
        <v/>
      </c>
      <c r="E1467" s="449"/>
      <c r="F1467" s="449"/>
      <c r="G1467" s="449"/>
      <c r="H1467" s="450"/>
      <c r="I1467" s="446" t="str">
        <f t="shared" si="239"/>
        <v/>
      </c>
      <c r="J1467" s="447"/>
      <c r="K1467" s="446" t="str">
        <f t="shared" si="240"/>
        <v/>
      </c>
      <c r="L1467" s="447"/>
      <c r="M1467" s="446" t="str">
        <f t="shared" si="241"/>
        <v/>
      </c>
      <c r="N1467" s="447"/>
      <c r="O1467" s="293"/>
      <c r="P1467" s="293"/>
      <c r="Q1467" s="293"/>
      <c r="R1467" s="293"/>
      <c r="S1467" s="293"/>
      <c r="T1467" s="293"/>
      <c r="U1467" s="293"/>
      <c r="V1467" s="293"/>
      <c r="W1467" s="293"/>
      <c r="X1467" s="293"/>
      <c r="Y1467" s="293"/>
      <c r="Z1467" s="293"/>
      <c r="AA1467" s="293"/>
      <c r="AB1467" s="293"/>
      <c r="AC1467" s="293"/>
      <c r="AD1467" s="293"/>
      <c r="AK1467" s="100">
        <f t="shared" si="242"/>
        <v>0</v>
      </c>
      <c r="AL1467" s="101">
        <f t="shared" si="243"/>
        <v>0</v>
      </c>
      <c r="AM1467" s="101">
        <f t="shared" si="244"/>
        <v>0</v>
      </c>
      <c r="AN1467" s="102">
        <f t="shared" si="245"/>
        <v>0</v>
      </c>
      <c r="AO1467" s="100">
        <f t="shared" si="246"/>
        <v>0</v>
      </c>
      <c r="AP1467" s="101">
        <f t="shared" si="247"/>
        <v>0</v>
      </c>
      <c r="AQ1467" s="101">
        <f t="shared" si="248"/>
        <v>0</v>
      </c>
      <c r="AR1467" s="102">
        <f t="shared" si="249"/>
        <v>0</v>
      </c>
      <c r="AS1467" s="111">
        <f t="shared" si="250"/>
        <v>0</v>
      </c>
    </row>
    <row r="1468" spans="1:45" ht="15.05" customHeight="1">
      <c r="A1468" s="132"/>
      <c r="C1468" s="170" t="s">
        <v>178</v>
      </c>
      <c r="D1468" s="448" t="str">
        <f t="shared" si="238"/>
        <v/>
      </c>
      <c r="E1468" s="449"/>
      <c r="F1468" s="449"/>
      <c r="G1468" s="449"/>
      <c r="H1468" s="450"/>
      <c r="I1468" s="446" t="str">
        <f t="shared" si="239"/>
        <v/>
      </c>
      <c r="J1468" s="447"/>
      <c r="K1468" s="446" t="str">
        <f t="shared" si="240"/>
        <v/>
      </c>
      <c r="L1468" s="447"/>
      <c r="M1468" s="446" t="str">
        <f t="shared" si="241"/>
        <v/>
      </c>
      <c r="N1468" s="447"/>
      <c r="O1468" s="293"/>
      <c r="P1468" s="293"/>
      <c r="Q1468" s="293"/>
      <c r="R1468" s="293"/>
      <c r="S1468" s="293"/>
      <c r="T1468" s="293"/>
      <c r="U1468" s="293"/>
      <c r="V1468" s="293"/>
      <c r="W1468" s="293"/>
      <c r="X1468" s="293"/>
      <c r="Y1468" s="293"/>
      <c r="Z1468" s="293"/>
      <c r="AA1468" s="293"/>
      <c r="AB1468" s="293"/>
      <c r="AC1468" s="293"/>
      <c r="AD1468" s="293"/>
      <c r="AK1468" s="100">
        <f t="shared" si="242"/>
        <v>0</v>
      </c>
      <c r="AL1468" s="101">
        <f t="shared" si="243"/>
        <v>0</v>
      </c>
      <c r="AM1468" s="101">
        <f t="shared" si="244"/>
        <v>0</v>
      </c>
      <c r="AN1468" s="102">
        <f t="shared" si="245"/>
        <v>0</v>
      </c>
      <c r="AO1468" s="100">
        <f t="shared" si="246"/>
        <v>0</v>
      </c>
      <c r="AP1468" s="101">
        <f t="shared" si="247"/>
        <v>0</v>
      </c>
      <c r="AQ1468" s="101">
        <f t="shared" si="248"/>
        <v>0</v>
      </c>
      <c r="AR1468" s="102">
        <f t="shared" si="249"/>
        <v>0</v>
      </c>
      <c r="AS1468" s="111">
        <f t="shared" si="250"/>
        <v>0</v>
      </c>
    </row>
    <row r="1469" spans="1:45" ht="15.05" customHeight="1">
      <c r="A1469" s="132"/>
      <c r="C1469" s="170" t="s">
        <v>179</v>
      </c>
      <c r="D1469" s="448" t="str">
        <f t="shared" si="238"/>
        <v/>
      </c>
      <c r="E1469" s="449"/>
      <c r="F1469" s="449"/>
      <c r="G1469" s="449"/>
      <c r="H1469" s="450"/>
      <c r="I1469" s="446" t="str">
        <f t="shared" si="239"/>
        <v/>
      </c>
      <c r="J1469" s="447"/>
      <c r="K1469" s="446" t="str">
        <f t="shared" si="240"/>
        <v/>
      </c>
      <c r="L1469" s="447"/>
      <c r="M1469" s="446" t="str">
        <f t="shared" si="241"/>
        <v/>
      </c>
      <c r="N1469" s="447"/>
      <c r="O1469" s="293"/>
      <c r="P1469" s="293"/>
      <c r="Q1469" s="293"/>
      <c r="R1469" s="293"/>
      <c r="S1469" s="293"/>
      <c r="T1469" s="293"/>
      <c r="U1469" s="293"/>
      <c r="V1469" s="293"/>
      <c r="W1469" s="293"/>
      <c r="X1469" s="293"/>
      <c r="Y1469" s="293"/>
      <c r="Z1469" s="293"/>
      <c r="AA1469" s="293"/>
      <c r="AB1469" s="293"/>
      <c r="AC1469" s="293"/>
      <c r="AD1469" s="293"/>
      <c r="AK1469" s="100">
        <f t="shared" si="242"/>
        <v>0</v>
      </c>
      <c r="AL1469" s="101">
        <f t="shared" si="243"/>
        <v>0</v>
      </c>
      <c r="AM1469" s="101">
        <f t="shared" si="244"/>
        <v>0</v>
      </c>
      <c r="AN1469" s="102">
        <f t="shared" si="245"/>
        <v>0</v>
      </c>
      <c r="AO1469" s="100">
        <f t="shared" si="246"/>
        <v>0</v>
      </c>
      <c r="AP1469" s="101">
        <f t="shared" si="247"/>
        <v>0</v>
      </c>
      <c r="AQ1469" s="101">
        <f t="shared" si="248"/>
        <v>0</v>
      </c>
      <c r="AR1469" s="102">
        <f t="shared" si="249"/>
        <v>0</v>
      </c>
      <c r="AS1469" s="111">
        <f t="shared" si="250"/>
        <v>0</v>
      </c>
    </row>
    <row r="1470" spans="1:45" ht="15.05" customHeight="1">
      <c r="A1470" s="132"/>
      <c r="C1470" s="170" t="s">
        <v>180</v>
      </c>
      <c r="D1470" s="448" t="str">
        <f t="shared" si="238"/>
        <v/>
      </c>
      <c r="E1470" s="449"/>
      <c r="F1470" s="449"/>
      <c r="G1470" s="449"/>
      <c r="H1470" s="450"/>
      <c r="I1470" s="446" t="str">
        <f t="shared" si="239"/>
        <v/>
      </c>
      <c r="J1470" s="447"/>
      <c r="K1470" s="446" t="str">
        <f t="shared" si="240"/>
        <v/>
      </c>
      <c r="L1470" s="447"/>
      <c r="M1470" s="446" t="str">
        <f t="shared" si="241"/>
        <v/>
      </c>
      <c r="N1470" s="447"/>
      <c r="O1470" s="293"/>
      <c r="P1470" s="293"/>
      <c r="Q1470" s="293"/>
      <c r="R1470" s="293"/>
      <c r="S1470" s="293"/>
      <c r="T1470" s="293"/>
      <c r="U1470" s="293"/>
      <c r="V1470" s="293"/>
      <c r="W1470" s="293"/>
      <c r="X1470" s="293"/>
      <c r="Y1470" s="293"/>
      <c r="Z1470" s="293"/>
      <c r="AA1470" s="293"/>
      <c r="AB1470" s="293"/>
      <c r="AC1470" s="293"/>
      <c r="AD1470" s="293"/>
      <c r="AK1470" s="100">
        <f t="shared" si="242"/>
        <v>0</v>
      </c>
      <c r="AL1470" s="101">
        <f t="shared" si="243"/>
        <v>0</v>
      </c>
      <c r="AM1470" s="101">
        <f t="shared" si="244"/>
        <v>0</v>
      </c>
      <c r="AN1470" s="102">
        <f t="shared" si="245"/>
        <v>0</v>
      </c>
      <c r="AO1470" s="100">
        <f t="shared" si="246"/>
        <v>0</v>
      </c>
      <c r="AP1470" s="101">
        <f t="shared" si="247"/>
        <v>0</v>
      </c>
      <c r="AQ1470" s="101">
        <f t="shared" si="248"/>
        <v>0</v>
      </c>
      <c r="AR1470" s="102">
        <f t="shared" si="249"/>
        <v>0</v>
      </c>
      <c r="AS1470" s="111">
        <f t="shared" si="250"/>
        <v>0</v>
      </c>
    </row>
    <row r="1471" spans="1:45" ht="15.05" customHeight="1">
      <c r="A1471" s="132"/>
      <c r="C1471" s="170" t="s">
        <v>181</v>
      </c>
      <c r="D1471" s="448" t="str">
        <f t="shared" si="238"/>
        <v/>
      </c>
      <c r="E1471" s="449"/>
      <c r="F1471" s="449"/>
      <c r="G1471" s="449"/>
      <c r="H1471" s="450"/>
      <c r="I1471" s="446" t="str">
        <f t="shared" si="239"/>
        <v/>
      </c>
      <c r="J1471" s="447"/>
      <c r="K1471" s="446" t="str">
        <f t="shared" si="240"/>
        <v/>
      </c>
      <c r="L1471" s="447"/>
      <c r="M1471" s="446" t="str">
        <f t="shared" si="241"/>
        <v/>
      </c>
      <c r="N1471" s="447"/>
      <c r="O1471" s="293"/>
      <c r="P1471" s="293"/>
      <c r="Q1471" s="293"/>
      <c r="R1471" s="293"/>
      <c r="S1471" s="293"/>
      <c r="T1471" s="293"/>
      <c r="U1471" s="293"/>
      <c r="V1471" s="293"/>
      <c r="W1471" s="293"/>
      <c r="X1471" s="293"/>
      <c r="Y1471" s="293"/>
      <c r="Z1471" s="293"/>
      <c r="AA1471" s="293"/>
      <c r="AB1471" s="293"/>
      <c r="AC1471" s="293"/>
      <c r="AD1471" s="293"/>
      <c r="AK1471" s="100">
        <f t="shared" si="242"/>
        <v>0</v>
      </c>
      <c r="AL1471" s="101">
        <f t="shared" si="243"/>
        <v>0</v>
      </c>
      <c r="AM1471" s="101">
        <f t="shared" si="244"/>
        <v>0</v>
      </c>
      <c r="AN1471" s="102">
        <f t="shared" si="245"/>
        <v>0</v>
      </c>
      <c r="AO1471" s="100">
        <f t="shared" si="246"/>
        <v>0</v>
      </c>
      <c r="AP1471" s="101">
        <f t="shared" si="247"/>
        <v>0</v>
      </c>
      <c r="AQ1471" s="101">
        <f t="shared" si="248"/>
        <v>0</v>
      </c>
      <c r="AR1471" s="102">
        <f t="shared" si="249"/>
        <v>0</v>
      </c>
      <c r="AS1471" s="111">
        <f t="shared" si="250"/>
        <v>0</v>
      </c>
    </row>
    <row r="1472" spans="1:45" ht="15.05" customHeight="1">
      <c r="A1472" s="132"/>
      <c r="C1472" s="170" t="s">
        <v>182</v>
      </c>
      <c r="D1472" s="448" t="str">
        <f t="shared" si="238"/>
        <v/>
      </c>
      <c r="E1472" s="449"/>
      <c r="F1472" s="449"/>
      <c r="G1472" s="449"/>
      <c r="H1472" s="450"/>
      <c r="I1472" s="446" t="str">
        <f t="shared" si="239"/>
        <v/>
      </c>
      <c r="J1472" s="447"/>
      <c r="K1472" s="446" t="str">
        <f t="shared" si="240"/>
        <v/>
      </c>
      <c r="L1472" s="447"/>
      <c r="M1472" s="446" t="str">
        <f t="shared" si="241"/>
        <v/>
      </c>
      <c r="N1472" s="447"/>
      <c r="O1472" s="293"/>
      <c r="P1472" s="293"/>
      <c r="Q1472" s="293"/>
      <c r="R1472" s="293"/>
      <c r="S1472" s="293"/>
      <c r="T1472" s="293"/>
      <c r="U1472" s="293"/>
      <c r="V1472" s="293"/>
      <c r="W1472" s="293"/>
      <c r="X1472" s="293"/>
      <c r="Y1472" s="293"/>
      <c r="Z1472" s="293"/>
      <c r="AA1472" s="293"/>
      <c r="AB1472" s="293"/>
      <c r="AC1472" s="293"/>
      <c r="AD1472" s="293"/>
      <c r="AK1472" s="100">
        <f t="shared" si="242"/>
        <v>0</v>
      </c>
      <c r="AL1472" s="101">
        <f t="shared" si="243"/>
        <v>0</v>
      </c>
      <c r="AM1472" s="101">
        <f t="shared" si="244"/>
        <v>0</v>
      </c>
      <c r="AN1472" s="102">
        <f t="shared" si="245"/>
        <v>0</v>
      </c>
      <c r="AO1472" s="100">
        <f t="shared" si="246"/>
        <v>0</v>
      </c>
      <c r="AP1472" s="101">
        <f t="shared" si="247"/>
        <v>0</v>
      </c>
      <c r="AQ1472" s="101">
        <f t="shared" si="248"/>
        <v>0</v>
      </c>
      <c r="AR1472" s="102">
        <f t="shared" si="249"/>
        <v>0</v>
      </c>
      <c r="AS1472" s="111">
        <f t="shared" si="250"/>
        <v>0</v>
      </c>
    </row>
    <row r="1473" spans="1:45" ht="15.05" customHeight="1">
      <c r="A1473" s="132"/>
      <c r="C1473" s="170" t="s">
        <v>183</v>
      </c>
      <c r="D1473" s="448" t="str">
        <f t="shared" si="238"/>
        <v/>
      </c>
      <c r="E1473" s="449"/>
      <c r="F1473" s="449"/>
      <c r="G1473" s="449"/>
      <c r="H1473" s="450"/>
      <c r="I1473" s="446" t="str">
        <f t="shared" si="239"/>
        <v/>
      </c>
      <c r="J1473" s="447"/>
      <c r="K1473" s="446" t="str">
        <f t="shared" si="240"/>
        <v/>
      </c>
      <c r="L1473" s="447"/>
      <c r="M1473" s="446" t="str">
        <f t="shared" si="241"/>
        <v/>
      </c>
      <c r="N1473" s="447"/>
      <c r="O1473" s="293"/>
      <c r="P1473" s="293"/>
      <c r="Q1473" s="293"/>
      <c r="R1473" s="293"/>
      <c r="S1473" s="293"/>
      <c r="T1473" s="293"/>
      <c r="U1473" s="293"/>
      <c r="V1473" s="293"/>
      <c r="W1473" s="293"/>
      <c r="X1473" s="293"/>
      <c r="Y1473" s="293"/>
      <c r="Z1473" s="293"/>
      <c r="AA1473" s="293"/>
      <c r="AB1473" s="293"/>
      <c r="AC1473" s="293"/>
      <c r="AD1473" s="293"/>
      <c r="AK1473" s="100">
        <f t="shared" si="242"/>
        <v>0</v>
      </c>
      <c r="AL1473" s="101">
        <f t="shared" si="243"/>
        <v>0</v>
      </c>
      <c r="AM1473" s="101">
        <f t="shared" si="244"/>
        <v>0</v>
      </c>
      <c r="AN1473" s="102">
        <f t="shared" si="245"/>
        <v>0</v>
      </c>
      <c r="AO1473" s="100">
        <f t="shared" si="246"/>
        <v>0</v>
      </c>
      <c r="AP1473" s="101">
        <f t="shared" si="247"/>
        <v>0</v>
      </c>
      <c r="AQ1473" s="101">
        <f t="shared" si="248"/>
        <v>0</v>
      </c>
      <c r="AR1473" s="102">
        <f t="shared" si="249"/>
        <v>0</v>
      </c>
      <c r="AS1473" s="111">
        <f t="shared" si="250"/>
        <v>0</v>
      </c>
    </row>
    <row r="1474" spans="1:45" ht="15.05" customHeight="1">
      <c r="A1474" s="132"/>
      <c r="C1474" s="170" t="s">
        <v>184</v>
      </c>
      <c r="D1474" s="448" t="str">
        <f t="shared" si="238"/>
        <v/>
      </c>
      <c r="E1474" s="449"/>
      <c r="F1474" s="449"/>
      <c r="G1474" s="449"/>
      <c r="H1474" s="450"/>
      <c r="I1474" s="446" t="str">
        <f t="shared" si="239"/>
        <v/>
      </c>
      <c r="J1474" s="447"/>
      <c r="K1474" s="446" t="str">
        <f t="shared" si="240"/>
        <v/>
      </c>
      <c r="L1474" s="447"/>
      <c r="M1474" s="446" t="str">
        <f t="shared" si="241"/>
        <v/>
      </c>
      <c r="N1474" s="447"/>
      <c r="O1474" s="293"/>
      <c r="P1474" s="293"/>
      <c r="Q1474" s="293"/>
      <c r="R1474" s="293"/>
      <c r="S1474" s="293"/>
      <c r="T1474" s="293"/>
      <c r="U1474" s="293"/>
      <c r="V1474" s="293"/>
      <c r="W1474" s="293"/>
      <c r="X1474" s="293"/>
      <c r="Y1474" s="293"/>
      <c r="Z1474" s="293"/>
      <c r="AA1474" s="293"/>
      <c r="AB1474" s="293"/>
      <c r="AC1474" s="293"/>
      <c r="AD1474" s="293"/>
      <c r="AK1474" s="100">
        <f t="shared" si="242"/>
        <v>0</v>
      </c>
      <c r="AL1474" s="101">
        <f t="shared" si="243"/>
        <v>0</v>
      </c>
      <c r="AM1474" s="101">
        <f t="shared" si="244"/>
        <v>0</v>
      </c>
      <c r="AN1474" s="102">
        <f t="shared" si="245"/>
        <v>0</v>
      </c>
      <c r="AO1474" s="100">
        <f t="shared" si="246"/>
        <v>0</v>
      </c>
      <c r="AP1474" s="101">
        <f t="shared" si="247"/>
        <v>0</v>
      </c>
      <c r="AQ1474" s="101">
        <f t="shared" si="248"/>
        <v>0</v>
      </c>
      <c r="AR1474" s="102">
        <f t="shared" si="249"/>
        <v>0</v>
      </c>
      <c r="AS1474" s="111">
        <f t="shared" si="250"/>
        <v>0</v>
      </c>
    </row>
    <row r="1475" spans="1:45" ht="15.05" customHeight="1">
      <c r="A1475" s="132"/>
      <c r="C1475" s="170" t="s">
        <v>185</v>
      </c>
      <c r="D1475" s="448" t="str">
        <f t="shared" si="238"/>
        <v/>
      </c>
      <c r="E1475" s="449"/>
      <c r="F1475" s="449"/>
      <c r="G1475" s="449"/>
      <c r="H1475" s="450"/>
      <c r="I1475" s="446" t="str">
        <f t="shared" si="239"/>
        <v/>
      </c>
      <c r="J1475" s="447"/>
      <c r="K1475" s="446" t="str">
        <f t="shared" si="240"/>
        <v/>
      </c>
      <c r="L1475" s="447"/>
      <c r="M1475" s="446" t="str">
        <f t="shared" si="241"/>
        <v/>
      </c>
      <c r="N1475" s="447"/>
      <c r="O1475" s="293"/>
      <c r="P1475" s="293"/>
      <c r="Q1475" s="293"/>
      <c r="R1475" s="293"/>
      <c r="S1475" s="293"/>
      <c r="T1475" s="293"/>
      <c r="U1475" s="293"/>
      <c r="V1475" s="293"/>
      <c r="W1475" s="293"/>
      <c r="X1475" s="293"/>
      <c r="Y1475" s="293"/>
      <c r="Z1475" s="293"/>
      <c r="AA1475" s="293"/>
      <c r="AB1475" s="293"/>
      <c r="AC1475" s="293"/>
      <c r="AD1475" s="293"/>
      <c r="AK1475" s="100">
        <f t="shared" si="242"/>
        <v>0</v>
      </c>
      <c r="AL1475" s="101">
        <f t="shared" si="243"/>
        <v>0</v>
      </c>
      <c r="AM1475" s="101">
        <f t="shared" si="244"/>
        <v>0</v>
      </c>
      <c r="AN1475" s="102">
        <f t="shared" si="245"/>
        <v>0</v>
      </c>
      <c r="AO1475" s="100">
        <f t="shared" si="246"/>
        <v>0</v>
      </c>
      <c r="AP1475" s="101">
        <f t="shared" si="247"/>
        <v>0</v>
      </c>
      <c r="AQ1475" s="101">
        <f t="shared" si="248"/>
        <v>0</v>
      </c>
      <c r="AR1475" s="102">
        <f t="shared" si="249"/>
        <v>0</v>
      </c>
      <c r="AS1475" s="111">
        <f t="shared" si="250"/>
        <v>0</v>
      </c>
    </row>
    <row r="1476" spans="1:45" ht="15.05" customHeight="1">
      <c r="A1476" s="132"/>
      <c r="C1476" s="170" t="s">
        <v>186</v>
      </c>
      <c r="D1476" s="448" t="str">
        <f t="shared" si="238"/>
        <v/>
      </c>
      <c r="E1476" s="449"/>
      <c r="F1476" s="449"/>
      <c r="G1476" s="449"/>
      <c r="H1476" s="450"/>
      <c r="I1476" s="446" t="str">
        <f t="shared" si="239"/>
        <v/>
      </c>
      <c r="J1476" s="447"/>
      <c r="K1476" s="446" t="str">
        <f t="shared" si="240"/>
        <v/>
      </c>
      <c r="L1476" s="447"/>
      <c r="M1476" s="446" t="str">
        <f t="shared" si="241"/>
        <v/>
      </c>
      <c r="N1476" s="447"/>
      <c r="O1476" s="293"/>
      <c r="P1476" s="293"/>
      <c r="Q1476" s="293"/>
      <c r="R1476" s="293"/>
      <c r="S1476" s="293"/>
      <c r="T1476" s="293"/>
      <c r="U1476" s="293"/>
      <c r="V1476" s="293"/>
      <c r="W1476" s="293"/>
      <c r="X1476" s="293"/>
      <c r="Y1476" s="293"/>
      <c r="Z1476" s="293"/>
      <c r="AA1476" s="293"/>
      <c r="AB1476" s="293"/>
      <c r="AC1476" s="293"/>
      <c r="AD1476" s="293"/>
      <c r="AK1476" s="100">
        <f t="shared" si="242"/>
        <v>0</v>
      </c>
      <c r="AL1476" s="101">
        <f t="shared" si="243"/>
        <v>0</v>
      </c>
      <c r="AM1476" s="101">
        <f t="shared" si="244"/>
        <v>0</v>
      </c>
      <c r="AN1476" s="102">
        <f t="shared" si="245"/>
        <v>0</v>
      </c>
      <c r="AO1476" s="100">
        <f t="shared" si="246"/>
        <v>0</v>
      </c>
      <c r="AP1476" s="101">
        <f t="shared" si="247"/>
        <v>0</v>
      </c>
      <c r="AQ1476" s="101">
        <f t="shared" si="248"/>
        <v>0</v>
      </c>
      <c r="AR1476" s="102">
        <f t="shared" si="249"/>
        <v>0</v>
      </c>
      <c r="AS1476" s="111">
        <f t="shared" si="250"/>
        <v>0</v>
      </c>
    </row>
    <row r="1477" spans="1:45" ht="15.05" customHeight="1">
      <c r="A1477" s="132"/>
      <c r="C1477" s="170" t="s">
        <v>187</v>
      </c>
      <c r="D1477" s="448" t="str">
        <f t="shared" si="238"/>
        <v/>
      </c>
      <c r="E1477" s="449"/>
      <c r="F1477" s="449"/>
      <c r="G1477" s="449"/>
      <c r="H1477" s="450"/>
      <c r="I1477" s="446" t="str">
        <f t="shared" si="239"/>
        <v/>
      </c>
      <c r="J1477" s="447"/>
      <c r="K1477" s="446" t="str">
        <f t="shared" si="240"/>
        <v/>
      </c>
      <c r="L1477" s="447"/>
      <c r="M1477" s="446" t="str">
        <f t="shared" si="241"/>
        <v/>
      </c>
      <c r="N1477" s="447"/>
      <c r="O1477" s="293"/>
      <c r="P1477" s="293"/>
      <c r="Q1477" s="293"/>
      <c r="R1477" s="293"/>
      <c r="S1477" s="293"/>
      <c r="T1477" s="293"/>
      <c r="U1477" s="293"/>
      <c r="V1477" s="293"/>
      <c r="W1477" s="293"/>
      <c r="X1477" s="293"/>
      <c r="Y1477" s="293"/>
      <c r="Z1477" s="293"/>
      <c r="AA1477" s="293"/>
      <c r="AB1477" s="293"/>
      <c r="AC1477" s="293"/>
      <c r="AD1477" s="293"/>
      <c r="AK1477" s="100">
        <f t="shared" si="242"/>
        <v>0</v>
      </c>
      <c r="AL1477" s="101">
        <f t="shared" si="243"/>
        <v>0</v>
      </c>
      <c r="AM1477" s="101">
        <f>COUNTIF(O1477, "NS")+COUNTIF(Q1477, "NS")+COUNTIF(S1477, "NS")+COUNTIF(U1477, "NS")+COUNTIF(W1477, "NS")+COUNTIF(Y1477, "NS")+COUNTIF(AA1477, "NS")+COUNTIF(AC1477, "NS")</f>
        <v>0</v>
      </c>
      <c r="AN1477" s="102">
        <f t="shared" si="245"/>
        <v>0</v>
      </c>
      <c r="AO1477" s="100">
        <f t="shared" si="246"/>
        <v>0</v>
      </c>
      <c r="AP1477" s="101">
        <f t="shared" si="247"/>
        <v>0</v>
      </c>
      <c r="AQ1477" s="101">
        <f>COUNTIF(P1477, "NS")+COUNTIF(R1477, "NS")+COUNTIF(T1477, "NS")+COUNTIF(V1477, "NS")+COUNTIF(X1477, "NS")+COUNTIF(Z1477, "NS")+COUNTIF(AB1477, "NS")+COUNTIF(AD1477, "NS")</f>
        <v>0</v>
      </c>
      <c r="AR1477" s="102">
        <f t="shared" si="249"/>
        <v>0</v>
      </c>
      <c r="AS1477" s="111">
        <f t="shared" si="250"/>
        <v>0</v>
      </c>
    </row>
    <row r="1478" spans="1:45" ht="15.05" customHeight="1">
      <c r="A1478" s="132"/>
      <c r="C1478" s="203"/>
      <c r="D1478" s="204"/>
      <c r="E1478" s="204"/>
      <c r="H1478" s="205" t="s">
        <v>259</v>
      </c>
      <c r="I1478" s="444">
        <f t="shared" ref="I1478:AD1478" si="251">IF(AND(SUM(I1358:I1477)=0,COUNTIF(I1358:I1477,"NS")&gt;0),"NS",
IF(AND(SUM(I1358:I1477)=0,COUNTIF(I1358:I1477,0)&gt;0),0,
IF(AND(SUM(I1358:I1477)=0,COUNTIF(I1358:I1477,"NA")&gt;0),"NA",
SUM(I1358:I1477))))</f>
        <v>0</v>
      </c>
      <c r="J1478" s="445"/>
      <c r="K1478" s="444">
        <f t="shared" si="251"/>
        <v>0</v>
      </c>
      <c r="L1478" s="445"/>
      <c r="M1478" s="444">
        <f t="shared" si="251"/>
        <v>0</v>
      </c>
      <c r="N1478" s="445"/>
      <c r="O1478" s="108">
        <f t="shared" si="251"/>
        <v>0</v>
      </c>
      <c r="P1478" s="108">
        <f t="shared" si="251"/>
        <v>0</v>
      </c>
      <c r="Q1478" s="108">
        <f t="shared" si="251"/>
        <v>0</v>
      </c>
      <c r="R1478" s="108">
        <f t="shared" si="251"/>
        <v>0</v>
      </c>
      <c r="S1478" s="108">
        <f t="shared" si="251"/>
        <v>0</v>
      </c>
      <c r="T1478" s="108">
        <f t="shared" si="251"/>
        <v>0</v>
      </c>
      <c r="U1478" s="108">
        <f t="shared" si="251"/>
        <v>0</v>
      </c>
      <c r="V1478" s="108">
        <f t="shared" si="251"/>
        <v>0</v>
      </c>
      <c r="W1478" s="108">
        <f t="shared" si="251"/>
        <v>0</v>
      </c>
      <c r="X1478" s="108">
        <f t="shared" si="251"/>
        <v>0</v>
      </c>
      <c r="Y1478" s="108">
        <f t="shared" si="251"/>
        <v>0</v>
      </c>
      <c r="Z1478" s="108">
        <f t="shared" si="251"/>
        <v>0</v>
      </c>
      <c r="AA1478" s="108">
        <f t="shared" si="251"/>
        <v>0</v>
      </c>
      <c r="AB1478" s="108">
        <f t="shared" si="251"/>
        <v>0</v>
      </c>
      <c r="AC1478" s="108">
        <f t="shared" si="251"/>
        <v>0</v>
      </c>
      <c r="AD1478" s="108">
        <f t="shared" si="251"/>
        <v>0</v>
      </c>
      <c r="AN1478" s="171">
        <f>SUM(AN1358:AN1477)</f>
        <v>0</v>
      </c>
      <c r="AR1478" s="171">
        <f>SUM(AR1358:AR1477)</f>
        <v>0</v>
      </c>
      <c r="AS1478" s="130">
        <f>SUM(AS1358:AS1477)</f>
        <v>0</v>
      </c>
    </row>
    <row r="1479" spans="1:45" ht="15.05" customHeight="1">
      <c r="A1479" s="132"/>
      <c r="C1479" s="203"/>
      <c r="D1479" s="204"/>
      <c r="E1479" s="204"/>
      <c r="H1479" s="205"/>
      <c r="I1479" s="158"/>
      <c r="J1479" s="158"/>
      <c r="K1479" s="158"/>
      <c r="L1479" s="158"/>
      <c r="M1479" s="158"/>
      <c r="N1479" s="158"/>
      <c r="O1479" s="152"/>
      <c r="P1479" s="152"/>
      <c r="Q1479" s="152"/>
      <c r="R1479" s="152"/>
      <c r="S1479" s="152"/>
      <c r="T1479" s="152"/>
      <c r="U1479" s="152"/>
      <c r="V1479" s="152"/>
      <c r="W1479" s="152"/>
      <c r="X1479" s="152"/>
      <c r="Y1479" s="152"/>
      <c r="Z1479" s="152"/>
      <c r="AA1479" s="152"/>
      <c r="AB1479" s="152"/>
      <c r="AC1479" s="152"/>
      <c r="AD1479" s="152"/>
    </row>
    <row r="1480" spans="1:45" ht="24.05" customHeight="1">
      <c r="A1480" s="159"/>
      <c r="B1480" s="123"/>
      <c r="C1480" s="452" t="s">
        <v>250</v>
      </c>
      <c r="D1480" s="452"/>
      <c r="E1480" s="452"/>
      <c r="F1480" s="452"/>
      <c r="G1480" s="452"/>
      <c r="H1480" s="452"/>
      <c r="I1480" s="452"/>
      <c r="J1480" s="452"/>
      <c r="K1480" s="452"/>
      <c r="L1480" s="452"/>
      <c r="M1480" s="452"/>
      <c r="N1480" s="452"/>
      <c r="O1480" s="452"/>
      <c r="P1480" s="452"/>
      <c r="Q1480" s="452"/>
      <c r="R1480" s="452"/>
      <c r="S1480" s="452"/>
      <c r="T1480" s="452"/>
      <c r="U1480" s="452"/>
      <c r="V1480" s="452"/>
      <c r="W1480" s="452"/>
      <c r="X1480" s="452"/>
      <c r="Y1480" s="452"/>
      <c r="Z1480" s="452"/>
      <c r="AA1480" s="452"/>
      <c r="AB1480" s="452"/>
      <c r="AC1480" s="452"/>
      <c r="AD1480" s="452"/>
    </row>
    <row r="1481" spans="1:45" ht="60.05" customHeight="1">
      <c r="A1481" s="159"/>
      <c r="B1481" s="123"/>
      <c r="C1481" s="414"/>
      <c r="D1481" s="414"/>
      <c r="E1481" s="414"/>
      <c r="F1481" s="414"/>
      <c r="G1481" s="414"/>
      <c r="H1481" s="414"/>
      <c r="I1481" s="414"/>
      <c r="J1481" s="414"/>
      <c r="K1481" s="414"/>
      <c r="L1481" s="414"/>
      <c r="M1481" s="414"/>
      <c r="N1481" s="414"/>
      <c r="O1481" s="414"/>
      <c r="P1481" s="414"/>
      <c r="Q1481" s="414"/>
      <c r="R1481" s="414"/>
      <c r="S1481" s="414"/>
      <c r="T1481" s="414"/>
      <c r="U1481" s="414"/>
      <c r="V1481" s="414"/>
      <c r="W1481" s="414"/>
      <c r="X1481" s="414"/>
      <c r="Y1481" s="414"/>
      <c r="Z1481" s="414"/>
      <c r="AA1481" s="414"/>
      <c r="AB1481" s="414"/>
      <c r="AC1481" s="414"/>
      <c r="AD1481" s="414"/>
    </row>
    <row r="1482" spans="1:45">
      <c r="A1482" s="159"/>
      <c r="B1482" s="123"/>
      <c r="C1482" s="219"/>
      <c r="D1482" s="219"/>
      <c r="E1482" s="219"/>
      <c r="F1482" s="219"/>
      <c r="G1482" s="219"/>
      <c r="H1482" s="219"/>
      <c r="I1482" s="219"/>
      <c r="J1482" s="219"/>
      <c r="K1482" s="219"/>
      <c r="L1482" s="219"/>
      <c r="M1482" s="219"/>
      <c r="N1482" s="219"/>
      <c r="O1482" s="219"/>
      <c r="P1482" s="219"/>
      <c r="Q1482" s="219"/>
      <c r="R1482" s="219"/>
      <c r="S1482" s="219"/>
      <c r="T1482" s="219"/>
      <c r="U1482" s="219"/>
      <c r="V1482" s="219"/>
      <c r="W1482" s="219"/>
      <c r="X1482" s="219"/>
      <c r="Y1482" s="219"/>
      <c r="Z1482" s="219"/>
      <c r="AA1482" s="219"/>
      <c r="AB1482" s="219"/>
      <c r="AC1482" s="219"/>
      <c r="AD1482" s="219"/>
    </row>
    <row r="1483" spans="1:45">
      <c r="A1483" s="159"/>
      <c r="B1483" s="403" t="str">
        <f>IF(SUM(AN1478,AR1478)=0,"","Error: verificar sumas por fila.")</f>
        <v/>
      </c>
      <c r="C1483" s="403"/>
      <c r="D1483" s="403"/>
      <c r="E1483" s="403"/>
      <c r="F1483" s="403"/>
      <c r="G1483" s="403"/>
      <c r="H1483" s="403"/>
      <c r="I1483" s="403"/>
      <c r="J1483" s="403"/>
      <c r="K1483" s="403"/>
      <c r="L1483" s="403"/>
      <c r="M1483" s="403"/>
      <c r="N1483" s="403"/>
      <c r="O1483" s="403"/>
      <c r="P1483" s="403"/>
      <c r="Q1483" s="403"/>
      <c r="R1483" s="403"/>
      <c r="S1483" s="403"/>
      <c r="T1483" s="403"/>
      <c r="U1483" s="403"/>
      <c r="V1483" s="403"/>
      <c r="W1483" s="403"/>
      <c r="X1483" s="403"/>
      <c r="Y1483" s="403"/>
      <c r="Z1483" s="403"/>
      <c r="AA1483" s="403"/>
      <c r="AB1483" s="403"/>
      <c r="AC1483" s="403"/>
      <c r="AD1483" s="403"/>
    </row>
    <row r="1484" spans="1:45">
      <c r="A1484" s="159"/>
      <c r="B1484" s="404" t="str">
        <f>IF(AS1478=0,"","Error: debe completar toda la información requerida.")</f>
        <v/>
      </c>
      <c r="C1484" s="404"/>
      <c r="D1484" s="404"/>
      <c r="E1484" s="404"/>
      <c r="F1484" s="404"/>
      <c r="G1484" s="404"/>
      <c r="H1484" s="404"/>
      <c r="I1484" s="404"/>
      <c r="J1484" s="404"/>
      <c r="K1484" s="404"/>
      <c r="L1484" s="404"/>
      <c r="M1484" s="404"/>
      <c r="N1484" s="404"/>
      <c r="O1484" s="404"/>
      <c r="P1484" s="404"/>
      <c r="Q1484" s="404"/>
      <c r="R1484" s="404"/>
      <c r="S1484" s="404"/>
      <c r="T1484" s="404"/>
      <c r="U1484" s="404"/>
      <c r="V1484" s="404"/>
      <c r="W1484" s="404"/>
      <c r="X1484" s="404"/>
      <c r="Y1484" s="404"/>
      <c r="Z1484" s="404"/>
      <c r="AA1484" s="404"/>
      <c r="AB1484" s="404"/>
      <c r="AC1484" s="404"/>
      <c r="AD1484" s="404"/>
    </row>
    <row r="1485" spans="1:45">
      <c r="A1485" s="159"/>
      <c r="B1485" s="123"/>
      <c r="C1485" s="219"/>
      <c r="D1485" s="219"/>
      <c r="E1485" s="219"/>
      <c r="F1485" s="219"/>
      <c r="G1485" s="219"/>
      <c r="H1485" s="219"/>
      <c r="I1485" s="219"/>
      <c r="J1485" s="219"/>
      <c r="K1485" s="219"/>
      <c r="L1485" s="219"/>
      <c r="M1485" s="219"/>
      <c r="N1485" s="219"/>
      <c r="O1485" s="219"/>
      <c r="P1485" s="219"/>
      <c r="Q1485" s="219"/>
      <c r="R1485" s="219"/>
      <c r="S1485" s="219"/>
      <c r="T1485" s="219"/>
      <c r="U1485" s="219"/>
      <c r="V1485" s="219"/>
      <c r="W1485" s="219"/>
      <c r="X1485" s="219"/>
      <c r="Y1485" s="219"/>
      <c r="Z1485" s="219"/>
      <c r="AA1485" s="219"/>
      <c r="AB1485" s="219"/>
      <c r="AC1485" s="219"/>
      <c r="AD1485" s="219"/>
    </row>
    <row r="1486" spans="1:45">
      <c r="A1486" s="159"/>
      <c r="B1486" s="123"/>
      <c r="C1486" s="219"/>
      <c r="D1486" s="219"/>
      <c r="E1486" s="219"/>
      <c r="F1486" s="219"/>
      <c r="G1486" s="219"/>
      <c r="H1486" s="219"/>
      <c r="I1486" s="219"/>
      <c r="J1486" s="219"/>
      <c r="K1486" s="219"/>
      <c r="L1486" s="219"/>
      <c r="M1486" s="219"/>
      <c r="N1486" s="219"/>
      <c r="O1486" s="219"/>
      <c r="P1486" s="219"/>
      <c r="Q1486" s="219"/>
      <c r="R1486" s="219"/>
      <c r="S1486" s="219"/>
      <c r="T1486" s="219"/>
      <c r="U1486" s="219"/>
      <c r="V1486" s="219"/>
      <c r="W1486" s="219"/>
      <c r="X1486" s="219"/>
      <c r="Y1486" s="219"/>
      <c r="Z1486" s="219"/>
      <c r="AA1486" s="219"/>
      <c r="AB1486" s="219"/>
      <c r="AC1486" s="219"/>
      <c r="AD1486" s="219"/>
    </row>
    <row r="1487" spans="1:45" ht="15.05" customHeight="1">
      <c r="A1487" s="132"/>
    </row>
    <row r="1488" spans="1:45" ht="36" customHeight="1">
      <c r="A1488" s="208" t="s">
        <v>268</v>
      </c>
      <c r="B1488" s="438" t="s">
        <v>830</v>
      </c>
      <c r="C1488" s="438"/>
      <c r="D1488" s="438"/>
      <c r="E1488" s="438"/>
      <c r="F1488" s="438"/>
      <c r="G1488" s="438"/>
      <c r="H1488" s="438"/>
      <c r="I1488" s="438"/>
      <c r="J1488" s="438"/>
      <c r="K1488" s="438"/>
      <c r="L1488" s="438"/>
      <c r="M1488" s="438"/>
      <c r="N1488" s="438"/>
      <c r="O1488" s="438"/>
      <c r="P1488" s="438"/>
      <c r="Q1488" s="438"/>
      <c r="R1488" s="438"/>
      <c r="S1488" s="438"/>
      <c r="T1488" s="438"/>
      <c r="U1488" s="438"/>
      <c r="V1488" s="438"/>
      <c r="W1488" s="438"/>
      <c r="X1488" s="438"/>
      <c r="Y1488" s="438"/>
      <c r="Z1488" s="438"/>
      <c r="AA1488" s="438"/>
      <c r="AB1488" s="438"/>
      <c r="AC1488" s="438"/>
      <c r="AD1488" s="438"/>
    </row>
    <row r="1489" spans="1:49" ht="15.05" customHeight="1">
      <c r="A1489" s="132"/>
      <c r="B1489" s="220"/>
      <c r="C1489" s="422" t="s">
        <v>509</v>
      </c>
      <c r="D1489" s="422"/>
      <c r="E1489" s="422"/>
      <c r="F1489" s="422"/>
      <c r="G1489" s="422"/>
      <c r="H1489" s="422"/>
      <c r="I1489" s="422"/>
      <c r="J1489" s="422"/>
      <c r="K1489" s="422"/>
      <c r="L1489" s="422"/>
      <c r="M1489" s="422"/>
      <c r="N1489" s="422"/>
      <c r="O1489" s="422"/>
      <c r="P1489" s="422"/>
      <c r="Q1489" s="422"/>
      <c r="R1489" s="422"/>
      <c r="S1489" s="422"/>
      <c r="T1489" s="422"/>
      <c r="U1489" s="422"/>
      <c r="V1489" s="422"/>
      <c r="W1489" s="422"/>
      <c r="X1489" s="422"/>
      <c r="Y1489" s="422"/>
      <c r="Z1489" s="422"/>
      <c r="AA1489" s="422"/>
      <c r="AB1489" s="422"/>
      <c r="AC1489" s="422"/>
      <c r="AD1489" s="422"/>
    </row>
    <row r="1490" spans="1:49" ht="15.05" customHeight="1">
      <c r="A1490" s="132"/>
    </row>
    <row r="1491" spans="1:49" ht="24.05" customHeight="1">
      <c r="A1491" s="216"/>
      <c r="B1491" s="217"/>
      <c r="C1491" s="421" t="s">
        <v>64</v>
      </c>
      <c r="D1491" s="421"/>
      <c r="E1491" s="421"/>
      <c r="F1491" s="421"/>
      <c r="G1491" s="421"/>
      <c r="H1491" s="421"/>
      <c r="I1491" s="421"/>
      <c r="J1491" s="421"/>
      <c r="K1491" s="421"/>
      <c r="L1491" s="421"/>
      <c r="M1491" s="421" t="s">
        <v>820</v>
      </c>
      <c r="N1491" s="421"/>
      <c r="O1491" s="421"/>
      <c r="P1491" s="421"/>
      <c r="Q1491" s="421"/>
      <c r="R1491" s="421"/>
      <c r="S1491" s="421"/>
      <c r="T1491" s="421"/>
      <c r="U1491" s="421"/>
      <c r="V1491" s="421"/>
      <c r="W1491" s="421"/>
      <c r="X1491" s="421"/>
      <c r="Y1491" s="421"/>
      <c r="Z1491" s="421"/>
      <c r="AA1491" s="421"/>
      <c r="AB1491" s="421"/>
      <c r="AC1491" s="421"/>
      <c r="AD1491" s="421"/>
      <c r="AE1491" s="217"/>
      <c r="AG1491" s="94" t="s">
        <v>917</v>
      </c>
      <c r="AH1491" s="95" t="s">
        <v>926</v>
      </c>
      <c r="AI1491" s="95" t="s">
        <v>927</v>
      </c>
    </row>
    <row r="1492" spans="1:49" ht="36" customHeight="1">
      <c r="A1492" s="216"/>
      <c r="B1492" s="217"/>
      <c r="C1492" s="421"/>
      <c r="D1492" s="421"/>
      <c r="E1492" s="421"/>
      <c r="F1492" s="421"/>
      <c r="G1492" s="421"/>
      <c r="H1492" s="421"/>
      <c r="I1492" s="421"/>
      <c r="J1492" s="421"/>
      <c r="K1492" s="421"/>
      <c r="L1492" s="421"/>
      <c r="M1492" s="421" t="s">
        <v>252</v>
      </c>
      <c r="N1492" s="421"/>
      <c r="O1492" s="436" t="s">
        <v>253</v>
      </c>
      <c r="P1492" s="436"/>
      <c r="Q1492" s="436" t="s">
        <v>254</v>
      </c>
      <c r="R1492" s="436"/>
      <c r="S1492" s="437" t="s">
        <v>810</v>
      </c>
      <c r="T1492" s="437"/>
      <c r="U1492" s="437"/>
      <c r="V1492" s="437"/>
      <c r="W1492" s="437" t="s">
        <v>811</v>
      </c>
      <c r="X1492" s="437"/>
      <c r="Y1492" s="437"/>
      <c r="Z1492" s="437"/>
      <c r="AA1492" s="437" t="s">
        <v>812</v>
      </c>
      <c r="AB1492" s="437"/>
      <c r="AC1492" s="437"/>
      <c r="AD1492" s="437"/>
      <c r="AE1492" s="217"/>
      <c r="AG1492" s="94">
        <f>COUNTBLANK(S1494:AD1613)</f>
        <v>1440</v>
      </c>
      <c r="AH1492" s="95">
        <v>1440</v>
      </c>
      <c r="AI1492" s="95">
        <v>720</v>
      </c>
      <c r="AO1492" s="111" t="s">
        <v>932</v>
      </c>
      <c r="AT1492" s="111" t="s">
        <v>933</v>
      </c>
    </row>
    <row r="1493" spans="1:49" ht="47.95" customHeight="1">
      <c r="A1493" s="216"/>
      <c r="B1493" s="217"/>
      <c r="C1493" s="421"/>
      <c r="D1493" s="421"/>
      <c r="E1493" s="421"/>
      <c r="F1493" s="421"/>
      <c r="G1493" s="421"/>
      <c r="H1493" s="421"/>
      <c r="I1493" s="421"/>
      <c r="J1493" s="421"/>
      <c r="K1493" s="421"/>
      <c r="L1493" s="421"/>
      <c r="M1493" s="421"/>
      <c r="N1493" s="421"/>
      <c r="O1493" s="436"/>
      <c r="P1493" s="436"/>
      <c r="Q1493" s="436"/>
      <c r="R1493" s="436"/>
      <c r="S1493" s="436" t="s">
        <v>253</v>
      </c>
      <c r="T1493" s="436"/>
      <c r="U1493" s="436" t="s">
        <v>254</v>
      </c>
      <c r="V1493" s="436"/>
      <c r="W1493" s="436" t="s">
        <v>253</v>
      </c>
      <c r="X1493" s="436"/>
      <c r="Y1493" s="436" t="s">
        <v>254</v>
      </c>
      <c r="Z1493" s="436"/>
      <c r="AA1493" s="436" t="s">
        <v>253</v>
      </c>
      <c r="AB1493" s="436"/>
      <c r="AC1493" s="436" t="s">
        <v>254</v>
      </c>
      <c r="AD1493" s="436"/>
      <c r="AE1493" s="217"/>
      <c r="AO1493" s="98" t="s">
        <v>918</v>
      </c>
      <c r="AP1493" s="99" t="s">
        <v>929</v>
      </c>
      <c r="AQ1493" s="99" t="s">
        <v>930</v>
      </c>
      <c r="AR1493" s="99" t="s">
        <v>931</v>
      </c>
      <c r="AS1493" s="98" t="s">
        <v>918</v>
      </c>
      <c r="AT1493" s="99" t="s">
        <v>929</v>
      </c>
      <c r="AU1493" s="99" t="s">
        <v>930</v>
      </c>
      <c r="AV1493" s="99" t="s">
        <v>931</v>
      </c>
      <c r="AW1493" s="105" t="s">
        <v>935</v>
      </c>
    </row>
    <row r="1494" spans="1:49" ht="15.05" customHeight="1">
      <c r="A1494" s="132"/>
      <c r="C1494" s="221" t="s">
        <v>68</v>
      </c>
      <c r="D1494" s="416" t="str">
        <f>IF(D38="","",D38)</f>
        <v/>
      </c>
      <c r="E1494" s="416"/>
      <c r="F1494" s="416"/>
      <c r="G1494" s="416"/>
      <c r="H1494" s="416"/>
      <c r="I1494" s="416"/>
      <c r="J1494" s="416"/>
      <c r="K1494" s="416"/>
      <c r="L1494" s="416"/>
      <c r="M1494" s="410" t="str">
        <f>IF(M549="","",M549)</f>
        <v/>
      </c>
      <c r="N1494" s="410"/>
      <c r="O1494" s="410" t="str">
        <f>IF(S549="","",S549)</f>
        <v/>
      </c>
      <c r="P1494" s="410"/>
      <c r="Q1494" s="410" t="str">
        <f>IF(Y549="","",Y549)</f>
        <v/>
      </c>
      <c r="R1494" s="410"/>
      <c r="S1494" s="408"/>
      <c r="T1494" s="408"/>
      <c r="U1494" s="408"/>
      <c r="V1494" s="408"/>
      <c r="W1494" s="408"/>
      <c r="X1494" s="408"/>
      <c r="Y1494" s="408"/>
      <c r="Z1494" s="408"/>
      <c r="AA1494" s="408"/>
      <c r="AB1494" s="408"/>
      <c r="AC1494" s="408"/>
      <c r="AD1494" s="408"/>
      <c r="AO1494" s="100">
        <f>IF(O1494="",0,O1494)</f>
        <v>0</v>
      </c>
      <c r="AP1494" s="101">
        <f>IF(AND(COUNTA(S1494,W1494,AA1494)&lt;&gt;0,COUNTIF(S1494,"NA")+COUNTIF(W1494,"NA")+COUNTIF(AA1494,"NA")=COUNTA(S1494,W1494,AA1494)),"NA",SUM(S1494,W1494,AA1494))</f>
        <v>0</v>
      </c>
      <c r="AQ1494" s="101">
        <f>COUNTIF(S1494, "NS")+COUNTIF(W1494, "NS")+COUNTIF(AA1494, "NS")</f>
        <v>0</v>
      </c>
      <c r="AR1494" s="102">
        <f>IF($AG$1492=$AH$1492, 0, IF(OR(AND(AO1494 =0, AQ1494 &gt;0), AND(AO1494 ="NS", AP1494&gt;0), AND(AO1494 ="NS", AP1494 =0, AQ1494=0), AND(AO1494="NA", AP1494&lt;&gt;"NA") ), 1, IF(OR(AND(AQ1494&gt;=2, AP1494&lt;AO1494), AND(AO1494="NS", AP1494=0, AQ1494&gt;0), AP1494=AO1494 ), 0, 1)))</f>
        <v>0</v>
      </c>
      <c r="AS1494" s="100">
        <f>IF(Q1494="",0,Q1494)</f>
        <v>0</v>
      </c>
      <c r="AT1494" s="101">
        <f>IF(AND(COUNTA(U1494,Y1494,AC1494)&lt;&gt;0,COUNTIF(U1494,"NA")+COUNTIF(Y1494,"NA")+COUNTIF(AC1494,"NA")=COUNTA(U1494,Y1494,AC1494)),"NA",SUM(U1494,Y1494,AC1494))</f>
        <v>0</v>
      </c>
      <c r="AU1494" s="101">
        <f>COUNTIF(U1494, "NS")+COUNTIF(Y1494, "NS")+COUNTIF(AC1494, "NS")</f>
        <v>0</v>
      </c>
      <c r="AV1494" s="102">
        <f>IF($AG$1492=$AH$1492, 0, IF(OR(AND(AS1494 =0, AU1494 &gt;0), AND(AS1494 ="NS", AT1494&gt;0), AND(AS1494 ="NS", AT1494 =0, AU1494=0), AND(AS1494="NA", AT1494&lt;&gt;"NA") ), 1, IF(OR(AND(AU1494&gt;=2, AT1494&lt;AS1494), AND(AS1494="NS", AT1494=0, AU1494&gt;0), AT1494=AS1494 ), 0, 1)))</f>
        <v>0</v>
      </c>
      <c r="AW1494" s="111">
        <f>IF($AG$1492=$AH$1492,0,IF(OR(AND(D1494&lt;&gt;"",COUNTA(S1494:AD1494)&lt;&gt;COUNTA($S$1493:$AD$1493)),AND(D1494="",COUNTA(S1494:AD1494)&gt;0)),1,0))</f>
        <v>0</v>
      </c>
    </row>
    <row r="1495" spans="1:49" ht="15.05" customHeight="1">
      <c r="A1495" s="132"/>
      <c r="C1495" s="191" t="s">
        <v>69</v>
      </c>
      <c r="D1495" s="416" t="str">
        <f t="shared" ref="D1495:D1558" si="252">IF(D39="","",D39)</f>
        <v/>
      </c>
      <c r="E1495" s="416"/>
      <c r="F1495" s="416"/>
      <c r="G1495" s="416"/>
      <c r="H1495" s="416"/>
      <c r="I1495" s="416"/>
      <c r="J1495" s="416"/>
      <c r="K1495" s="416"/>
      <c r="L1495" s="416"/>
      <c r="M1495" s="410" t="str">
        <f>IF(M550="","",M550)</f>
        <v/>
      </c>
      <c r="N1495" s="410"/>
      <c r="O1495" s="410" t="str">
        <f>IF(S550="","",S550)</f>
        <v/>
      </c>
      <c r="P1495" s="410"/>
      <c r="Q1495" s="410" t="str">
        <f>IF(Y550="","",Y550)</f>
        <v/>
      </c>
      <c r="R1495" s="410"/>
      <c r="S1495" s="408"/>
      <c r="T1495" s="408"/>
      <c r="U1495" s="408"/>
      <c r="V1495" s="408"/>
      <c r="W1495" s="408"/>
      <c r="X1495" s="408"/>
      <c r="Y1495" s="408"/>
      <c r="Z1495" s="408"/>
      <c r="AA1495" s="408"/>
      <c r="AB1495" s="408"/>
      <c r="AC1495" s="408"/>
      <c r="AD1495" s="408"/>
      <c r="AO1495" s="100">
        <f t="shared" ref="AO1495:AO1558" si="253">IF(O1495="",0,O1495)</f>
        <v>0</v>
      </c>
      <c r="AP1495" s="101">
        <f t="shared" ref="AP1495:AP1558" si="254">IF(AND(COUNTA(S1495,W1495,AA1495)&lt;&gt;0,COUNTIF(S1495,"NA")+COUNTIF(W1495,"NA")+COUNTIF(AA1495,"NA")=COUNTA(S1495,W1495,AA1495)),"NA",SUM(S1495,W1495,AA1495))</f>
        <v>0</v>
      </c>
      <c r="AQ1495" s="101">
        <f t="shared" ref="AQ1495:AQ1558" si="255">COUNTIF(S1495, "NS")+COUNTIF(W1495, "NS")+COUNTIF(AA1495, "NS")</f>
        <v>0</v>
      </c>
      <c r="AR1495" s="102">
        <f t="shared" ref="AR1495:AR1558" si="256">IF($AG$1492=$AH$1492, 0, IF(OR(AND(AO1495 =0, AQ1495 &gt;0), AND(AO1495 ="NS", AP1495&gt;0), AND(AO1495 ="NS", AP1495 =0, AQ1495=0), AND(AO1495="NA", AP1495&lt;&gt;"NA") ), 1, IF(OR(AND(AQ1495&gt;=2, AP1495&lt;AO1495), AND(AO1495="NS", AP1495=0, AQ1495&gt;0), AP1495=AO1495 ), 0, 1)))</f>
        <v>0</v>
      </c>
      <c r="AS1495" s="100">
        <f t="shared" ref="AS1495:AS1558" si="257">IF(Q1495="",0,Q1495)</f>
        <v>0</v>
      </c>
      <c r="AT1495" s="101">
        <f t="shared" ref="AT1495:AT1558" si="258">IF(AND(COUNTA(U1495,Y1495,AC1495)&lt;&gt;0,COUNTIF(U1495,"NA")+COUNTIF(Y1495,"NA")+COUNTIF(AC1495,"NA")=COUNTA(U1495,Y1495,AC1495)),"NA",SUM(U1495,Y1495,AC1495))</f>
        <v>0</v>
      </c>
      <c r="AU1495" s="101">
        <f t="shared" ref="AU1495:AU1558" si="259">COUNTIF(U1495, "NS")+COUNTIF(Y1495, "NS")+COUNTIF(AC1495, "NS")</f>
        <v>0</v>
      </c>
      <c r="AV1495" s="102">
        <f t="shared" ref="AV1495:AV1558" si="260">IF($AG$1492=$AH$1492, 0, IF(OR(AND(AS1495 =0, AU1495 &gt;0), AND(AS1495 ="NS", AT1495&gt;0), AND(AS1495 ="NS", AT1495 =0, AU1495=0), AND(AS1495="NA", AT1495&lt;&gt;"NA") ), 1, IF(OR(AND(AU1495&gt;=2, AT1495&lt;AS1495), AND(AS1495="NS", AT1495=0, AU1495&gt;0), AT1495=AS1495 ), 0, 1)))</f>
        <v>0</v>
      </c>
      <c r="AW1495" s="111">
        <f t="shared" ref="AW1495:AW1558" si="261">IF($AG$1492=$AH$1492,0,IF(OR(AND(D1495&lt;&gt;"",COUNTA(S1495:AD1495)&lt;&gt;COUNTA($S$1493:$AD$1493)),AND(D1495="",COUNTA(S1495:AD1495)&gt;0)),1,0))</f>
        <v>0</v>
      </c>
    </row>
    <row r="1496" spans="1:49" ht="15.05" customHeight="1">
      <c r="A1496" s="132"/>
      <c r="C1496" s="169" t="s">
        <v>70</v>
      </c>
      <c r="D1496" s="416" t="str">
        <f t="shared" si="252"/>
        <v/>
      </c>
      <c r="E1496" s="416"/>
      <c r="F1496" s="416"/>
      <c r="G1496" s="416"/>
      <c r="H1496" s="416"/>
      <c r="I1496" s="416"/>
      <c r="J1496" s="416"/>
      <c r="K1496" s="416"/>
      <c r="L1496" s="416"/>
      <c r="M1496" s="410" t="str">
        <f t="shared" ref="M1496:M1558" si="262">IF(M551="","",M551)</f>
        <v/>
      </c>
      <c r="N1496" s="410"/>
      <c r="O1496" s="410" t="str">
        <f t="shared" ref="O1496:O1558" si="263">IF(S551="","",S551)</f>
        <v/>
      </c>
      <c r="P1496" s="410"/>
      <c r="Q1496" s="410" t="str">
        <f t="shared" ref="Q1496:Q1558" si="264">IF(Y551="","",Y551)</f>
        <v/>
      </c>
      <c r="R1496" s="410"/>
      <c r="S1496" s="408"/>
      <c r="T1496" s="408"/>
      <c r="U1496" s="408"/>
      <c r="V1496" s="408"/>
      <c r="W1496" s="408"/>
      <c r="X1496" s="408"/>
      <c r="Y1496" s="408"/>
      <c r="Z1496" s="408"/>
      <c r="AA1496" s="408"/>
      <c r="AB1496" s="408"/>
      <c r="AC1496" s="408"/>
      <c r="AD1496" s="408"/>
      <c r="AO1496" s="100">
        <f t="shared" si="253"/>
        <v>0</v>
      </c>
      <c r="AP1496" s="101">
        <f t="shared" si="254"/>
        <v>0</v>
      </c>
      <c r="AQ1496" s="101">
        <f t="shared" si="255"/>
        <v>0</v>
      </c>
      <c r="AR1496" s="102">
        <f t="shared" si="256"/>
        <v>0</v>
      </c>
      <c r="AS1496" s="100">
        <f t="shared" si="257"/>
        <v>0</v>
      </c>
      <c r="AT1496" s="101">
        <f t="shared" si="258"/>
        <v>0</v>
      </c>
      <c r="AU1496" s="101">
        <f t="shared" si="259"/>
        <v>0</v>
      </c>
      <c r="AV1496" s="102">
        <f t="shared" si="260"/>
        <v>0</v>
      </c>
      <c r="AW1496" s="111">
        <f t="shared" si="261"/>
        <v>0</v>
      </c>
    </row>
    <row r="1497" spans="1:49" ht="15.05" customHeight="1">
      <c r="A1497" s="132"/>
      <c r="C1497" s="169" t="s">
        <v>71</v>
      </c>
      <c r="D1497" s="416" t="str">
        <f t="shared" si="252"/>
        <v/>
      </c>
      <c r="E1497" s="416"/>
      <c r="F1497" s="416"/>
      <c r="G1497" s="416"/>
      <c r="H1497" s="416"/>
      <c r="I1497" s="416"/>
      <c r="J1497" s="416"/>
      <c r="K1497" s="416"/>
      <c r="L1497" s="416"/>
      <c r="M1497" s="410" t="str">
        <f t="shared" si="262"/>
        <v/>
      </c>
      <c r="N1497" s="410"/>
      <c r="O1497" s="410" t="str">
        <f t="shared" si="263"/>
        <v/>
      </c>
      <c r="P1497" s="410"/>
      <c r="Q1497" s="410" t="str">
        <f t="shared" si="264"/>
        <v/>
      </c>
      <c r="R1497" s="410"/>
      <c r="S1497" s="408"/>
      <c r="T1497" s="408"/>
      <c r="U1497" s="408"/>
      <c r="V1497" s="408"/>
      <c r="W1497" s="408"/>
      <c r="X1497" s="408"/>
      <c r="Y1497" s="408"/>
      <c r="Z1497" s="408"/>
      <c r="AA1497" s="408"/>
      <c r="AB1497" s="408"/>
      <c r="AC1497" s="408"/>
      <c r="AD1497" s="408"/>
      <c r="AO1497" s="100">
        <f t="shared" si="253"/>
        <v>0</v>
      </c>
      <c r="AP1497" s="101">
        <f t="shared" si="254"/>
        <v>0</v>
      </c>
      <c r="AQ1497" s="101">
        <f t="shared" si="255"/>
        <v>0</v>
      </c>
      <c r="AR1497" s="102">
        <f t="shared" si="256"/>
        <v>0</v>
      </c>
      <c r="AS1497" s="100">
        <f t="shared" si="257"/>
        <v>0</v>
      </c>
      <c r="AT1497" s="101">
        <f t="shared" si="258"/>
        <v>0</v>
      </c>
      <c r="AU1497" s="101">
        <f t="shared" si="259"/>
        <v>0</v>
      </c>
      <c r="AV1497" s="102">
        <f t="shared" si="260"/>
        <v>0</v>
      </c>
      <c r="AW1497" s="111">
        <f t="shared" si="261"/>
        <v>0</v>
      </c>
    </row>
    <row r="1498" spans="1:49" ht="15.05" customHeight="1">
      <c r="A1498" s="132"/>
      <c r="C1498" s="169" t="s">
        <v>72</v>
      </c>
      <c r="D1498" s="416" t="str">
        <f t="shared" si="252"/>
        <v/>
      </c>
      <c r="E1498" s="416"/>
      <c r="F1498" s="416"/>
      <c r="G1498" s="416"/>
      <c r="H1498" s="416"/>
      <c r="I1498" s="416"/>
      <c r="J1498" s="416"/>
      <c r="K1498" s="416"/>
      <c r="L1498" s="416"/>
      <c r="M1498" s="410" t="str">
        <f t="shared" si="262"/>
        <v/>
      </c>
      <c r="N1498" s="410"/>
      <c r="O1498" s="410" t="str">
        <f t="shared" si="263"/>
        <v/>
      </c>
      <c r="P1498" s="410"/>
      <c r="Q1498" s="410" t="str">
        <f t="shared" si="264"/>
        <v/>
      </c>
      <c r="R1498" s="410"/>
      <c r="S1498" s="408"/>
      <c r="T1498" s="408"/>
      <c r="U1498" s="408"/>
      <c r="V1498" s="408"/>
      <c r="W1498" s="408"/>
      <c r="X1498" s="408"/>
      <c r="Y1498" s="408"/>
      <c r="Z1498" s="408"/>
      <c r="AA1498" s="408"/>
      <c r="AB1498" s="408"/>
      <c r="AC1498" s="408"/>
      <c r="AD1498" s="408"/>
      <c r="AO1498" s="100">
        <f t="shared" si="253"/>
        <v>0</v>
      </c>
      <c r="AP1498" s="101">
        <f t="shared" si="254"/>
        <v>0</v>
      </c>
      <c r="AQ1498" s="101">
        <f t="shared" si="255"/>
        <v>0</v>
      </c>
      <c r="AR1498" s="102">
        <f t="shared" si="256"/>
        <v>0</v>
      </c>
      <c r="AS1498" s="100">
        <f t="shared" si="257"/>
        <v>0</v>
      </c>
      <c r="AT1498" s="101">
        <f t="shared" si="258"/>
        <v>0</v>
      </c>
      <c r="AU1498" s="101">
        <f t="shared" si="259"/>
        <v>0</v>
      </c>
      <c r="AV1498" s="102">
        <f t="shared" si="260"/>
        <v>0</v>
      </c>
      <c r="AW1498" s="111">
        <f t="shared" si="261"/>
        <v>0</v>
      </c>
    </row>
    <row r="1499" spans="1:49" ht="15.05" customHeight="1">
      <c r="A1499" s="132"/>
      <c r="C1499" s="169" t="s">
        <v>73</v>
      </c>
      <c r="D1499" s="416" t="str">
        <f t="shared" si="252"/>
        <v/>
      </c>
      <c r="E1499" s="416"/>
      <c r="F1499" s="416"/>
      <c r="G1499" s="416"/>
      <c r="H1499" s="416"/>
      <c r="I1499" s="416"/>
      <c r="J1499" s="416"/>
      <c r="K1499" s="416"/>
      <c r="L1499" s="416"/>
      <c r="M1499" s="410" t="str">
        <f t="shared" si="262"/>
        <v/>
      </c>
      <c r="N1499" s="410"/>
      <c r="O1499" s="410" t="str">
        <f t="shared" si="263"/>
        <v/>
      </c>
      <c r="P1499" s="410"/>
      <c r="Q1499" s="410" t="str">
        <f t="shared" si="264"/>
        <v/>
      </c>
      <c r="R1499" s="410"/>
      <c r="S1499" s="408"/>
      <c r="T1499" s="408"/>
      <c r="U1499" s="408"/>
      <c r="V1499" s="408"/>
      <c r="W1499" s="408"/>
      <c r="X1499" s="408"/>
      <c r="Y1499" s="408"/>
      <c r="Z1499" s="408"/>
      <c r="AA1499" s="408"/>
      <c r="AB1499" s="408"/>
      <c r="AC1499" s="408"/>
      <c r="AD1499" s="408"/>
      <c r="AO1499" s="100">
        <f t="shared" si="253"/>
        <v>0</v>
      </c>
      <c r="AP1499" s="101">
        <f t="shared" si="254"/>
        <v>0</v>
      </c>
      <c r="AQ1499" s="101">
        <f t="shared" si="255"/>
        <v>0</v>
      </c>
      <c r="AR1499" s="102">
        <f t="shared" si="256"/>
        <v>0</v>
      </c>
      <c r="AS1499" s="100">
        <f t="shared" si="257"/>
        <v>0</v>
      </c>
      <c r="AT1499" s="101">
        <f t="shared" si="258"/>
        <v>0</v>
      </c>
      <c r="AU1499" s="101">
        <f t="shared" si="259"/>
        <v>0</v>
      </c>
      <c r="AV1499" s="102">
        <f t="shared" si="260"/>
        <v>0</v>
      </c>
      <c r="AW1499" s="111">
        <f t="shared" si="261"/>
        <v>0</v>
      </c>
    </row>
    <row r="1500" spans="1:49" ht="15.05" customHeight="1">
      <c r="A1500" s="132"/>
      <c r="C1500" s="169" t="s">
        <v>74</v>
      </c>
      <c r="D1500" s="416" t="str">
        <f t="shared" si="252"/>
        <v/>
      </c>
      <c r="E1500" s="416"/>
      <c r="F1500" s="416"/>
      <c r="G1500" s="416"/>
      <c r="H1500" s="416"/>
      <c r="I1500" s="416"/>
      <c r="J1500" s="416"/>
      <c r="K1500" s="416"/>
      <c r="L1500" s="416"/>
      <c r="M1500" s="410" t="str">
        <f t="shared" si="262"/>
        <v/>
      </c>
      <c r="N1500" s="410"/>
      <c r="O1500" s="410" t="str">
        <f t="shared" si="263"/>
        <v/>
      </c>
      <c r="P1500" s="410"/>
      <c r="Q1500" s="410" t="str">
        <f t="shared" si="264"/>
        <v/>
      </c>
      <c r="R1500" s="410"/>
      <c r="S1500" s="408"/>
      <c r="T1500" s="408"/>
      <c r="U1500" s="408"/>
      <c r="V1500" s="408"/>
      <c r="W1500" s="408"/>
      <c r="X1500" s="408"/>
      <c r="Y1500" s="408"/>
      <c r="Z1500" s="408"/>
      <c r="AA1500" s="408"/>
      <c r="AB1500" s="408"/>
      <c r="AC1500" s="408"/>
      <c r="AD1500" s="408"/>
      <c r="AO1500" s="100">
        <f t="shared" si="253"/>
        <v>0</v>
      </c>
      <c r="AP1500" s="101">
        <f t="shared" si="254"/>
        <v>0</v>
      </c>
      <c r="AQ1500" s="101">
        <f t="shared" si="255"/>
        <v>0</v>
      </c>
      <c r="AR1500" s="102">
        <f t="shared" si="256"/>
        <v>0</v>
      </c>
      <c r="AS1500" s="100">
        <f t="shared" si="257"/>
        <v>0</v>
      </c>
      <c r="AT1500" s="101">
        <f t="shared" si="258"/>
        <v>0</v>
      </c>
      <c r="AU1500" s="101">
        <f t="shared" si="259"/>
        <v>0</v>
      </c>
      <c r="AV1500" s="102">
        <f t="shared" si="260"/>
        <v>0</v>
      </c>
      <c r="AW1500" s="111">
        <f t="shared" si="261"/>
        <v>0</v>
      </c>
    </row>
    <row r="1501" spans="1:49" ht="15.05" customHeight="1">
      <c r="A1501" s="132"/>
      <c r="C1501" s="169" t="s">
        <v>75</v>
      </c>
      <c r="D1501" s="416" t="str">
        <f t="shared" si="252"/>
        <v/>
      </c>
      <c r="E1501" s="416"/>
      <c r="F1501" s="416"/>
      <c r="G1501" s="416"/>
      <c r="H1501" s="416"/>
      <c r="I1501" s="416"/>
      <c r="J1501" s="416"/>
      <c r="K1501" s="416"/>
      <c r="L1501" s="416"/>
      <c r="M1501" s="410" t="str">
        <f t="shared" si="262"/>
        <v/>
      </c>
      <c r="N1501" s="410"/>
      <c r="O1501" s="410" t="str">
        <f t="shared" si="263"/>
        <v/>
      </c>
      <c r="P1501" s="410"/>
      <c r="Q1501" s="410" t="str">
        <f t="shared" si="264"/>
        <v/>
      </c>
      <c r="R1501" s="410"/>
      <c r="S1501" s="408"/>
      <c r="T1501" s="408"/>
      <c r="U1501" s="408"/>
      <c r="V1501" s="408"/>
      <c r="W1501" s="408"/>
      <c r="X1501" s="408"/>
      <c r="Y1501" s="408"/>
      <c r="Z1501" s="408"/>
      <c r="AA1501" s="408"/>
      <c r="AB1501" s="408"/>
      <c r="AC1501" s="408"/>
      <c r="AD1501" s="408"/>
      <c r="AO1501" s="100">
        <f t="shared" si="253"/>
        <v>0</v>
      </c>
      <c r="AP1501" s="101">
        <f t="shared" si="254"/>
        <v>0</v>
      </c>
      <c r="AQ1501" s="101">
        <f t="shared" si="255"/>
        <v>0</v>
      </c>
      <c r="AR1501" s="102">
        <f t="shared" si="256"/>
        <v>0</v>
      </c>
      <c r="AS1501" s="100">
        <f t="shared" si="257"/>
        <v>0</v>
      </c>
      <c r="AT1501" s="101">
        <f t="shared" si="258"/>
        <v>0</v>
      </c>
      <c r="AU1501" s="101">
        <f t="shared" si="259"/>
        <v>0</v>
      </c>
      <c r="AV1501" s="102">
        <f t="shared" si="260"/>
        <v>0</v>
      </c>
      <c r="AW1501" s="111">
        <f t="shared" si="261"/>
        <v>0</v>
      </c>
    </row>
    <row r="1502" spans="1:49" ht="15.05" customHeight="1">
      <c r="A1502" s="132"/>
      <c r="C1502" s="169" t="s">
        <v>76</v>
      </c>
      <c r="D1502" s="416" t="str">
        <f t="shared" si="252"/>
        <v/>
      </c>
      <c r="E1502" s="416"/>
      <c r="F1502" s="416"/>
      <c r="G1502" s="416"/>
      <c r="H1502" s="416"/>
      <c r="I1502" s="416"/>
      <c r="J1502" s="416"/>
      <c r="K1502" s="416"/>
      <c r="L1502" s="416"/>
      <c r="M1502" s="410" t="str">
        <f t="shared" si="262"/>
        <v/>
      </c>
      <c r="N1502" s="410"/>
      <c r="O1502" s="410" t="str">
        <f t="shared" si="263"/>
        <v/>
      </c>
      <c r="P1502" s="410"/>
      <c r="Q1502" s="410" t="str">
        <f t="shared" si="264"/>
        <v/>
      </c>
      <c r="R1502" s="410"/>
      <c r="S1502" s="408"/>
      <c r="T1502" s="408"/>
      <c r="U1502" s="408"/>
      <c r="V1502" s="408"/>
      <c r="W1502" s="408"/>
      <c r="X1502" s="408"/>
      <c r="Y1502" s="408"/>
      <c r="Z1502" s="408"/>
      <c r="AA1502" s="408"/>
      <c r="AB1502" s="408"/>
      <c r="AC1502" s="408"/>
      <c r="AD1502" s="408"/>
      <c r="AO1502" s="100">
        <f t="shared" si="253"/>
        <v>0</v>
      </c>
      <c r="AP1502" s="101">
        <f t="shared" si="254"/>
        <v>0</v>
      </c>
      <c r="AQ1502" s="101">
        <f t="shared" si="255"/>
        <v>0</v>
      </c>
      <c r="AR1502" s="102">
        <f t="shared" si="256"/>
        <v>0</v>
      </c>
      <c r="AS1502" s="100">
        <f t="shared" si="257"/>
        <v>0</v>
      </c>
      <c r="AT1502" s="101">
        <f t="shared" si="258"/>
        <v>0</v>
      </c>
      <c r="AU1502" s="101">
        <f t="shared" si="259"/>
        <v>0</v>
      </c>
      <c r="AV1502" s="102">
        <f t="shared" si="260"/>
        <v>0</v>
      </c>
      <c r="AW1502" s="111">
        <f t="shared" si="261"/>
        <v>0</v>
      </c>
    </row>
    <row r="1503" spans="1:49" ht="15.05" customHeight="1">
      <c r="A1503" s="132"/>
      <c r="C1503" s="169" t="s">
        <v>77</v>
      </c>
      <c r="D1503" s="416" t="str">
        <f t="shared" si="252"/>
        <v/>
      </c>
      <c r="E1503" s="416"/>
      <c r="F1503" s="416"/>
      <c r="G1503" s="416"/>
      <c r="H1503" s="416"/>
      <c r="I1503" s="416"/>
      <c r="J1503" s="416"/>
      <c r="K1503" s="416"/>
      <c r="L1503" s="416"/>
      <c r="M1503" s="410" t="str">
        <f t="shared" si="262"/>
        <v/>
      </c>
      <c r="N1503" s="410"/>
      <c r="O1503" s="410" t="str">
        <f t="shared" si="263"/>
        <v/>
      </c>
      <c r="P1503" s="410"/>
      <c r="Q1503" s="410" t="str">
        <f t="shared" si="264"/>
        <v/>
      </c>
      <c r="R1503" s="410"/>
      <c r="S1503" s="408"/>
      <c r="T1503" s="408"/>
      <c r="U1503" s="408"/>
      <c r="V1503" s="408"/>
      <c r="W1503" s="408"/>
      <c r="X1503" s="408"/>
      <c r="Y1503" s="408"/>
      <c r="Z1503" s="408"/>
      <c r="AA1503" s="408"/>
      <c r="AB1503" s="408"/>
      <c r="AC1503" s="408"/>
      <c r="AD1503" s="408"/>
      <c r="AO1503" s="100">
        <f t="shared" si="253"/>
        <v>0</v>
      </c>
      <c r="AP1503" s="101">
        <f t="shared" si="254"/>
        <v>0</v>
      </c>
      <c r="AQ1503" s="101">
        <f t="shared" si="255"/>
        <v>0</v>
      </c>
      <c r="AR1503" s="102">
        <f t="shared" si="256"/>
        <v>0</v>
      </c>
      <c r="AS1503" s="100">
        <f t="shared" si="257"/>
        <v>0</v>
      </c>
      <c r="AT1503" s="101">
        <f t="shared" si="258"/>
        <v>0</v>
      </c>
      <c r="AU1503" s="101">
        <f t="shared" si="259"/>
        <v>0</v>
      </c>
      <c r="AV1503" s="102">
        <f t="shared" si="260"/>
        <v>0</v>
      </c>
      <c r="AW1503" s="111">
        <f t="shared" si="261"/>
        <v>0</v>
      </c>
    </row>
    <row r="1504" spans="1:49" ht="15.05" customHeight="1">
      <c r="A1504" s="132"/>
      <c r="C1504" s="169" t="s">
        <v>78</v>
      </c>
      <c r="D1504" s="416" t="str">
        <f t="shared" si="252"/>
        <v/>
      </c>
      <c r="E1504" s="416"/>
      <c r="F1504" s="416"/>
      <c r="G1504" s="416"/>
      <c r="H1504" s="416"/>
      <c r="I1504" s="416"/>
      <c r="J1504" s="416"/>
      <c r="K1504" s="416"/>
      <c r="L1504" s="416"/>
      <c r="M1504" s="410" t="str">
        <f t="shared" si="262"/>
        <v/>
      </c>
      <c r="N1504" s="410"/>
      <c r="O1504" s="410" t="str">
        <f t="shared" si="263"/>
        <v/>
      </c>
      <c r="P1504" s="410"/>
      <c r="Q1504" s="410" t="str">
        <f t="shared" si="264"/>
        <v/>
      </c>
      <c r="R1504" s="410"/>
      <c r="S1504" s="408"/>
      <c r="T1504" s="408"/>
      <c r="U1504" s="408"/>
      <c r="V1504" s="408"/>
      <c r="W1504" s="408"/>
      <c r="X1504" s="408"/>
      <c r="Y1504" s="408"/>
      <c r="Z1504" s="408"/>
      <c r="AA1504" s="408"/>
      <c r="AB1504" s="408"/>
      <c r="AC1504" s="408"/>
      <c r="AD1504" s="408"/>
      <c r="AO1504" s="100">
        <f t="shared" si="253"/>
        <v>0</v>
      </c>
      <c r="AP1504" s="101">
        <f t="shared" si="254"/>
        <v>0</v>
      </c>
      <c r="AQ1504" s="101">
        <f t="shared" si="255"/>
        <v>0</v>
      </c>
      <c r="AR1504" s="102">
        <f t="shared" si="256"/>
        <v>0</v>
      </c>
      <c r="AS1504" s="100">
        <f t="shared" si="257"/>
        <v>0</v>
      </c>
      <c r="AT1504" s="101">
        <f t="shared" si="258"/>
        <v>0</v>
      </c>
      <c r="AU1504" s="101">
        <f t="shared" si="259"/>
        <v>0</v>
      </c>
      <c r="AV1504" s="102">
        <f t="shared" si="260"/>
        <v>0</v>
      </c>
      <c r="AW1504" s="111">
        <f t="shared" si="261"/>
        <v>0</v>
      </c>
    </row>
    <row r="1505" spans="1:49" ht="15.05" customHeight="1">
      <c r="A1505" s="132"/>
      <c r="C1505" s="169" t="s">
        <v>79</v>
      </c>
      <c r="D1505" s="416" t="str">
        <f t="shared" si="252"/>
        <v/>
      </c>
      <c r="E1505" s="416"/>
      <c r="F1505" s="416"/>
      <c r="G1505" s="416"/>
      <c r="H1505" s="416"/>
      <c r="I1505" s="416"/>
      <c r="J1505" s="416"/>
      <c r="K1505" s="416"/>
      <c r="L1505" s="416"/>
      <c r="M1505" s="410" t="str">
        <f t="shared" si="262"/>
        <v/>
      </c>
      <c r="N1505" s="410"/>
      <c r="O1505" s="410" t="str">
        <f t="shared" si="263"/>
        <v/>
      </c>
      <c r="P1505" s="410"/>
      <c r="Q1505" s="410" t="str">
        <f t="shared" si="264"/>
        <v/>
      </c>
      <c r="R1505" s="410"/>
      <c r="S1505" s="408"/>
      <c r="T1505" s="408"/>
      <c r="U1505" s="408"/>
      <c r="V1505" s="408"/>
      <c r="W1505" s="408"/>
      <c r="X1505" s="408"/>
      <c r="Y1505" s="408"/>
      <c r="Z1505" s="408"/>
      <c r="AA1505" s="408"/>
      <c r="AB1505" s="408"/>
      <c r="AC1505" s="408"/>
      <c r="AD1505" s="408"/>
      <c r="AO1505" s="100">
        <f t="shared" si="253"/>
        <v>0</v>
      </c>
      <c r="AP1505" s="101">
        <f t="shared" si="254"/>
        <v>0</v>
      </c>
      <c r="AQ1505" s="101">
        <f t="shared" si="255"/>
        <v>0</v>
      </c>
      <c r="AR1505" s="102">
        <f t="shared" si="256"/>
        <v>0</v>
      </c>
      <c r="AS1505" s="100">
        <f t="shared" si="257"/>
        <v>0</v>
      </c>
      <c r="AT1505" s="101">
        <f t="shared" si="258"/>
        <v>0</v>
      </c>
      <c r="AU1505" s="101">
        <f t="shared" si="259"/>
        <v>0</v>
      </c>
      <c r="AV1505" s="102">
        <f t="shared" si="260"/>
        <v>0</v>
      </c>
      <c r="AW1505" s="111">
        <f t="shared" si="261"/>
        <v>0</v>
      </c>
    </row>
    <row r="1506" spans="1:49" ht="15.05" customHeight="1">
      <c r="A1506" s="132"/>
      <c r="C1506" s="169" t="s">
        <v>80</v>
      </c>
      <c r="D1506" s="416" t="str">
        <f t="shared" si="252"/>
        <v/>
      </c>
      <c r="E1506" s="416"/>
      <c r="F1506" s="416"/>
      <c r="G1506" s="416"/>
      <c r="H1506" s="416"/>
      <c r="I1506" s="416"/>
      <c r="J1506" s="416"/>
      <c r="K1506" s="416"/>
      <c r="L1506" s="416"/>
      <c r="M1506" s="410" t="str">
        <f t="shared" si="262"/>
        <v/>
      </c>
      <c r="N1506" s="410"/>
      <c r="O1506" s="410" t="str">
        <f t="shared" si="263"/>
        <v/>
      </c>
      <c r="P1506" s="410"/>
      <c r="Q1506" s="410" t="str">
        <f t="shared" si="264"/>
        <v/>
      </c>
      <c r="R1506" s="410"/>
      <c r="S1506" s="408"/>
      <c r="T1506" s="408"/>
      <c r="U1506" s="408"/>
      <c r="V1506" s="408"/>
      <c r="W1506" s="408"/>
      <c r="X1506" s="408"/>
      <c r="Y1506" s="408"/>
      <c r="Z1506" s="408"/>
      <c r="AA1506" s="408"/>
      <c r="AB1506" s="408"/>
      <c r="AC1506" s="408"/>
      <c r="AD1506" s="408"/>
      <c r="AO1506" s="100">
        <f t="shared" si="253"/>
        <v>0</v>
      </c>
      <c r="AP1506" s="101">
        <f t="shared" si="254"/>
        <v>0</v>
      </c>
      <c r="AQ1506" s="101">
        <f t="shared" si="255"/>
        <v>0</v>
      </c>
      <c r="AR1506" s="102">
        <f t="shared" si="256"/>
        <v>0</v>
      </c>
      <c r="AS1506" s="100">
        <f t="shared" si="257"/>
        <v>0</v>
      </c>
      <c r="AT1506" s="101">
        <f t="shared" si="258"/>
        <v>0</v>
      </c>
      <c r="AU1506" s="101">
        <f t="shared" si="259"/>
        <v>0</v>
      </c>
      <c r="AV1506" s="102">
        <f t="shared" si="260"/>
        <v>0</v>
      </c>
      <c r="AW1506" s="111">
        <f t="shared" si="261"/>
        <v>0</v>
      </c>
    </row>
    <row r="1507" spans="1:49" ht="15.05" customHeight="1">
      <c r="A1507" s="132"/>
      <c r="C1507" s="169" t="s">
        <v>81</v>
      </c>
      <c r="D1507" s="416" t="str">
        <f t="shared" si="252"/>
        <v/>
      </c>
      <c r="E1507" s="416"/>
      <c r="F1507" s="416"/>
      <c r="G1507" s="416"/>
      <c r="H1507" s="416"/>
      <c r="I1507" s="416"/>
      <c r="J1507" s="416"/>
      <c r="K1507" s="416"/>
      <c r="L1507" s="416"/>
      <c r="M1507" s="410" t="str">
        <f t="shared" si="262"/>
        <v/>
      </c>
      <c r="N1507" s="410"/>
      <c r="O1507" s="410" t="str">
        <f t="shared" si="263"/>
        <v/>
      </c>
      <c r="P1507" s="410"/>
      <c r="Q1507" s="410" t="str">
        <f t="shared" si="264"/>
        <v/>
      </c>
      <c r="R1507" s="410"/>
      <c r="S1507" s="408"/>
      <c r="T1507" s="408"/>
      <c r="U1507" s="408"/>
      <c r="V1507" s="408"/>
      <c r="W1507" s="408"/>
      <c r="X1507" s="408"/>
      <c r="Y1507" s="408"/>
      <c r="Z1507" s="408"/>
      <c r="AA1507" s="408"/>
      <c r="AB1507" s="408"/>
      <c r="AC1507" s="408"/>
      <c r="AD1507" s="408"/>
      <c r="AO1507" s="100">
        <f t="shared" si="253"/>
        <v>0</v>
      </c>
      <c r="AP1507" s="101">
        <f t="shared" si="254"/>
        <v>0</v>
      </c>
      <c r="AQ1507" s="101">
        <f t="shared" si="255"/>
        <v>0</v>
      </c>
      <c r="AR1507" s="102">
        <f t="shared" si="256"/>
        <v>0</v>
      </c>
      <c r="AS1507" s="100">
        <f t="shared" si="257"/>
        <v>0</v>
      </c>
      <c r="AT1507" s="101">
        <f t="shared" si="258"/>
        <v>0</v>
      </c>
      <c r="AU1507" s="101">
        <f t="shared" si="259"/>
        <v>0</v>
      </c>
      <c r="AV1507" s="102">
        <f t="shared" si="260"/>
        <v>0</v>
      </c>
      <c r="AW1507" s="111">
        <f t="shared" si="261"/>
        <v>0</v>
      </c>
    </row>
    <row r="1508" spans="1:49" ht="15.05" customHeight="1">
      <c r="A1508" s="132"/>
      <c r="C1508" s="169" t="s">
        <v>82</v>
      </c>
      <c r="D1508" s="416" t="str">
        <f t="shared" si="252"/>
        <v/>
      </c>
      <c r="E1508" s="416"/>
      <c r="F1508" s="416"/>
      <c r="G1508" s="416"/>
      <c r="H1508" s="416"/>
      <c r="I1508" s="416"/>
      <c r="J1508" s="416"/>
      <c r="K1508" s="416"/>
      <c r="L1508" s="416"/>
      <c r="M1508" s="410" t="str">
        <f t="shared" si="262"/>
        <v/>
      </c>
      <c r="N1508" s="410"/>
      <c r="O1508" s="410" t="str">
        <f t="shared" si="263"/>
        <v/>
      </c>
      <c r="P1508" s="410"/>
      <c r="Q1508" s="410" t="str">
        <f t="shared" si="264"/>
        <v/>
      </c>
      <c r="R1508" s="410"/>
      <c r="S1508" s="408"/>
      <c r="T1508" s="408"/>
      <c r="U1508" s="408"/>
      <c r="V1508" s="408"/>
      <c r="W1508" s="408"/>
      <c r="X1508" s="408"/>
      <c r="Y1508" s="408"/>
      <c r="Z1508" s="408"/>
      <c r="AA1508" s="408"/>
      <c r="AB1508" s="408"/>
      <c r="AC1508" s="408"/>
      <c r="AD1508" s="408"/>
      <c r="AO1508" s="100">
        <f t="shared" si="253"/>
        <v>0</v>
      </c>
      <c r="AP1508" s="101">
        <f t="shared" si="254"/>
        <v>0</v>
      </c>
      <c r="AQ1508" s="101">
        <f t="shared" si="255"/>
        <v>0</v>
      </c>
      <c r="AR1508" s="102">
        <f t="shared" si="256"/>
        <v>0</v>
      </c>
      <c r="AS1508" s="100">
        <f t="shared" si="257"/>
        <v>0</v>
      </c>
      <c r="AT1508" s="101">
        <f t="shared" si="258"/>
        <v>0</v>
      </c>
      <c r="AU1508" s="101">
        <f t="shared" si="259"/>
        <v>0</v>
      </c>
      <c r="AV1508" s="102">
        <f t="shared" si="260"/>
        <v>0</v>
      </c>
      <c r="AW1508" s="111">
        <f t="shared" si="261"/>
        <v>0</v>
      </c>
    </row>
    <row r="1509" spans="1:49" ht="15.05" customHeight="1">
      <c r="A1509" s="132"/>
      <c r="C1509" s="169" t="s">
        <v>83</v>
      </c>
      <c r="D1509" s="416" t="str">
        <f t="shared" si="252"/>
        <v/>
      </c>
      <c r="E1509" s="416"/>
      <c r="F1509" s="416"/>
      <c r="G1509" s="416"/>
      <c r="H1509" s="416"/>
      <c r="I1509" s="416"/>
      <c r="J1509" s="416"/>
      <c r="K1509" s="416"/>
      <c r="L1509" s="416"/>
      <c r="M1509" s="410" t="str">
        <f t="shared" si="262"/>
        <v/>
      </c>
      <c r="N1509" s="410"/>
      <c r="O1509" s="410" t="str">
        <f t="shared" si="263"/>
        <v/>
      </c>
      <c r="P1509" s="410"/>
      <c r="Q1509" s="410" t="str">
        <f t="shared" si="264"/>
        <v/>
      </c>
      <c r="R1509" s="410"/>
      <c r="S1509" s="408"/>
      <c r="T1509" s="408"/>
      <c r="U1509" s="408"/>
      <c r="V1509" s="408"/>
      <c r="W1509" s="408"/>
      <c r="X1509" s="408"/>
      <c r="Y1509" s="408"/>
      <c r="Z1509" s="408"/>
      <c r="AA1509" s="408"/>
      <c r="AB1509" s="408"/>
      <c r="AC1509" s="408"/>
      <c r="AD1509" s="408"/>
      <c r="AO1509" s="100">
        <f t="shared" si="253"/>
        <v>0</v>
      </c>
      <c r="AP1509" s="101">
        <f t="shared" si="254"/>
        <v>0</v>
      </c>
      <c r="AQ1509" s="101">
        <f t="shared" si="255"/>
        <v>0</v>
      </c>
      <c r="AR1509" s="102">
        <f t="shared" si="256"/>
        <v>0</v>
      </c>
      <c r="AS1509" s="100">
        <f t="shared" si="257"/>
        <v>0</v>
      </c>
      <c r="AT1509" s="101">
        <f t="shared" si="258"/>
        <v>0</v>
      </c>
      <c r="AU1509" s="101">
        <f t="shared" si="259"/>
        <v>0</v>
      </c>
      <c r="AV1509" s="102">
        <f t="shared" si="260"/>
        <v>0</v>
      </c>
      <c r="AW1509" s="111">
        <f t="shared" si="261"/>
        <v>0</v>
      </c>
    </row>
    <row r="1510" spans="1:49" ht="15.05" customHeight="1">
      <c r="A1510" s="132"/>
      <c r="C1510" s="169" t="s">
        <v>84</v>
      </c>
      <c r="D1510" s="416" t="str">
        <f t="shared" si="252"/>
        <v/>
      </c>
      <c r="E1510" s="416"/>
      <c r="F1510" s="416"/>
      <c r="G1510" s="416"/>
      <c r="H1510" s="416"/>
      <c r="I1510" s="416"/>
      <c r="J1510" s="416"/>
      <c r="K1510" s="416"/>
      <c r="L1510" s="416"/>
      <c r="M1510" s="410" t="str">
        <f t="shared" si="262"/>
        <v/>
      </c>
      <c r="N1510" s="410"/>
      <c r="O1510" s="410" t="str">
        <f t="shared" si="263"/>
        <v/>
      </c>
      <c r="P1510" s="410"/>
      <c r="Q1510" s="410" t="str">
        <f t="shared" si="264"/>
        <v/>
      </c>
      <c r="R1510" s="410"/>
      <c r="S1510" s="408"/>
      <c r="T1510" s="408"/>
      <c r="U1510" s="408"/>
      <c r="V1510" s="408"/>
      <c r="W1510" s="408"/>
      <c r="X1510" s="408"/>
      <c r="Y1510" s="408"/>
      <c r="Z1510" s="408"/>
      <c r="AA1510" s="408"/>
      <c r="AB1510" s="408"/>
      <c r="AC1510" s="408"/>
      <c r="AD1510" s="408"/>
      <c r="AO1510" s="100">
        <f t="shared" si="253"/>
        <v>0</v>
      </c>
      <c r="AP1510" s="101">
        <f t="shared" si="254"/>
        <v>0</v>
      </c>
      <c r="AQ1510" s="101">
        <f t="shared" si="255"/>
        <v>0</v>
      </c>
      <c r="AR1510" s="102">
        <f t="shared" si="256"/>
        <v>0</v>
      </c>
      <c r="AS1510" s="100">
        <f t="shared" si="257"/>
        <v>0</v>
      </c>
      <c r="AT1510" s="101">
        <f t="shared" si="258"/>
        <v>0</v>
      </c>
      <c r="AU1510" s="101">
        <f t="shared" si="259"/>
        <v>0</v>
      </c>
      <c r="AV1510" s="102">
        <f t="shared" si="260"/>
        <v>0</v>
      </c>
      <c r="AW1510" s="111">
        <f t="shared" si="261"/>
        <v>0</v>
      </c>
    </row>
    <row r="1511" spans="1:49" ht="15.05" customHeight="1">
      <c r="A1511" s="132"/>
      <c r="C1511" s="169" t="s">
        <v>85</v>
      </c>
      <c r="D1511" s="416" t="str">
        <f t="shared" si="252"/>
        <v/>
      </c>
      <c r="E1511" s="416"/>
      <c r="F1511" s="416"/>
      <c r="G1511" s="416"/>
      <c r="H1511" s="416"/>
      <c r="I1511" s="416"/>
      <c r="J1511" s="416"/>
      <c r="K1511" s="416"/>
      <c r="L1511" s="416"/>
      <c r="M1511" s="410" t="str">
        <f t="shared" si="262"/>
        <v/>
      </c>
      <c r="N1511" s="410"/>
      <c r="O1511" s="410" t="str">
        <f t="shared" si="263"/>
        <v/>
      </c>
      <c r="P1511" s="410"/>
      <c r="Q1511" s="410" t="str">
        <f t="shared" si="264"/>
        <v/>
      </c>
      <c r="R1511" s="410"/>
      <c r="S1511" s="408"/>
      <c r="T1511" s="408"/>
      <c r="U1511" s="408"/>
      <c r="V1511" s="408"/>
      <c r="W1511" s="408"/>
      <c r="X1511" s="408"/>
      <c r="Y1511" s="408"/>
      <c r="Z1511" s="408"/>
      <c r="AA1511" s="408"/>
      <c r="AB1511" s="408"/>
      <c r="AC1511" s="408"/>
      <c r="AD1511" s="408"/>
      <c r="AO1511" s="100">
        <f t="shared" si="253"/>
        <v>0</v>
      </c>
      <c r="AP1511" s="101">
        <f t="shared" si="254"/>
        <v>0</v>
      </c>
      <c r="AQ1511" s="101">
        <f t="shared" si="255"/>
        <v>0</v>
      </c>
      <c r="AR1511" s="102">
        <f t="shared" si="256"/>
        <v>0</v>
      </c>
      <c r="AS1511" s="100">
        <f t="shared" si="257"/>
        <v>0</v>
      </c>
      <c r="AT1511" s="101">
        <f t="shared" si="258"/>
        <v>0</v>
      </c>
      <c r="AU1511" s="101">
        <f t="shared" si="259"/>
        <v>0</v>
      </c>
      <c r="AV1511" s="102">
        <f t="shared" si="260"/>
        <v>0</v>
      </c>
      <c r="AW1511" s="111">
        <f t="shared" si="261"/>
        <v>0</v>
      </c>
    </row>
    <row r="1512" spans="1:49" ht="15.05" customHeight="1">
      <c r="A1512" s="132"/>
      <c r="C1512" s="169" t="s">
        <v>86</v>
      </c>
      <c r="D1512" s="416" t="str">
        <f t="shared" si="252"/>
        <v/>
      </c>
      <c r="E1512" s="416"/>
      <c r="F1512" s="416"/>
      <c r="G1512" s="416"/>
      <c r="H1512" s="416"/>
      <c r="I1512" s="416"/>
      <c r="J1512" s="416"/>
      <c r="K1512" s="416"/>
      <c r="L1512" s="416"/>
      <c r="M1512" s="410" t="str">
        <f t="shared" si="262"/>
        <v/>
      </c>
      <c r="N1512" s="410"/>
      <c r="O1512" s="410" t="str">
        <f t="shared" si="263"/>
        <v/>
      </c>
      <c r="P1512" s="410"/>
      <c r="Q1512" s="410" t="str">
        <f t="shared" si="264"/>
        <v/>
      </c>
      <c r="R1512" s="410"/>
      <c r="S1512" s="408"/>
      <c r="T1512" s="408"/>
      <c r="U1512" s="408"/>
      <c r="V1512" s="408"/>
      <c r="W1512" s="408"/>
      <c r="X1512" s="408"/>
      <c r="Y1512" s="408"/>
      <c r="Z1512" s="408"/>
      <c r="AA1512" s="408"/>
      <c r="AB1512" s="408"/>
      <c r="AC1512" s="408"/>
      <c r="AD1512" s="408"/>
      <c r="AO1512" s="100">
        <f t="shared" si="253"/>
        <v>0</v>
      </c>
      <c r="AP1512" s="101">
        <f t="shared" si="254"/>
        <v>0</v>
      </c>
      <c r="AQ1512" s="101">
        <f t="shared" si="255"/>
        <v>0</v>
      </c>
      <c r="AR1512" s="102">
        <f t="shared" si="256"/>
        <v>0</v>
      </c>
      <c r="AS1512" s="100">
        <f t="shared" si="257"/>
        <v>0</v>
      </c>
      <c r="AT1512" s="101">
        <f t="shared" si="258"/>
        <v>0</v>
      </c>
      <c r="AU1512" s="101">
        <f t="shared" si="259"/>
        <v>0</v>
      </c>
      <c r="AV1512" s="102">
        <f t="shared" si="260"/>
        <v>0</v>
      </c>
      <c r="AW1512" s="111">
        <f t="shared" si="261"/>
        <v>0</v>
      </c>
    </row>
    <row r="1513" spans="1:49" ht="15.05" customHeight="1">
      <c r="A1513" s="132"/>
      <c r="C1513" s="169" t="s">
        <v>87</v>
      </c>
      <c r="D1513" s="416" t="str">
        <f t="shared" si="252"/>
        <v/>
      </c>
      <c r="E1513" s="416"/>
      <c r="F1513" s="416"/>
      <c r="G1513" s="416"/>
      <c r="H1513" s="416"/>
      <c r="I1513" s="416"/>
      <c r="J1513" s="416"/>
      <c r="K1513" s="416"/>
      <c r="L1513" s="416"/>
      <c r="M1513" s="410" t="str">
        <f t="shared" si="262"/>
        <v/>
      </c>
      <c r="N1513" s="410"/>
      <c r="O1513" s="410" t="str">
        <f t="shared" si="263"/>
        <v/>
      </c>
      <c r="P1513" s="410"/>
      <c r="Q1513" s="410" t="str">
        <f t="shared" si="264"/>
        <v/>
      </c>
      <c r="R1513" s="410"/>
      <c r="S1513" s="408"/>
      <c r="T1513" s="408"/>
      <c r="U1513" s="408"/>
      <c r="V1513" s="408"/>
      <c r="W1513" s="408"/>
      <c r="X1513" s="408"/>
      <c r="Y1513" s="408"/>
      <c r="Z1513" s="408"/>
      <c r="AA1513" s="408"/>
      <c r="AB1513" s="408"/>
      <c r="AC1513" s="408"/>
      <c r="AD1513" s="408"/>
      <c r="AO1513" s="100">
        <f t="shared" si="253"/>
        <v>0</v>
      </c>
      <c r="AP1513" s="101">
        <f t="shared" si="254"/>
        <v>0</v>
      </c>
      <c r="AQ1513" s="101">
        <f t="shared" si="255"/>
        <v>0</v>
      </c>
      <c r="AR1513" s="102">
        <f t="shared" si="256"/>
        <v>0</v>
      </c>
      <c r="AS1513" s="100">
        <f t="shared" si="257"/>
        <v>0</v>
      </c>
      <c r="AT1513" s="101">
        <f t="shared" si="258"/>
        <v>0</v>
      </c>
      <c r="AU1513" s="101">
        <f t="shared" si="259"/>
        <v>0</v>
      </c>
      <c r="AV1513" s="102">
        <f t="shared" si="260"/>
        <v>0</v>
      </c>
      <c r="AW1513" s="111">
        <f t="shared" si="261"/>
        <v>0</v>
      </c>
    </row>
    <row r="1514" spans="1:49" ht="15.05" customHeight="1">
      <c r="A1514" s="132"/>
      <c r="C1514" s="169" t="s">
        <v>88</v>
      </c>
      <c r="D1514" s="416" t="str">
        <f t="shared" si="252"/>
        <v/>
      </c>
      <c r="E1514" s="416"/>
      <c r="F1514" s="416"/>
      <c r="G1514" s="416"/>
      <c r="H1514" s="416"/>
      <c r="I1514" s="416"/>
      <c r="J1514" s="416"/>
      <c r="K1514" s="416"/>
      <c r="L1514" s="416"/>
      <c r="M1514" s="410" t="str">
        <f t="shared" si="262"/>
        <v/>
      </c>
      <c r="N1514" s="410"/>
      <c r="O1514" s="410" t="str">
        <f t="shared" si="263"/>
        <v/>
      </c>
      <c r="P1514" s="410"/>
      <c r="Q1514" s="410" t="str">
        <f t="shared" si="264"/>
        <v/>
      </c>
      <c r="R1514" s="410"/>
      <c r="S1514" s="408"/>
      <c r="T1514" s="408"/>
      <c r="U1514" s="408"/>
      <c r="V1514" s="408"/>
      <c r="W1514" s="408"/>
      <c r="X1514" s="408"/>
      <c r="Y1514" s="408"/>
      <c r="Z1514" s="408"/>
      <c r="AA1514" s="408"/>
      <c r="AB1514" s="408"/>
      <c r="AC1514" s="408"/>
      <c r="AD1514" s="408"/>
      <c r="AO1514" s="100">
        <f t="shared" si="253"/>
        <v>0</v>
      </c>
      <c r="AP1514" s="101">
        <f t="shared" si="254"/>
        <v>0</v>
      </c>
      <c r="AQ1514" s="101">
        <f t="shared" si="255"/>
        <v>0</v>
      </c>
      <c r="AR1514" s="102">
        <f t="shared" si="256"/>
        <v>0</v>
      </c>
      <c r="AS1514" s="100">
        <f t="shared" si="257"/>
        <v>0</v>
      </c>
      <c r="AT1514" s="101">
        <f t="shared" si="258"/>
        <v>0</v>
      </c>
      <c r="AU1514" s="101">
        <f t="shared" si="259"/>
        <v>0</v>
      </c>
      <c r="AV1514" s="102">
        <f t="shared" si="260"/>
        <v>0</v>
      </c>
      <c r="AW1514" s="111">
        <f t="shared" si="261"/>
        <v>0</v>
      </c>
    </row>
    <row r="1515" spans="1:49" ht="15.05" customHeight="1">
      <c r="A1515" s="132"/>
      <c r="C1515" s="169" t="s">
        <v>89</v>
      </c>
      <c r="D1515" s="416" t="str">
        <f t="shared" si="252"/>
        <v/>
      </c>
      <c r="E1515" s="416"/>
      <c r="F1515" s="416"/>
      <c r="G1515" s="416"/>
      <c r="H1515" s="416"/>
      <c r="I1515" s="416"/>
      <c r="J1515" s="416"/>
      <c r="K1515" s="416"/>
      <c r="L1515" s="416"/>
      <c r="M1515" s="410" t="str">
        <f t="shared" si="262"/>
        <v/>
      </c>
      <c r="N1515" s="410"/>
      <c r="O1515" s="410" t="str">
        <f t="shared" si="263"/>
        <v/>
      </c>
      <c r="P1515" s="410"/>
      <c r="Q1515" s="410" t="str">
        <f t="shared" si="264"/>
        <v/>
      </c>
      <c r="R1515" s="410"/>
      <c r="S1515" s="408"/>
      <c r="T1515" s="408"/>
      <c r="U1515" s="408"/>
      <c r="V1515" s="408"/>
      <c r="W1515" s="408"/>
      <c r="X1515" s="408"/>
      <c r="Y1515" s="408"/>
      <c r="Z1515" s="408"/>
      <c r="AA1515" s="408"/>
      <c r="AB1515" s="408"/>
      <c r="AC1515" s="408"/>
      <c r="AD1515" s="408"/>
      <c r="AO1515" s="100">
        <f t="shared" si="253"/>
        <v>0</v>
      </c>
      <c r="AP1515" s="101">
        <f t="shared" si="254"/>
        <v>0</v>
      </c>
      <c r="AQ1515" s="101">
        <f t="shared" si="255"/>
        <v>0</v>
      </c>
      <c r="AR1515" s="102">
        <f t="shared" si="256"/>
        <v>0</v>
      </c>
      <c r="AS1515" s="100">
        <f t="shared" si="257"/>
        <v>0</v>
      </c>
      <c r="AT1515" s="101">
        <f t="shared" si="258"/>
        <v>0</v>
      </c>
      <c r="AU1515" s="101">
        <f t="shared" si="259"/>
        <v>0</v>
      </c>
      <c r="AV1515" s="102">
        <f t="shared" si="260"/>
        <v>0</v>
      </c>
      <c r="AW1515" s="111">
        <f t="shared" si="261"/>
        <v>0</v>
      </c>
    </row>
    <row r="1516" spans="1:49" ht="15.05" customHeight="1">
      <c r="A1516" s="132"/>
      <c r="C1516" s="169" t="s">
        <v>90</v>
      </c>
      <c r="D1516" s="416" t="str">
        <f t="shared" si="252"/>
        <v/>
      </c>
      <c r="E1516" s="416"/>
      <c r="F1516" s="416"/>
      <c r="G1516" s="416"/>
      <c r="H1516" s="416"/>
      <c r="I1516" s="416"/>
      <c r="J1516" s="416"/>
      <c r="K1516" s="416"/>
      <c r="L1516" s="416"/>
      <c r="M1516" s="410" t="str">
        <f t="shared" si="262"/>
        <v/>
      </c>
      <c r="N1516" s="410"/>
      <c r="O1516" s="410" t="str">
        <f t="shared" si="263"/>
        <v/>
      </c>
      <c r="P1516" s="410"/>
      <c r="Q1516" s="410" t="str">
        <f t="shared" si="264"/>
        <v/>
      </c>
      <c r="R1516" s="410"/>
      <c r="S1516" s="408"/>
      <c r="T1516" s="408"/>
      <c r="U1516" s="408"/>
      <c r="V1516" s="408"/>
      <c r="W1516" s="408"/>
      <c r="X1516" s="408"/>
      <c r="Y1516" s="408"/>
      <c r="Z1516" s="408"/>
      <c r="AA1516" s="408"/>
      <c r="AB1516" s="408"/>
      <c r="AC1516" s="408"/>
      <c r="AD1516" s="408"/>
      <c r="AO1516" s="100">
        <f t="shared" si="253"/>
        <v>0</v>
      </c>
      <c r="AP1516" s="101">
        <f t="shared" si="254"/>
        <v>0</v>
      </c>
      <c r="AQ1516" s="101">
        <f t="shared" si="255"/>
        <v>0</v>
      </c>
      <c r="AR1516" s="102">
        <f t="shared" si="256"/>
        <v>0</v>
      </c>
      <c r="AS1516" s="100">
        <f t="shared" si="257"/>
        <v>0</v>
      </c>
      <c r="AT1516" s="101">
        <f t="shared" si="258"/>
        <v>0</v>
      </c>
      <c r="AU1516" s="101">
        <f t="shared" si="259"/>
        <v>0</v>
      </c>
      <c r="AV1516" s="102">
        <f t="shared" si="260"/>
        <v>0</v>
      </c>
      <c r="AW1516" s="111">
        <f t="shared" si="261"/>
        <v>0</v>
      </c>
    </row>
    <row r="1517" spans="1:49" ht="15.05" customHeight="1">
      <c r="A1517" s="132"/>
      <c r="C1517" s="169" t="s">
        <v>91</v>
      </c>
      <c r="D1517" s="416" t="str">
        <f t="shared" si="252"/>
        <v/>
      </c>
      <c r="E1517" s="416"/>
      <c r="F1517" s="416"/>
      <c r="G1517" s="416"/>
      <c r="H1517" s="416"/>
      <c r="I1517" s="416"/>
      <c r="J1517" s="416"/>
      <c r="K1517" s="416"/>
      <c r="L1517" s="416"/>
      <c r="M1517" s="410" t="str">
        <f t="shared" si="262"/>
        <v/>
      </c>
      <c r="N1517" s="410"/>
      <c r="O1517" s="410" t="str">
        <f t="shared" si="263"/>
        <v/>
      </c>
      <c r="P1517" s="410"/>
      <c r="Q1517" s="410" t="str">
        <f t="shared" si="264"/>
        <v/>
      </c>
      <c r="R1517" s="410"/>
      <c r="S1517" s="408"/>
      <c r="T1517" s="408"/>
      <c r="U1517" s="408"/>
      <c r="V1517" s="408"/>
      <c r="W1517" s="408"/>
      <c r="X1517" s="408"/>
      <c r="Y1517" s="408"/>
      <c r="Z1517" s="408"/>
      <c r="AA1517" s="408"/>
      <c r="AB1517" s="408"/>
      <c r="AC1517" s="408"/>
      <c r="AD1517" s="408"/>
      <c r="AO1517" s="100">
        <f t="shared" si="253"/>
        <v>0</v>
      </c>
      <c r="AP1517" s="101">
        <f t="shared" si="254"/>
        <v>0</v>
      </c>
      <c r="AQ1517" s="101">
        <f t="shared" si="255"/>
        <v>0</v>
      </c>
      <c r="AR1517" s="102">
        <f t="shared" si="256"/>
        <v>0</v>
      </c>
      <c r="AS1517" s="100">
        <f t="shared" si="257"/>
        <v>0</v>
      </c>
      <c r="AT1517" s="101">
        <f t="shared" si="258"/>
        <v>0</v>
      </c>
      <c r="AU1517" s="101">
        <f t="shared" si="259"/>
        <v>0</v>
      </c>
      <c r="AV1517" s="102">
        <f t="shared" si="260"/>
        <v>0</v>
      </c>
      <c r="AW1517" s="111">
        <f t="shared" si="261"/>
        <v>0</v>
      </c>
    </row>
    <row r="1518" spans="1:49" ht="15.05" customHeight="1">
      <c r="A1518" s="132"/>
      <c r="C1518" s="169" t="s">
        <v>92</v>
      </c>
      <c r="D1518" s="416" t="str">
        <f t="shared" si="252"/>
        <v/>
      </c>
      <c r="E1518" s="416"/>
      <c r="F1518" s="416"/>
      <c r="G1518" s="416"/>
      <c r="H1518" s="416"/>
      <c r="I1518" s="416"/>
      <c r="J1518" s="416"/>
      <c r="K1518" s="416"/>
      <c r="L1518" s="416"/>
      <c r="M1518" s="410" t="str">
        <f t="shared" si="262"/>
        <v/>
      </c>
      <c r="N1518" s="410"/>
      <c r="O1518" s="410" t="str">
        <f t="shared" si="263"/>
        <v/>
      </c>
      <c r="P1518" s="410"/>
      <c r="Q1518" s="410" t="str">
        <f t="shared" si="264"/>
        <v/>
      </c>
      <c r="R1518" s="410"/>
      <c r="S1518" s="408"/>
      <c r="T1518" s="408"/>
      <c r="U1518" s="408"/>
      <c r="V1518" s="408"/>
      <c r="W1518" s="408"/>
      <c r="X1518" s="408"/>
      <c r="Y1518" s="408"/>
      <c r="Z1518" s="408"/>
      <c r="AA1518" s="408"/>
      <c r="AB1518" s="408"/>
      <c r="AC1518" s="408"/>
      <c r="AD1518" s="408"/>
      <c r="AO1518" s="100">
        <f t="shared" si="253"/>
        <v>0</v>
      </c>
      <c r="AP1518" s="101">
        <f t="shared" si="254"/>
        <v>0</v>
      </c>
      <c r="AQ1518" s="101">
        <f t="shared" si="255"/>
        <v>0</v>
      </c>
      <c r="AR1518" s="102">
        <f t="shared" si="256"/>
        <v>0</v>
      </c>
      <c r="AS1518" s="100">
        <f t="shared" si="257"/>
        <v>0</v>
      </c>
      <c r="AT1518" s="101">
        <f t="shared" si="258"/>
        <v>0</v>
      </c>
      <c r="AU1518" s="101">
        <f t="shared" si="259"/>
        <v>0</v>
      </c>
      <c r="AV1518" s="102">
        <f t="shared" si="260"/>
        <v>0</v>
      </c>
      <c r="AW1518" s="111">
        <f t="shared" si="261"/>
        <v>0</v>
      </c>
    </row>
    <row r="1519" spans="1:49" ht="15.05" customHeight="1">
      <c r="A1519" s="132"/>
      <c r="C1519" s="169" t="s">
        <v>93</v>
      </c>
      <c r="D1519" s="416" t="str">
        <f t="shared" si="252"/>
        <v/>
      </c>
      <c r="E1519" s="416"/>
      <c r="F1519" s="416"/>
      <c r="G1519" s="416"/>
      <c r="H1519" s="416"/>
      <c r="I1519" s="416"/>
      <c r="J1519" s="416"/>
      <c r="K1519" s="416"/>
      <c r="L1519" s="416"/>
      <c r="M1519" s="410" t="str">
        <f t="shared" si="262"/>
        <v/>
      </c>
      <c r="N1519" s="410"/>
      <c r="O1519" s="410" t="str">
        <f t="shared" si="263"/>
        <v/>
      </c>
      <c r="P1519" s="410"/>
      <c r="Q1519" s="410" t="str">
        <f t="shared" si="264"/>
        <v/>
      </c>
      <c r="R1519" s="410"/>
      <c r="S1519" s="408"/>
      <c r="T1519" s="408"/>
      <c r="U1519" s="408"/>
      <c r="V1519" s="408"/>
      <c r="W1519" s="408"/>
      <c r="X1519" s="408"/>
      <c r="Y1519" s="408"/>
      <c r="Z1519" s="408"/>
      <c r="AA1519" s="408"/>
      <c r="AB1519" s="408"/>
      <c r="AC1519" s="408"/>
      <c r="AD1519" s="408"/>
      <c r="AO1519" s="100">
        <f t="shared" si="253"/>
        <v>0</v>
      </c>
      <c r="AP1519" s="101">
        <f t="shared" si="254"/>
        <v>0</v>
      </c>
      <c r="AQ1519" s="101">
        <f t="shared" si="255"/>
        <v>0</v>
      </c>
      <c r="AR1519" s="102">
        <f t="shared" si="256"/>
        <v>0</v>
      </c>
      <c r="AS1519" s="100">
        <f t="shared" si="257"/>
        <v>0</v>
      </c>
      <c r="AT1519" s="101">
        <f t="shared" si="258"/>
        <v>0</v>
      </c>
      <c r="AU1519" s="101">
        <f t="shared" si="259"/>
        <v>0</v>
      </c>
      <c r="AV1519" s="102">
        <f t="shared" si="260"/>
        <v>0</v>
      </c>
      <c r="AW1519" s="111">
        <f t="shared" si="261"/>
        <v>0</v>
      </c>
    </row>
    <row r="1520" spans="1:49" ht="15.05" customHeight="1">
      <c r="A1520" s="132"/>
      <c r="C1520" s="169" t="s">
        <v>94</v>
      </c>
      <c r="D1520" s="416" t="str">
        <f t="shared" si="252"/>
        <v/>
      </c>
      <c r="E1520" s="416"/>
      <c r="F1520" s="416"/>
      <c r="G1520" s="416"/>
      <c r="H1520" s="416"/>
      <c r="I1520" s="416"/>
      <c r="J1520" s="416"/>
      <c r="K1520" s="416"/>
      <c r="L1520" s="416"/>
      <c r="M1520" s="410" t="str">
        <f t="shared" si="262"/>
        <v/>
      </c>
      <c r="N1520" s="410"/>
      <c r="O1520" s="410" t="str">
        <f t="shared" si="263"/>
        <v/>
      </c>
      <c r="P1520" s="410"/>
      <c r="Q1520" s="410" t="str">
        <f t="shared" si="264"/>
        <v/>
      </c>
      <c r="R1520" s="410"/>
      <c r="S1520" s="408"/>
      <c r="T1520" s="408"/>
      <c r="U1520" s="408"/>
      <c r="V1520" s="408"/>
      <c r="W1520" s="408"/>
      <c r="X1520" s="408"/>
      <c r="Y1520" s="408"/>
      <c r="Z1520" s="408"/>
      <c r="AA1520" s="408"/>
      <c r="AB1520" s="408"/>
      <c r="AC1520" s="408"/>
      <c r="AD1520" s="408"/>
      <c r="AO1520" s="100">
        <f t="shared" si="253"/>
        <v>0</v>
      </c>
      <c r="AP1520" s="101">
        <f t="shared" si="254"/>
        <v>0</v>
      </c>
      <c r="AQ1520" s="101">
        <f t="shared" si="255"/>
        <v>0</v>
      </c>
      <c r="AR1520" s="102">
        <f t="shared" si="256"/>
        <v>0</v>
      </c>
      <c r="AS1520" s="100">
        <f t="shared" si="257"/>
        <v>0</v>
      </c>
      <c r="AT1520" s="101">
        <f t="shared" si="258"/>
        <v>0</v>
      </c>
      <c r="AU1520" s="101">
        <f t="shared" si="259"/>
        <v>0</v>
      </c>
      <c r="AV1520" s="102">
        <f t="shared" si="260"/>
        <v>0</v>
      </c>
      <c r="AW1520" s="111">
        <f t="shared" si="261"/>
        <v>0</v>
      </c>
    </row>
    <row r="1521" spans="1:49" ht="15.05" customHeight="1">
      <c r="A1521" s="132"/>
      <c r="C1521" s="169" t="s">
        <v>95</v>
      </c>
      <c r="D1521" s="416" t="str">
        <f t="shared" si="252"/>
        <v/>
      </c>
      <c r="E1521" s="416"/>
      <c r="F1521" s="416"/>
      <c r="G1521" s="416"/>
      <c r="H1521" s="416"/>
      <c r="I1521" s="416"/>
      <c r="J1521" s="416"/>
      <c r="K1521" s="416"/>
      <c r="L1521" s="416"/>
      <c r="M1521" s="410" t="str">
        <f t="shared" si="262"/>
        <v/>
      </c>
      <c r="N1521" s="410"/>
      <c r="O1521" s="410" t="str">
        <f t="shared" si="263"/>
        <v/>
      </c>
      <c r="P1521" s="410"/>
      <c r="Q1521" s="410" t="str">
        <f t="shared" si="264"/>
        <v/>
      </c>
      <c r="R1521" s="410"/>
      <c r="S1521" s="408"/>
      <c r="T1521" s="408"/>
      <c r="U1521" s="408"/>
      <c r="V1521" s="408"/>
      <c r="W1521" s="408"/>
      <c r="X1521" s="408"/>
      <c r="Y1521" s="408"/>
      <c r="Z1521" s="408"/>
      <c r="AA1521" s="408"/>
      <c r="AB1521" s="408"/>
      <c r="AC1521" s="408"/>
      <c r="AD1521" s="408"/>
      <c r="AO1521" s="100">
        <f t="shared" si="253"/>
        <v>0</v>
      </c>
      <c r="AP1521" s="101">
        <f t="shared" si="254"/>
        <v>0</v>
      </c>
      <c r="AQ1521" s="101">
        <f t="shared" si="255"/>
        <v>0</v>
      </c>
      <c r="AR1521" s="102">
        <f t="shared" si="256"/>
        <v>0</v>
      </c>
      <c r="AS1521" s="100">
        <f t="shared" si="257"/>
        <v>0</v>
      </c>
      <c r="AT1521" s="101">
        <f t="shared" si="258"/>
        <v>0</v>
      </c>
      <c r="AU1521" s="101">
        <f t="shared" si="259"/>
        <v>0</v>
      </c>
      <c r="AV1521" s="102">
        <f t="shared" si="260"/>
        <v>0</v>
      </c>
      <c r="AW1521" s="111">
        <f t="shared" si="261"/>
        <v>0</v>
      </c>
    </row>
    <row r="1522" spans="1:49" ht="15.05" customHeight="1">
      <c r="A1522" s="132"/>
      <c r="C1522" s="169" t="s">
        <v>96</v>
      </c>
      <c r="D1522" s="416" t="str">
        <f t="shared" si="252"/>
        <v/>
      </c>
      <c r="E1522" s="416"/>
      <c r="F1522" s="416"/>
      <c r="G1522" s="416"/>
      <c r="H1522" s="416"/>
      <c r="I1522" s="416"/>
      <c r="J1522" s="416"/>
      <c r="K1522" s="416"/>
      <c r="L1522" s="416"/>
      <c r="M1522" s="410" t="str">
        <f t="shared" si="262"/>
        <v/>
      </c>
      <c r="N1522" s="410"/>
      <c r="O1522" s="410" t="str">
        <f t="shared" si="263"/>
        <v/>
      </c>
      <c r="P1522" s="410"/>
      <c r="Q1522" s="410" t="str">
        <f t="shared" si="264"/>
        <v/>
      </c>
      <c r="R1522" s="410"/>
      <c r="S1522" s="408"/>
      <c r="T1522" s="408"/>
      <c r="U1522" s="408"/>
      <c r="V1522" s="408"/>
      <c r="W1522" s="408"/>
      <c r="X1522" s="408"/>
      <c r="Y1522" s="408"/>
      <c r="Z1522" s="408"/>
      <c r="AA1522" s="408"/>
      <c r="AB1522" s="408"/>
      <c r="AC1522" s="408"/>
      <c r="AD1522" s="408"/>
      <c r="AO1522" s="100">
        <f t="shared" si="253"/>
        <v>0</v>
      </c>
      <c r="AP1522" s="101">
        <f t="shared" si="254"/>
        <v>0</v>
      </c>
      <c r="AQ1522" s="101">
        <f t="shared" si="255"/>
        <v>0</v>
      </c>
      <c r="AR1522" s="102">
        <f t="shared" si="256"/>
        <v>0</v>
      </c>
      <c r="AS1522" s="100">
        <f t="shared" si="257"/>
        <v>0</v>
      </c>
      <c r="AT1522" s="101">
        <f t="shared" si="258"/>
        <v>0</v>
      </c>
      <c r="AU1522" s="101">
        <f t="shared" si="259"/>
        <v>0</v>
      </c>
      <c r="AV1522" s="102">
        <f t="shared" si="260"/>
        <v>0</v>
      </c>
      <c r="AW1522" s="111">
        <f t="shared" si="261"/>
        <v>0</v>
      </c>
    </row>
    <row r="1523" spans="1:49" ht="15.05" customHeight="1">
      <c r="A1523" s="132"/>
      <c r="C1523" s="169" t="s">
        <v>97</v>
      </c>
      <c r="D1523" s="416" t="str">
        <f t="shared" si="252"/>
        <v/>
      </c>
      <c r="E1523" s="416"/>
      <c r="F1523" s="416"/>
      <c r="G1523" s="416"/>
      <c r="H1523" s="416"/>
      <c r="I1523" s="416"/>
      <c r="J1523" s="416"/>
      <c r="K1523" s="416"/>
      <c r="L1523" s="416"/>
      <c r="M1523" s="410" t="str">
        <f t="shared" si="262"/>
        <v/>
      </c>
      <c r="N1523" s="410"/>
      <c r="O1523" s="410" t="str">
        <f t="shared" si="263"/>
        <v/>
      </c>
      <c r="P1523" s="410"/>
      <c r="Q1523" s="410" t="str">
        <f t="shared" si="264"/>
        <v/>
      </c>
      <c r="R1523" s="410"/>
      <c r="S1523" s="408"/>
      <c r="T1523" s="408"/>
      <c r="U1523" s="408"/>
      <c r="V1523" s="408"/>
      <c r="W1523" s="408"/>
      <c r="X1523" s="408"/>
      <c r="Y1523" s="408"/>
      <c r="Z1523" s="408"/>
      <c r="AA1523" s="408"/>
      <c r="AB1523" s="408"/>
      <c r="AC1523" s="408"/>
      <c r="AD1523" s="408"/>
      <c r="AO1523" s="100">
        <f t="shared" si="253"/>
        <v>0</v>
      </c>
      <c r="AP1523" s="101">
        <f t="shared" si="254"/>
        <v>0</v>
      </c>
      <c r="AQ1523" s="101">
        <f t="shared" si="255"/>
        <v>0</v>
      </c>
      <c r="AR1523" s="102">
        <f t="shared" si="256"/>
        <v>0</v>
      </c>
      <c r="AS1523" s="100">
        <f t="shared" si="257"/>
        <v>0</v>
      </c>
      <c r="AT1523" s="101">
        <f t="shared" si="258"/>
        <v>0</v>
      </c>
      <c r="AU1523" s="101">
        <f t="shared" si="259"/>
        <v>0</v>
      </c>
      <c r="AV1523" s="102">
        <f t="shared" si="260"/>
        <v>0</v>
      </c>
      <c r="AW1523" s="111">
        <f t="shared" si="261"/>
        <v>0</v>
      </c>
    </row>
    <row r="1524" spans="1:49" ht="15.05" customHeight="1">
      <c r="A1524" s="132"/>
      <c r="C1524" s="169" t="s">
        <v>98</v>
      </c>
      <c r="D1524" s="416" t="str">
        <f t="shared" si="252"/>
        <v/>
      </c>
      <c r="E1524" s="416"/>
      <c r="F1524" s="416"/>
      <c r="G1524" s="416"/>
      <c r="H1524" s="416"/>
      <c r="I1524" s="416"/>
      <c r="J1524" s="416"/>
      <c r="K1524" s="416"/>
      <c r="L1524" s="416"/>
      <c r="M1524" s="410" t="str">
        <f t="shared" si="262"/>
        <v/>
      </c>
      <c r="N1524" s="410"/>
      <c r="O1524" s="410" t="str">
        <f t="shared" si="263"/>
        <v/>
      </c>
      <c r="P1524" s="410"/>
      <c r="Q1524" s="410" t="str">
        <f t="shared" si="264"/>
        <v/>
      </c>
      <c r="R1524" s="410"/>
      <c r="S1524" s="408"/>
      <c r="T1524" s="408"/>
      <c r="U1524" s="408"/>
      <c r="V1524" s="408"/>
      <c r="W1524" s="408"/>
      <c r="X1524" s="408"/>
      <c r="Y1524" s="408"/>
      <c r="Z1524" s="408"/>
      <c r="AA1524" s="408"/>
      <c r="AB1524" s="408"/>
      <c r="AC1524" s="408"/>
      <c r="AD1524" s="408"/>
      <c r="AO1524" s="100">
        <f t="shared" si="253"/>
        <v>0</v>
      </c>
      <c r="AP1524" s="101">
        <f t="shared" si="254"/>
        <v>0</v>
      </c>
      <c r="AQ1524" s="101">
        <f t="shared" si="255"/>
        <v>0</v>
      </c>
      <c r="AR1524" s="102">
        <f t="shared" si="256"/>
        <v>0</v>
      </c>
      <c r="AS1524" s="100">
        <f t="shared" si="257"/>
        <v>0</v>
      </c>
      <c r="AT1524" s="101">
        <f t="shared" si="258"/>
        <v>0</v>
      </c>
      <c r="AU1524" s="101">
        <f t="shared" si="259"/>
        <v>0</v>
      </c>
      <c r="AV1524" s="102">
        <f t="shared" si="260"/>
        <v>0</v>
      </c>
      <c r="AW1524" s="111">
        <f t="shared" si="261"/>
        <v>0</v>
      </c>
    </row>
    <row r="1525" spans="1:49" ht="15.05" customHeight="1">
      <c r="A1525" s="132"/>
      <c r="C1525" s="169" t="s">
        <v>99</v>
      </c>
      <c r="D1525" s="416" t="str">
        <f t="shared" si="252"/>
        <v/>
      </c>
      <c r="E1525" s="416"/>
      <c r="F1525" s="416"/>
      <c r="G1525" s="416"/>
      <c r="H1525" s="416"/>
      <c r="I1525" s="416"/>
      <c r="J1525" s="416"/>
      <c r="K1525" s="416"/>
      <c r="L1525" s="416"/>
      <c r="M1525" s="410" t="str">
        <f t="shared" si="262"/>
        <v/>
      </c>
      <c r="N1525" s="410"/>
      <c r="O1525" s="410" t="str">
        <f t="shared" si="263"/>
        <v/>
      </c>
      <c r="P1525" s="410"/>
      <c r="Q1525" s="410" t="str">
        <f t="shared" si="264"/>
        <v/>
      </c>
      <c r="R1525" s="410"/>
      <c r="S1525" s="408"/>
      <c r="T1525" s="408"/>
      <c r="U1525" s="408"/>
      <c r="V1525" s="408"/>
      <c r="W1525" s="408"/>
      <c r="X1525" s="408"/>
      <c r="Y1525" s="408"/>
      <c r="Z1525" s="408"/>
      <c r="AA1525" s="408"/>
      <c r="AB1525" s="408"/>
      <c r="AC1525" s="408"/>
      <c r="AD1525" s="408"/>
      <c r="AO1525" s="100">
        <f t="shared" si="253"/>
        <v>0</v>
      </c>
      <c r="AP1525" s="101">
        <f t="shared" si="254"/>
        <v>0</v>
      </c>
      <c r="AQ1525" s="101">
        <f t="shared" si="255"/>
        <v>0</v>
      </c>
      <c r="AR1525" s="102">
        <f t="shared" si="256"/>
        <v>0</v>
      </c>
      <c r="AS1525" s="100">
        <f t="shared" si="257"/>
        <v>0</v>
      </c>
      <c r="AT1525" s="101">
        <f t="shared" si="258"/>
        <v>0</v>
      </c>
      <c r="AU1525" s="101">
        <f t="shared" si="259"/>
        <v>0</v>
      </c>
      <c r="AV1525" s="102">
        <f t="shared" si="260"/>
        <v>0</v>
      </c>
      <c r="AW1525" s="111">
        <f t="shared" si="261"/>
        <v>0</v>
      </c>
    </row>
    <row r="1526" spans="1:49" ht="15.05" customHeight="1">
      <c r="A1526" s="132"/>
      <c r="C1526" s="169" t="s">
        <v>100</v>
      </c>
      <c r="D1526" s="416" t="str">
        <f t="shared" si="252"/>
        <v/>
      </c>
      <c r="E1526" s="416"/>
      <c r="F1526" s="416"/>
      <c r="G1526" s="416"/>
      <c r="H1526" s="416"/>
      <c r="I1526" s="416"/>
      <c r="J1526" s="416"/>
      <c r="K1526" s="416"/>
      <c r="L1526" s="416"/>
      <c r="M1526" s="410" t="str">
        <f t="shared" si="262"/>
        <v/>
      </c>
      <c r="N1526" s="410"/>
      <c r="O1526" s="410" t="str">
        <f t="shared" si="263"/>
        <v/>
      </c>
      <c r="P1526" s="410"/>
      <c r="Q1526" s="410" t="str">
        <f t="shared" si="264"/>
        <v/>
      </c>
      <c r="R1526" s="410"/>
      <c r="S1526" s="408"/>
      <c r="T1526" s="408"/>
      <c r="U1526" s="408"/>
      <c r="V1526" s="408"/>
      <c r="W1526" s="408"/>
      <c r="X1526" s="408"/>
      <c r="Y1526" s="408"/>
      <c r="Z1526" s="408"/>
      <c r="AA1526" s="408"/>
      <c r="AB1526" s="408"/>
      <c r="AC1526" s="408"/>
      <c r="AD1526" s="408"/>
      <c r="AO1526" s="100">
        <f t="shared" si="253"/>
        <v>0</v>
      </c>
      <c r="AP1526" s="101">
        <f t="shared" si="254"/>
        <v>0</v>
      </c>
      <c r="AQ1526" s="101">
        <f t="shared" si="255"/>
        <v>0</v>
      </c>
      <c r="AR1526" s="102">
        <f t="shared" si="256"/>
        <v>0</v>
      </c>
      <c r="AS1526" s="100">
        <f t="shared" si="257"/>
        <v>0</v>
      </c>
      <c r="AT1526" s="101">
        <f t="shared" si="258"/>
        <v>0</v>
      </c>
      <c r="AU1526" s="101">
        <f t="shared" si="259"/>
        <v>0</v>
      </c>
      <c r="AV1526" s="102">
        <f t="shared" si="260"/>
        <v>0</v>
      </c>
      <c r="AW1526" s="111">
        <f t="shared" si="261"/>
        <v>0</v>
      </c>
    </row>
    <row r="1527" spans="1:49" ht="15.05" customHeight="1">
      <c r="A1527" s="132"/>
      <c r="C1527" s="169" t="s">
        <v>101</v>
      </c>
      <c r="D1527" s="416" t="str">
        <f t="shared" si="252"/>
        <v/>
      </c>
      <c r="E1527" s="416"/>
      <c r="F1527" s="416"/>
      <c r="G1527" s="416"/>
      <c r="H1527" s="416"/>
      <c r="I1527" s="416"/>
      <c r="J1527" s="416"/>
      <c r="K1527" s="416"/>
      <c r="L1527" s="416"/>
      <c r="M1527" s="410" t="str">
        <f t="shared" si="262"/>
        <v/>
      </c>
      <c r="N1527" s="410"/>
      <c r="O1527" s="410" t="str">
        <f t="shared" si="263"/>
        <v/>
      </c>
      <c r="P1527" s="410"/>
      <c r="Q1527" s="410" t="str">
        <f t="shared" si="264"/>
        <v/>
      </c>
      <c r="R1527" s="410"/>
      <c r="S1527" s="408"/>
      <c r="T1527" s="408"/>
      <c r="U1527" s="408"/>
      <c r="V1527" s="408"/>
      <c r="W1527" s="408"/>
      <c r="X1527" s="408"/>
      <c r="Y1527" s="408"/>
      <c r="Z1527" s="408"/>
      <c r="AA1527" s="408"/>
      <c r="AB1527" s="408"/>
      <c r="AC1527" s="408"/>
      <c r="AD1527" s="408"/>
      <c r="AO1527" s="100">
        <f t="shared" si="253"/>
        <v>0</v>
      </c>
      <c r="AP1527" s="101">
        <f t="shared" si="254"/>
        <v>0</v>
      </c>
      <c r="AQ1527" s="101">
        <f t="shared" si="255"/>
        <v>0</v>
      </c>
      <c r="AR1527" s="102">
        <f t="shared" si="256"/>
        <v>0</v>
      </c>
      <c r="AS1527" s="100">
        <f t="shared" si="257"/>
        <v>0</v>
      </c>
      <c r="AT1527" s="101">
        <f t="shared" si="258"/>
        <v>0</v>
      </c>
      <c r="AU1527" s="101">
        <f t="shared" si="259"/>
        <v>0</v>
      </c>
      <c r="AV1527" s="102">
        <f t="shared" si="260"/>
        <v>0</v>
      </c>
      <c r="AW1527" s="111">
        <f t="shared" si="261"/>
        <v>0</v>
      </c>
    </row>
    <row r="1528" spans="1:49" ht="15.05" customHeight="1">
      <c r="A1528" s="132"/>
      <c r="C1528" s="169" t="s">
        <v>102</v>
      </c>
      <c r="D1528" s="416" t="str">
        <f t="shared" si="252"/>
        <v/>
      </c>
      <c r="E1528" s="416"/>
      <c r="F1528" s="416"/>
      <c r="G1528" s="416"/>
      <c r="H1528" s="416"/>
      <c r="I1528" s="416"/>
      <c r="J1528" s="416"/>
      <c r="K1528" s="416"/>
      <c r="L1528" s="416"/>
      <c r="M1528" s="410" t="str">
        <f t="shared" si="262"/>
        <v/>
      </c>
      <c r="N1528" s="410"/>
      <c r="O1528" s="410" t="str">
        <f t="shared" si="263"/>
        <v/>
      </c>
      <c r="P1528" s="410"/>
      <c r="Q1528" s="410" t="str">
        <f t="shared" si="264"/>
        <v/>
      </c>
      <c r="R1528" s="410"/>
      <c r="S1528" s="408"/>
      <c r="T1528" s="408"/>
      <c r="U1528" s="408"/>
      <c r="V1528" s="408"/>
      <c r="W1528" s="408"/>
      <c r="X1528" s="408"/>
      <c r="Y1528" s="408"/>
      <c r="Z1528" s="408"/>
      <c r="AA1528" s="408"/>
      <c r="AB1528" s="408"/>
      <c r="AC1528" s="408"/>
      <c r="AD1528" s="408"/>
      <c r="AO1528" s="100">
        <f t="shared" si="253"/>
        <v>0</v>
      </c>
      <c r="AP1528" s="101">
        <f t="shared" si="254"/>
        <v>0</v>
      </c>
      <c r="AQ1528" s="101">
        <f t="shared" si="255"/>
        <v>0</v>
      </c>
      <c r="AR1528" s="102">
        <f t="shared" si="256"/>
        <v>0</v>
      </c>
      <c r="AS1528" s="100">
        <f t="shared" si="257"/>
        <v>0</v>
      </c>
      <c r="AT1528" s="101">
        <f t="shared" si="258"/>
        <v>0</v>
      </c>
      <c r="AU1528" s="101">
        <f t="shared" si="259"/>
        <v>0</v>
      </c>
      <c r="AV1528" s="102">
        <f t="shared" si="260"/>
        <v>0</v>
      </c>
      <c r="AW1528" s="111">
        <f t="shared" si="261"/>
        <v>0</v>
      </c>
    </row>
    <row r="1529" spans="1:49" ht="15.05" customHeight="1">
      <c r="A1529" s="132"/>
      <c r="C1529" s="169" t="s">
        <v>103</v>
      </c>
      <c r="D1529" s="416" t="str">
        <f t="shared" si="252"/>
        <v/>
      </c>
      <c r="E1529" s="416"/>
      <c r="F1529" s="416"/>
      <c r="G1529" s="416"/>
      <c r="H1529" s="416"/>
      <c r="I1529" s="416"/>
      <c r="J1529" s="416"/>
      <c r="K1529" s="416"/>
      <c r="L1529" s="416"/>
      <c r="M1529" s="410" t="str">
        <f t="shared" si="262"/>
        <v/>
      </c>
      <c r="N1529" s="410"/>
      <c r="O1529" s="410" t="str">
        <f t="shared" si="263"/>
        <v/>
      </c>
      <c r="P1529" s="410"/>
      <c r="Q1529" s="410" t="str">
        <f t="shared" si="264"/>
        <v/>
      </c>
      <c r="R1529" s="410"/>
      <c r="S1529" s="408"/>
      <c r="T1529" s="408"/>
      <c r="U1529" s="408"/>
      <c r="V1529" s="408"/>
      <c r="W1529" s="408"/>
      <c r="X1529" s="408"/>
      <c r="Y1529" s="408"/>
      <c r="Z1529" s="408"/>
      <c r="AA1529" s="408"/>
      <c r="AB1529" s="408"/>
      <c r="AC1529" s="408"/>
      <c r="AD1529" s="408"/>
      <c r="AO1529" s="100">
        <f t="shared" si="253"/>
        <v>0</v>
      </c>
      <c r="AP1529" s="101">
        <f t="shared" si="254"/>
        <v>0</v>
      </c>
      <c r="AQ1529" s="101">
        <f t="shared" si="255"/>
        <v>0</v>
      </c>
      <c r="AR1529" s="102">
        <f t="shared" si="256"/>
        <v>0</v>
      </c>
      <c r="AS1529" s="100">
        <f t="shared" si="257"/>
        <v>0</v>
      </c>
      <c r="AT1529" s="101">
        <f t="shared" si="258"/>
        <v>0</v>
      </c>
      <c r="AU1529" s="101">
        <f t="shared" si="259"/>
        <v>0</v>
      </c>
      <c r="AV1529" s="102">
        <f t="shared" si="260"/>
        <v>0</v>
      </c>
      <c r="AW1529" s="111">
        <f t="shared" si="261"/>
        <v>0</v>
      </c>
    </row>
    <row r="1530" spans="1:49" ht="15.05" customHeight="1">
      <c r="A1530" s="132"/>
      <c r="C1530" s="169" t="s">
        <v>104</v>
      </c>
      <c r="D1530" s="416" t="str">
        <f t="shared" si="252"/>
        <v/>
      </c>
      <c r="E1530" s="416"/>
      <c r="F1530" s="416"/>
      <c r="G1530" s="416"/>
      <c r="H1530" s="416"/>
      <c r="I1530" s="416"/>
      <c r="J1530" s="416"/>
      <c r="K1530" s="416"/>
      <c r="L1530" s="416"/>
      <c r="M1530" s="410" t="str">
        <f t="shared" si="262"/>
        <v/>
      </c>
      <c r="N1530" s="410"/>
      <c r="O1530" s="410" t="str">
        <f t="shared" si="263"/>
        <v/>
      </c>
      <c r="P1530" s="410"/>
      <c r="Q1530" s="410" t="str">
        <f t="shared" si="264"/>
        <v/>
      </c>
      <c r="R1530" s="410"/>
      <c r="S1530" s="408"/>
      <c r="T1530" s="408"/>
      <c r="U1530" s="408"/>
      <c r="V1530" s="408"/>
      <c r="W1530" s="408"/>
      <c r="X1530" s="408"/>
      <c r="Y1530" s="408"/>
      <c r="Z1530" s="408"/>
      <c r="AA1530" s="408"/>
      <c r="AB1530" s="408"/>
      <c r="AC1530" s="408"/>
      <c r="AD1530" s="408"/>
      <c r="AO1530" s="100">
        <f t="shared" si="253"/>
        <v>0</v>
      </c>
      <c r="AP1530" s="101">
        <f t="shared" si="254"/>
        <v>0</v>
      </c>
      <c r="AQ1530" s="101">
        <f t="shared" si="255"/>
        <v>0</v>
      </c>
      <c r="AR1530" s="102">
        <f t="shared" si="256"/>
        <v>0</v>
      </c>
      <c r="AS1530" s="100">
        <f t="shared" si="257"/>
        <v>0</v>
      </c>
      <c r="AT1530" s="101">
        <f t="shared" si="258"/>
        <v>0</v>
      </c>
      <c r="AU1530" s="101">
        <f t="shared" si="259"/>
        <v>0</v>
      </c>
      <c r="AV1530" s="102">
        <f t="shared" si="260"/>
        <v>0</v>
      </c>
      <c r="AW1530" s="111">
        <f t="shared" si="261"/>
        <v>0</v>
      </c>
    </row>
    <row r="1531" spans="1:49" ht="15.05" customHeight="1">
      <c r="A1531" s="132"/>
      <c r="C1531" s="169" t="s">
        <v>105</v>
      </c>
      <c r="D1531" s="416" t="str">
        <f t="shared" si="252"/>
        <v/>
      </c>
      <c r="E1531" s="416"/>
      <c r="F1531" s="416"/>
      <c r="G1531" s="416"/>
      <c r="H1531" s="416"/>
      <c r="I1531" s="416"/>
      <c r="J1531" s="416"/>
      <c r="K1531" s="416"/>
      <c r="L1531" s="416"/>
      <c r="M1531" s="410" t="str">
        <f t="shared" si="262"/>
        <v/>
      </c>
      <c r="N1531" s="410"/>
      <c r="O1531" s="410" t="str">
        <f t="shared" si="263"/>
        <v/>
      </c>
      <c r="P1531" s="410"/>
      <c r="Q1531" s="410" t="str">
        <f t="shared" si="264"/>
        <v/>
      </c>
      <c r="R1531" s="410"/>
      <c r="S1531" s="408"/>
      <c r="T1531" s="408"/>
      <c r="U1531" s="408"/>
      <c r="V1531" s="408"/>
      <c r="W1531" s="408"/>
      <c r="X1531" s="408"/>
      <c r="Y1531" s="408"/>
      <c r="Z1531" s="408"/>
      <c r="AA1531" s="408"/>
      <c r="AB1531" s="408"/>
      <c r="AC1531" s="408"/>
      <c r="AD1531" s="408"/>
      <c r="AO1531" s="100">
        <f t="shared" si="253"/>
        <v>0</v>
      </c>
      <c r="AP1531" s="101">
        <f t="shared" si="254"/>
        <v>0</v>
      </c>
      <c r="AQ1531" s="101">
        <f t="shared" si="255"/>
        <v>0</v>
      </c>
      <c r="AR1531" s="102">
        <f t="shared" si="256"/>
        <v>0</v>
      </c>
      <c r="AS1531" s="100">
        <f t="shared" si="257"/>
        <v>0</v>
      </c>
      <c r="AT1531" s="101">
        <f t="shared" si="258"/>
        <v>0</v>
      </c>
      <c r="AU1531" s="101">
        <f t="shared" si="259"/>
        <v>0</v>
      </c>
      <c r="AV1531" s="102">
        <f t="shared" si="260"/>
        <v>0</v>
      </c>
      <c r="AW1531" s="111">
        <f t="shared" si="261"/>
        <v>0</v>
      </c>
    </row>
    <row r="1532" spans="1:49" ht="15.05" customHeight="1">
      <c r="A1532" s="132"/>
      <c r="C1532" s="169" t="s">
        <v>106</v>
      </c>
      <c r="D1532" s="416" t="str">
        <f t="shared" si="252"/>
        <v/>
      </c>
      <c r="E1532" s="416"/>
      <c r="F1532" s="416"/>
      <c r="G1532" s="416"/>
      <c r="H1532" s="416"/>
      <c r="I1532" s="416"/>
      <c r="J1532" s="416"/>
      <c r="K1532" s="416"/>
      <c r="L1532" s="416"/>
      <c r="M1532" s="410" t="str">
        <f t="shared" si="262"/>
        <v/>
      </c>
      <c r="N1532" s="410"/>
      <c r="O1532" s="410" t="str">
        <f t="shared" si="263"/>
        <v/>
      </c>
      <c r="P1532" s="410"/>
      <c r="Q1532" s="410" t="str">
        <f t="shared" si="264"/>
        <v/>
      </c>
      <c r="R1532" s="410"/>
      <c r="S1532" s="408"/>
      <c r="T1532" s="408"/>
      <c r="U1532" s="408"/>
      <c r="V1532" s="408"/>
      <c r="W1532" s="408"/>
      <c r="X1532" s="408"/>
      <c r="Y1532" s="408"/>
      <c r="Z1532" s="408"/>
      <c r="AA1532" s="408"/>
      <c r="AB1532" s="408"/>
      <c r="AC1532" s="408"/>
      <c r="AD1532" s="408"/>
      <c r="AO1532" s="100">
        <f t="shared" si="253"/>
        <v>0</v>
      </c>
      <c r="AP1532" s="101">
        <f t="shared" si="254"/>
        <v>0</v>
      </c>
      <c r="AQ1532" s="101">
        <f t="shared" si="255"/>
        <v>0</v>
      </c>
      <c r="AR1532" s="102">
        <f t="shared" si="256"/>
        <v>0</v>
      </c>
      <c r="AS1532" s="100">
        <f t="shared" si="257"/>
        <v>0</v>
      </c>
      <c r="AT1532" s="101">
        <f t="shared" si="258"/>
        <v>0</v>
      </c>
      <c r="AU1532" s="101">
        <f t="shared" si="259"/>
        <v>0</v>
      </c>
      <c r="AV1532" s="102">
        <f t="shared" si="260"/>
        <v>0</v>
      </c>
      <c r="AW1532" s="111">
        <f t="shared" si="261"/>
        <v>0</v>
      </c>
    </row>
    <row r="1533" spans="1:49" ht="15.05" customHeight="1">
      <c r="A1533" s="132"/>
      <c r="C1533" s="169" t="s">
        <v>107</v>
      </c>
      <c r="D1533" s="416" t="str">
        <f t="shared" si="252"/>
        <v/>
      </c>
      <c r="E1533" s="416"/>
      <c r="F1533" s="416"/>
      <c r="G1533" s="416"/>
      <c r="H1533" s="416"/>
      <c r="I1533" s="416"/>
      <c r="J1533" s="416"/>
      <c r="K1533" s="416"/>
      <c r="L1533" s="416"/>
      <c r="M1533" s="410" t="str">
        <f t="shared" si="262"/>
        <v/>
      </c>
      <c r="N1533" s="410"/>
      <c r="O1533" s="410" t="str">
        <f t="shared" si="263"/>
        <v/>
      </c>
      <c r="P1533" s="410"/>
      <c r="Q1533" s="410" t="str">
        <f t="shared" si="264"/>
        <v/>
      </c>
      <c r="R1533" s="410"/>
      <c r="S1533" s="408"/>
      <c r="T1533" s="408"/>
      <c r="U1533" s="408"/>
      <c r="V1533" s="408"/>
      <c r="W1533" s="408"/>
      <c r="X1533" s="408"/>
      <c r="Y1533" s="408"/>
      <c r="Z1533" s="408"/>
      <c r="AA1533" s="408"/>
      <c r="AB1533" s="408"/>
      <c r="AC1533" s="408"/>
      <c r="AD1533" s="408"/>
      <c r="AO1533" s="100">
        <f t="shared" si="253"/>
        <v>0</v>
      </c>
      <c r="AP1533" s="101">
        <f t="shared" si="254"/>
        <v>0</v>
      </c>
      <c r="AQ1533" s="101">
        <f t="shared" si="255"/>
        <v>0</v>
      </c>
      <c r="AR1533" s="102">
        <f t="shared" si="256"/>
        <v>0</v>
      </c>
      <c r="AS1533" s="100">
        <f t="shared" si="257"/>
        <v>0</v>
      </c>
      <c r="AT1533" s="101">
        <f t="shared" si="258"/>
        <v>0</v>
      </c>
      <c r="AU1533" s="101">
        <f t="shared" si="259"/>
        <v>0</v>
      </c>
      <c r="AV1533" s="102">
        <f t="shared" si="260"/>
        <v>0</v>
      </c>
      <c r="AW1533" s="111">
        <f t="shared" si="261"/>
        <v>0</v>
      </c>
    </row>
    <row r="1534" spans="1:49" ht="15.05" customHeight="1">
      <c r="A1534" s="132"/>
      <c r="C1534" s="169" t="s">
        <v>108</v>
      </c>
      <c r="D1534" s="416" t="str">
        <f t="shared" si="252"/>
        <v/>
      </c>
      <c r="E1534" s="416"/>
      <c r="F1534" s="416"/>
      <c r="G1534" s="416"/>
      <c r="H1534" s="416"/>
      <c r="I1534" s="416"/>
      <c r="J1534" s="416"/>
      <c r="K1534" s="416"/>
      <c r="L1534" s="416"/>
      <c r="M1534" s="410" t="str">
        <f t="shared" si="262"/>
        <v/>
      </c>
      <c r="N1534" s="410"/>
      <c r="O1534" s="410" t="str">
        <f t="shared" si="263"/>
        <v/>
      </c>
      <c r="P1534" s="410"/>
      <c r="Q1534" s="410" t="str">
        <f t="shared" si="264"/>
        <v/>
      </c>
      <c r="R1534" s="410"/>
      <c r="S1534" s="408"/>
      <c r="T1534" s="408"/>
      <c r="U1534" s="408"/>
      <c r="V1534" s="408"/>
      <c r="W1534" s="408"/>
      <c r="X1534" s="408"/>
      <c r="Y1534" s="408"/>
      <c r="Z1534" s="408"/>
      <c r="AA1534" s="408"/>
      <c r="AB1534" s="408"/>
      <c r="AC1534" s="408"/>
      <c r="AD1534" s="408"/>
      <c r="AO1534" s="100">
        <f t="shared" si="253"/>
        <v>0</v>
      </c>
      <c r="AP1534" s="101">
        <f t="shared" si="254"/>
        <v>0</v>
      </c>
      <c r="AQ1534" s="101">
        <f t="shared" si="255"/>
        <v>0</v>
      </c>
      <c r="AR1534" s="102">
        <f t="shared" si="256"/>
        <v>0</v>
      </c>
      <c r="AS1534" s="100">
        <f t="shared" si="257"/>
        <v>0</v>
      </c>
      <c r="AT1534" s="101">
        <f t="shared" si="258"/>
        <v>0</v>
      </c>
      <c r="AU1534" s="101">
        <f t="shared" si="259"/>
        <v>0</v>
      </c>
      <c r="AV1534" s="102">
        <f t="shared" si="260"/>
        <v>0</v>
      </c>
      <c r="AW1534" s="111">
        <f t="shared" si="261"/>
        <v>0</v>
      </c>
    </row>
    <row r="1535" spans="1:49" ht="15.05" customHeight="1">
      <c r="A1535" s="132"/>
      <c r="C1535" s="169" t="s">
        <v>109</v>
      </c>
      <c r="D1535" s="416" t="str">
        <f t="shared" si="252"/>
        <v/>
      </c>
      <c r="E1535" s="416"/>
      <c r="F1535" s="416"/>
      <c r="G1535" s="416"/>
      <c r="H1535" s="416"/>
      <c r="I1535" s="416"/>
      <c r="J1535" s="416"/>
      <c r="K1535" s="416"/>
      <c r="L1535" s="416"/>
      <c r="M1535" s="410" t="str">
        <f t="shared" si="262"/>
        <v/>
      </c>
      <c r="N1535" s="410"/>
      <c r="O1535" s="410" t="str">
        <f t="shared" si="263"/>
        <v/>
      </c>
      <c r="P1535" s="410"/>
      <c r="Q1535" s="410" t="str">
        <f t="shared" si="264"/>
        <v/>
      </c>
      <c r="R1535" s="410"/>
      <c r="S1535" s="408"/>
      <c r="T1535" s="408"/>
      <c r="U1535" s="408"/>
      <c r="V1535" s="408"/>
      <c r="W1535" s="408"/>
      <c r="X1535" s="408"/>
      <c r="Y1535" s="408"/>
      <c r="Z1535" s="408"/>
      <c r="AA1535" s="408"/>
      <c r="AB1535" s="408"/>
      <c r="AC1535" s="408"/>
      <c r="AD1535" s="408"/>
      <c r="AO1535" s="100">
        <f t="shared" si="253"/>
        <v>0</v>
      </c>
      <c r="AP1535" s="101">
        <f t="shared" si="254"/>
        <v>0</v>
      </c>
      <c r="AQ1535" s="101">
        <f t="shared" si="255"/>
        <v>0</v>
      </c>
      <c r="AR1535" s="102">
        <f t="shared" si="256"/>
        <v>0</v>
      </c>
      <c r="AS1535" s="100">
        <f t="shared" si="257"/>
        <v>0</v>
      </c>
      <c r="AT1535" s="101">
        <f t="shared" si="258"/>
        <v>0</v>
      </c>
      <c r="AU1535" s="101">
        <f t="shared" si="259"/>
        <v>0</v>
      </c>
      <c r="AV1535" s="102">
        <f t="shared" si="260"/>
        <v>0</v>
      </c>
      <c r="AW1535" s="111">
        <f t="shared" si="261"/>
        <v>0</v>
      </c>
    </row>
    <row r="1536" spans="1:49" ht="15.05" customHeight="1">
      <c r="A1536" s="132"/>
      <c r="C1536" s="169" t="s">
        <v>110</v>
      </c>
      <c r="D1536" s="416" t="str">
        <f t="shared" si="252"/>
        <v/>
      </c>
      <c r="E1536" s="416"/>
      <c r="F1536" s="416"/>
      <c r="G1536" s="416"/>
      <c r="H1536" s="416"/>
      <c r="I1536" s="416"/>
      <c r="J1536" s="416"/>
      <c r="K1536" s="416"/>
      <c r="L1536" s="416"/>
      <c r="M1536" s="410" t="str">
        <f t="shared" si="262"/>
        <v/>
      </c>
      <c r="N1536" s="410"/>
      <c r="O1536" s="410" t="str">
        <f t="shared" si="263"/>
        <v/>
      </c>
      <c r="P1536" s="410"/>
      <c r="Q1536" s="410" t="str">
        <f t="shared" si="264"/>
        <v/>
      </c>
      <c r="R1536" s="410"/>
      <c r="S1536" s="408"/>
      <c r="T1536" s="408"/>
      <c r="U1536" s="408"/>
      <c r="V1536" s="408"/>
      <c r="W1536" s="408"/>
      <c r="X1536" s="408"/>
      <c r="Y1536" s="408"/>
      <c r="Z1536" s="408"/>
      <c r="AA1536" s="408"/>
      <c r="AB1536" s="408"/>
      <c r="AC1536" s="408"/>
      <c r="AD1536" s="408"/>
      <c r="AO1536" s="100">
        <f t="shared" si="253"/>
        <v>0</v>
      </c>
      <c r="AP1536" s="101">
        <f t="shared" si="254"/>
        <v>0</v>
      </c>
      <c r="AQ1536" s="101">
        <f t="shared" si="255"/>
        <v>0</v>
      </c>
      <c r="AR1536" s="102">
        <f t="shared" si="256"/>
        <v>0</v>
      </c>
      <c r="AS1536" s="100">
        <f t="shared" si="257"/>
        <v>0</v>
      </c>
      <c r="AT1536" s="101">
        <f t="shared" si="258"/>
        <v>0</v>
      </c>
      <c r="AU1536" s="101">
        <f t="shared" si="259"/>
        <v>0</v>
      </c>
      <c r="AV1536" s="102">
        <f t="shared" si="260"/>
        <v>0</v>
      </c>
      <c r="AW1536" s="111">
        <f t="shared" si="261"/>
        <v>0</v>
      </c>
    </row>
    <row r="1537" spans="1:49" ht="15.05" customHeight="1">
      <c r="A1537" s="132"/>
      <c r="C1537" s="169" t="s">
        <v>111</v>
      </c>
      <c r="D1537" s="416" t="str">
        <f t="shared" si="252"/>
        <v/>
      </c>
      <c r="E1537" s="416"/>
      <c r="F1537" s="416"/>
      <c r="G1537" s="416"/>
      <c r="H1537" s="416"/>
      <c r="I1537" s="416"/>
      <c r="J1537" s="416"/>
      <c r="K1537" s="416"/>
      <c r="L1537" s="416"/>
      <c r="M1537" s="410" t="str">
        <f t="shared" si="262"/>
        <v/>
      </c>
      <c r="N1537" s="410"/>
      <c r="O1537" s="410" t="str">
        <f t="shared" si="263"/>
        <v/>
      </c>
      <c r="P1537" s="410"/>
      <c r="Q1537" s="410" t="str">
        <f t="shared" si="264"/>
        <v/>
      </c>
      <c r="R1537" s="410"/>
      <c r="S1537" s="408"/>
      <c r="T1537" s="408"/>
      <c r="U1537" s="408"/>
      <c r="V1537" s="408"/>
      <c r="W1537" s="408"/>
      <c r="X1537" s="408"/>
      <c r="Y1537" s="408"/>
      <c r="Z1537" s="408"/>
      <c r="AA1537" s="408"/>
      <c r="AB1537" s="408"/>
      <c r="AC1537" s="408"/>
      <c r="AD1537" s="408"/>
      <c r="AO1537" s="100">
        <f t="shared" si="253"/>
        <v>0</v>
      </c>
      <c r="AP1537" s="101">
        <f t="shared" si="254"/>
        <v>0</v>
      </c>
      <c r="AQ1537" s="101">
        <f t="shared" si="255"/>
        <v>0</v>
      </c>
      <c r="AR1537" s="102">
        <f t="shared" si="256"/>
        <v>0</v>
      </c>
      <c r="AS1537" s="100">
        <f t="shared" si="257"/>
        <v>0</v>
      </c>
      <c r="AT1537" s="101">
        <f t="shared" si="258"/>
        <v>0</v>
      </c>
      <c r="AU1537" s="101">
        <f t="shared" si="259"/>
        <v>0</v>
      </c>
      <c r="AV1537" s="102">
        <f t="shared" si="260"/>
        <v>0</v>
      </c>
      <c r="AW1537" s="111">
        <f t="shared" si="261"/>
        <v>0</v>
      </c>
    </row>
    <row r="1538" spans="1:49" ht="15.05" customHeight="1">
      <c r="A1538" s="132"/>
      <c r="C1538" s="169" t="s">
        <v>112</v>
      </c>
      <c r="D1538" s="416" t="str">
        <f t="shared" si="252"/>
        <v/>
      </c>
      <c r="E1538" s="416"/>
      <c r="F1538" s="416"/>
      <c r="G1538" s="416"/>
      <c r="H1538" s="416"/>
      <c r="I1538" s="416"/>
      <c r="J1538" s="416"/>
      <c r="K1538" s="416"/>
      <c r="L1538" s="416"/>
      <c r="M1538" s="410" t="str">
        <f t="shared" si="262"/>
        <v/>
      </c>
      <c r="N1538" s="410"/>
      <c r="O1538" s="410" t="str">
        <f t="shared" si="263"/>
        <v/>
      </c>
      <c r="P1538" s="410"/>
      <c r="Q1538" s="410" t="str">
        <f t="shared" si="264"/>
        <v/>
      </c>
      <c r="R1538" s="410"/>
      <c r="S1538" s="408"/>
      <c r="T1538" s="408"/>
      <c r="U1538" s="408"/>
      <c r="V1538" s="408"/>
      <c r="W1538" s="408"/>
      <c r="X1538" s="408"/>
      <c r="Y1538" s="408"/>
      <c r="Z1538" s="408"/>
      <c r="AA1538" s="408"/>
      <c r="AB1538" s="408"/>
      <c r="AC1538" s="408"/>
      <c r="AD1538" s="408"/>
      <c r="AO1538" s="100">
        <f t="shared" si="253"/>
        <v>0</v>
      </c>
      <c r="AP1538" s="101">
        <f t="shared" si="254"/>
        <v>0</v>
      </c>
      <c r="AQ1538" s="101">
        <f t="shared" si="255"/>
        <v>0</v>
      </c>
      <c r="AR1538" s="102">
        <f t="shared" si="256"/>
        <v>0</v>
      </c>
      <c r="AS1538" s="100">
        <f t="shared" si="257"/>
        <v>0</v>
      </c>
      <c r="AT1538" s="101">
        <f t="shared" si="258"/>
        <v>0</v>
      </c>
      <c r="AU1538" s="101">
        <f t="shared" si="259"/>
        <v>0</v>
      </c>
      <c r="AV1538" s="102">
        <f t="shared" si="260"/>
        <v>0</v>
      </c>
      <c r="AW1538" s="111">
        <f t="shared" si="261"/>
        <v>0</v>
      </c>
    </row>
    <row r="1539" spans="1:49" ht="15.05" customHeight="1">
      <c r="A1539" s="132"/>
      <c r="C1539" s="169" t="s">
        <v>113</v>
      </c>
      <c r="D1539" s="416" t="str">
        <f t="shared" si="252"/>
        <v/>
      </c>
      <c r="E1539" s="416"/>
      <c r="F1539" s="416"/>
      <c r="G1539" s="416"/>
      <c r="H1539" s="416"/>
      <c r="I1539" s="416"/>
      <c r="J1539" s="416"/>
      <c r="K1539" s="416"/>
      <c r="L1539" s="416"/>
      <c r="M1539" s="410" t="str">
        <f t="shared" si="262"/>
        <v/>
      </c>
      <c r="N1539" s="410"/>
      <c r="O1539" s="410" t="str">
        <f t="shared" si="263"/>
        <v/>
      </c>
      <c r="P1539" s="410"/>
      <c r="Q1539" s="410" t="str">
        <f t="shared" si="264"/>
        <v/>
      </c>
      <c r="R1539" s="410"/>
      <c r="S1539" s="408"/>
      <c r="T1539" s="408"/>
      <c r="U1539" s="408"/>
      <c r="V1539" s="408"/>
      <c r="W1539" s="408"/>
      <c r="X1539" s="408"/>
      <c r="Y1539" s="408"/>
      <c r="Z1539" s="408"/>
      <c r="AA1539" s="408"/>
      <c r="AB1539" s="408"/>
      <c r="AC1539" s="408"/>
      <c r="AD1539" s="408"/>
      <c r="AO1539" s="100">
        <f t="shared" si="253"/>
        <v>0</v>
      </c>
      <c r="AP1539" s="101">
        <f t="shared" si="254"/>
        <v>0</v>
      </c>
      <c r="AQ1539" s="101">
        <f t="shared" si="255"/>
        <v>0</v>
      </c>
      <c r="AR1539" s="102">
        <f t="shared" si="256"/>
        <v>0</v>
      </c>
      <c r="AS1539" s="100">
        <f t="shared" si="257"/>
        <v>0</v>
      </c>
      <c r="AT1539" s="101">
        <f t="shared" si="258"/>
        <v>0</v>
      </c>
      <c r="AU1539" s="101">
        <f t="shared" si="259"/>
        <v>0</v>
      </c>
      <c r="AV1539" s="102">
        <f t="shared" si="260"/>
        <v>0</v>
      </c>
      <c r="AW1539" s="111">
        <f t="shared" si="261"/>
        <v>0</v>
      </c>
    </row>
    <row r="1540" spans="1:49" ht="15.05" customHeight="1">
      <c r="A1540" s="132"/>
      <c r="C1540" s="169" t="s">
        <v>114</v>
      </c>
      <c r="D1540" s="416" t="str">
        <f t="shared" si="252"/>
        <v/>
      </c>
      <c r="E1540" s="416"/>
      <c r="F1540" s="416"/>
      <c r="G1540" s="416"/>
      <c r="H1540" s="416"/>
      <c r="I1540" s="416"/>
      <c r="J1540" s="416"/>
      <c r="K1540" s="416"/>
      <c r="L1540" s="416"/>
      <c r="M1540" s="410" t="str">
        <f t="shared" si="262"/>
        <v/>
      </c>
      <c r="N1540" s="410"/>
      <c r="O1540" s="410" t="str">
        <f t="shared" si="263"/>
        <v/>
      </c>
      <c r="P1540" s="410"/>
      <c r="Q1540" s="410" t="str">
        <f t="shared" si="264"/>
        <v/>
      </c>
      <c r="R1540" s="410"/>
      <c r="S1540" s="408"/>
      <c r="T1540" s="408"/>
      <c r="U1540" s="408"/>
      <c r="V1540" s="408"/>
      <c r="W1540" s="408"/>
      <c r="X1540" s="408"/>
      <c r="Y1540" s="408"/>
      <c r="Z1540" s="408"/>
      <c r="AA1540" s="408"/>
      <c r="AB1540" s="408"/>
      <c r="AC1540" s="408"/>
      <c r="AD1540" s="408"/>
      <c r="AO1540" s="100">
        <f t="shared" si="253"/>
        <v>0</v>
      </c>
      <c r="AP1540" s="101">
        <f t="shared" si="254"/>
        <v>0</v>
      </c>
      <c r="AQ1540" s="101">
        <f t="shared" si="255"/>
        <v>0</v>
      </c>
      <c r="AR1540" s="102">
        <f t="shared" si="256"/>
        <v>0</v>
      </c>
      <c r="AS1540" s="100">
        <f t="shared" si="257"/>
        <v>0</v>
      </c>
      <c r="AT1540" s="101">
        <f t="shared" si="258"/>
        <v>0</v>
      </c>
      <c r="AU1540" s="101">
        <f t="shared" si="259"/>
        <v>0</v>
      </c>
      <c r="AV1540" s="102">
        <f t="shared" si="260"/>
        <v>0</v>
      </c>
      <c r="AW1540" s="111">
        <f t="shared" si="261"/>
        <v>0</v>
      </c>
    </row>
    <row r="1541" spans="1:49" ht="15.05" customHeight="1">
      <c r="A1541" s="132"/>
      <c r="C1541" s="169" t="s">
        <v>115</v>
      </c>
      <c r="D1541" s="416" t="str">
        <f t="shared" si="252"/>
        <v/>
      </c>
      <c r="E1541" s="416"/>
      <c r="F1541" s="416"/>
      <c r="G1541" s="416"/>
      <c r="H1541" s="416"/>
      <c r="I1541" s="416"/>
      <c r="J1541" s="416"/>
      <c r="K1541" s="416"/>
      <c r="L1541" s="416"/>
      <c r="M1541" s="410" t="str">
        <f t="shared" si="262"/>
        <v/>
      </c>
      <c r="N1541" s="410"/>
      <c r="O1541" s="410" t="str">
        <f t="shared" si="263"/>
        <v/>
      </c>
      <c r="P1541" s="410"/>
      <c r="Q1541" s="410" t="str">
        <f t="shared" si="264"/>
        <v/>
      </c>
      <c r="R1541" s="410"/>
      <c r="S1541" s="408"/>
      <c r="T1541" s="408"/>
      <c r="U1541" s="408"/>
      <c r="V1541" s="408"/>
      <c r="W1541" s="408"/>
      <c r="X1541" s="408"/>
      <c r="Y1541" s="408"/>
      <c r="Z1541" s="408"/>
      <c r="AA1541" s="408"/>
      <c r="AB1541" s="408"/>
      <c r="AC1541" s="408"/>
      <c r="AD1541" s="408"/>
      <c r="AO1541" s="100">
        <f t="shared" si="253"/>
        <v>0</v>
      </c>
      <c r="AP1541" s="101">
        <f t="shared" si="254"/>
        <v>0</v>
      </c>
      <c r="AQ1541" s="101">
        <f t="shared" si="255"/>
        <v>0</v>
      </c>
      <c r="AR1541" s="102">
        <f t="shared" si="256"/>
        <v>0</v>
      </c>
      <c r="AS1541" s="100">
        <f t="shared" si="257"/>
        <v>0</v>
      </c>
      <c r="AT1541" s="101">
        <f t="shared" si="258"/>
        <v>0</v>
      </c>
      <c r="AU1541" s="101">
        <f t="shared" si="259"/>
        <v>0</v>
      </c>
      <c r="AV1541" s="102">
        <f t="shared" si="260"/>
        <v>0</v>
      </c>
      <c r="AW1541" s="111">
        <f t="shared" si="261"/>
        <v>0</v>
      </c>
    </row>
    <row r="1542" spans="1:49" ht="15.05" customHeight="1">
      <c r="A1542" s="132"/>
      <c r="C1542" s="169" t="s">
        <v>116</v>
      </c>
      <c r="D1542" s="416" t="str">
        <f t="shared" si="252"/>
        <v/>
      </c>
      <c r="E1542" s="416"/>
      <c r="F1542" s="416"/>
      <c r="G1542" s="416"/>
      <c r="H1542" s="416"/>
      <c r="I1542" s="416"/>
      <c r="J1542" s="416"/>
      <c r="K1542" s="416"/>
      <c r="L1542" s="416"/>
      <c r="M1542" s="410" t="str">
        <f t="shared" si="262"/>
        <v/>
      </c>
      <c r="N1542" s="410"/>
      <c r="O1542" s="410" t="str">
        <f t="shared" si="263"/>
        <v/>
      </c>
      <c r="P1542" s="410"/>
      <c r="Q1542" s="410" t="str">
        <f t="shared" si="264"/>
        <v/>
      </c>
      <c r="R1542" s="410"/>
      <c r="S1542" s="408"/>
      <c r="T1542" s="408"/>
      <c r="U1542" s="408"/>
      <c r="V1542" s="408"/>
      <c r="W1542" s="408"/>
      <c r="X1542" s="408"/>
      <c r="Y1542" s="408"/>
      <c r="Z1542" s="408"/>
      <c r="AA1542" s="408"/>
      <c r="AB1542" s="408"/>
      <c r="AC1542" s="408"/>
      <c r="AD1542" s="408"/>
      <c r="AO1542" s="100">
        <f t="shared" si="253"/>
        <v>0</v>
      </c>
      <c r="AP1542" s="101">
        <f t="shared" si="254"/>
        <v>0</v>
      </c>
      <c r="AQ1542" s="101">
        <f t="shared" si="255"/>
        <v>0</v>
      </c>
      <c r="AR1542" s="102">
        <f t="shared" si="256"/>
        <v>0</v>
      </c>
      <c r="AS1542" s="100">
        <f t="shared" si="257"/>
        <v>0</v>
      </c>
      <c r="AT1542" s="101">
        <f t="shared" si="258"/>
        <v>0</v>
      </c>
      <c r="AU1542" s="101">
        <f t="shared" si="259"/>
        <v>0</v>
      </c>
      <c r="AV1542" s="102">
        <f t="shared" si="260"/>
        <v>0</v>
      </c>
      <c r="AW1542" s="111">
        <f t="shared" si="261"/>
        <v>0</v>
      </c>
    </row>
    <row r="1543" spans="1:49" ht="15.05" customHeight="1">
      <c r="A1543" s="132"/>
      <c r="C1543" s="169" t="s">
        <v>117</v>
      </c>
      <c r="D1543" s="416" t="str">
        <f t="shared" si="252"/>
        <v/>
      </c>
      <c r="E1543" s="416"/>
      <c r="F1543" s="416"/>
      <c r="G1543" s="416"/>
      <c r="H1543" s="416"/>
      <c r="I1543" s="416"/>
      <c r="J1543" s="416"/>
      <c r="K1543" s="416"/>
      <c r="L1543" s="416"/>
      <c r="M1543" s="410" t="str">
        <f t="shared" si="262"/>
        <v/>
      </c>
      <c r="N1543" s="410"/>
      <c r="O1543" s="410" t="str">
        <f t="shared" si="263"/>
        <v/>
      </c>
      <c r="P1543" s="410"/>
      <c r="Q1543" s="410" t="str">
        <f t="shared" si="264"/>
        <v/>
      </c>
      <c r="R1543" s="410"/>
      <c r="S1543" s="408"/>
      <c r="T1543" s="408"/>
      <c r="U1543" s="408"/>
      <c r="V1543" s="408"/>
      <c r="W1543" s="408"/>
      <c r="X1543" s="408"/>
      <c r="Y1543" s="408"/>
      <c r="Z1543" s="408"/>
      <c r="AA1543" s="408"/>
      <c r="AB1543" s="408"/>
      <c r="AC1543" s="408"/>
      <c r="AD1543" s="408"/>
      <c r="AO1543" s="100">
        <f t="shared" si="253"/>
        <v>0</v>
      </c>
      <c r="AP1543" s="101">
        <f t="shared" si="254"/>
        <v>0</v>
      </c>
      <c r="AQ1543" s="101">
        <f t="shared" si="255"/>
        <v>0</v>
      </c>
      <c r="AR1543" s="102">
        <f t="shared" si="256"/>
        <v>0</v>
      </c>
      <c r="AS1543" s="100">
        <f t="shared" si="257"/>
        <v>0</v>
      </c>
      <c r="AT1543" s="101">
        <f t="shared" si="258"/>
        <v>0</v>
      </c>
      <c r="AU1543" s="101">
        <f t="shared" si="259"/>
        <v>0</v>
      </c>
      <c r="AV1543" s="102">
        <f t="shared" si="260"/>
        <v>0</v>
      </c>
      <c r="AW1543" s="111">
        <f t="shared" si="261"/>
        <v>0</v>
      </c>
    </row>
    <row r="1544" spans="1:49" ht="15.05" customHeight="1">
      <c r="A1544" s="132"/>
      <c r="C1544" s="169" t="s">
        <v>118</v>
      </c>
      <c r="D1544" s="416" t="str">
        <f t="shared" si="252"/>
        <v/>
      </c>
      <c r="E1544" s="416"/>
      <c r="F1544" s="416"/>
      <c r="G1544" s="416"/>
      <c r="H1544" s="416"/>
      <c r="I1544" s="416"/>
      <c r="J1544" s="416"/>
      <c r="K1544" s="416"/>
      <c r="L1544" s="416"/>
      <c r="M1544" s="410" t="str">
        <f t="shared" si="262"/>
        <v/>
      </c>
      <c r="N1544" s="410"/>
      <c r="O1544" s="410" t="str">
        <f t="shared" si="263"/>
        <v/>
      </c>
      <c r="P1544" s="410"/>
      <c r="Q1544" s="410" t="str">
        <f t="shared" si="264"/>
        <v/>
      </c>
      <c r="R1544" s="410"/>
      <c r="S1544" s="408"/>
      <c r="T1544" s="408"/>
      <c r="U1544" s="408"/>
      <c r="V1544" s="408"/>
      <c r="W1544" s="408"/>
      <c r="X1544" s="408"/>
      <c r="Y1544" s="408"/>
      <c r="Z1544" s="408"/>
      <c r="AA1544" s="408"/>
      <c r="AB1544" s="408"/>
      <c r="AC1544" s="408"/>
      <c r="AD1544" s="408"/>
      <c r="AO1544" s="100">
        <f t="shared" si="253"/>
        <v>0</v>
      </c>
      <c r="AP1544" s="101">
        <f t="shared" si="254"/>
        <v>0</v>
      </c>
      <c r="AQ1544" s="101">
        <f t="shared" si="255"/>
        <v>0</v>
      </c>
      <c r="AR1544" s="102">
        <f t="shared" si="256"/>
        <v>0</v>
      </c>
      <c r="AS1544" s="100">
        <f t="shared" si="257"/>
        <v>0</v>
      </c>
      <c r="AT1544" s="101">
        <f t="shared" si="258"/>
        <v>0</v>
      </c>
      <c r="AU1544" s="101">
        <f t="shared" si="259"/>
        <v>0</v>
      </c>
      <c r="AV1544" s="102">
        <f t="shared" si="260"/>
        <v>0</v>
      </c>
      <c r="AW1544" s="111">
        <f t="shared" si="261"/>
        <v>0</v>
      </c>
    </row>
    <row r="1545" spans="1:49" ht="15.05" customHeight="1">
      <c r="A1545" s="132"/>
      <c r="C1545" s="169" t="s">
        <v>119</v>
      </c>
      <c r="D1545" s="416" t="str">
        <f t="shared" si="252"/>
        <v/>
      </c>
      <c r="E1545" s="416"/>
      <c r="F1545" s="416"/>
      <c r="G1545" s="416"/>
      <c r="H1545" s="416"/>
      <c r="I1545" s="416"/>
      <c r="J1545" s="416"/>
      <c r="K1545" s="416"/>
      <c r="L1545" s="416"/>
      <c r="M1545" s="410" t="str">
        <f t="shared" si="262"/>
        <v/>
      </c>
      <c r="N1545" s="410"/>
      <c r="O1545" s="410" t="str">
        <f t="shared" si="263"/>
        <v/>
      </c>
      <c r="P1545" s="410"/>
      <c r="Q1545" s="410" t="str">
        <f t="shared" si="264"/>
        <v/>
      </c>
      <c r="R1545" s="410"/>
      <c r="S1545" s="408"/>
      <c r="T1545" s="408"/>
      <c r="U1545" s="408"/>
      <c r="V1545" s="408"/>
      <c r="W1545" s="408"/>
      <c r="X1545" s="408"/>
      <c r="Y1545" s="408"/>
      <c r="Z1545" s="408"/>
      <c r="AA1545" s="408"/>
      <c r="AB1545" s="408"/>
      <c r="AC1545" s="408"/>
      <c r="AD1545" s="408"/>
      <c r="AO1545" s="100">
        <f t="shared" si="253"/>
        <v>0</v>
      </c>
      <c r="AP1545" s="101">
        <f t="shared" si="254"/>
        <v>0</v>
      </c>
      <c r="AQ1545" s="101">
        <f t="shared" si="255"/>
        <v>0</v>
      </c>
      <c r="AR1545" s="102">
        <f t="shared" si="256"/>
        <v>0</v>
      </c>
      <c r="AS1545" s="100">
        <f t="shared" si="257"/>
        <v>0</v>
      </c>
      <c r="AT1545" s="101">
        <f t="shared" si="258"/>
        <v>0</v>
      </c>
      <c r="AU1545" s="101">
        <f t="shared" si="259"/>
        <v>0</v>
      </c>
      <c r="AV1545" s="102">
        <f t="shared" si="260"/>
        <v>0</v>
      </c>
      <c r="AW1545" s="111">
        <f t="shared" si="261"/>
        <v>0</v>
      </c>
    </row>
    <row r="1546" spans="1:49" ht="15.05" customHeight="1">
      <c r="A1546" s="132"/>
      <c r="C1546" s="169" t="s">
        <v>120</v>
      </c>
      <c r="D1546" s="416" t="str">
        <f t="shared" si="252"/>
        <v/>
      </c>
      <c r="E1546" s="416"/>
      <c r="F1546" s="416"/>
      <c r="G1546" s="416"/>
      <c r="H1546" s="416"/>
      <c r="I1546" s="416"/>
      <c r="J1546" s="416"/>
      <c r="K1546" s="416"/>
      <c r="L1546" s="416"/>
      <c r="M1546" s="410" t="str">
        <f t="shared" si="262"/>
        <v/>
      </c>
      <c r="N1546" s="410"/>
      <c r="O1546" s="410" t="str">
        <f t="shared" si="263"/>
        <v/>
      </c>
      <c r="P1546" s="410"/>
      <c r="Q1546" s="410" t="str">
        <f t="shared" si="264"/>
        <v/>
      </c>
      <c r="R1546" s="410"/>
      <c r="S1546" s="408"/>
      <c r="T1546" s="408"/>
      <c r="U1546" s="408"/>
      <c r="V1546" s="408"/>
      <c r="W1546" s="408"/>
      <c r="X1546" s="408"/>
      <c r="Y1546" s="408"/>
      <c r="Z1546" s="408"/>
      <c r="AA1546" s="408"/>
      <c r="AB1546" s="408"/>
      <c r="AC1546" s="408"/>
      <c r="AD1546" s="408"/>
      <c r="AO1546" s="100">
        <f t="shared" si="253"/>
        <v>0</v>
      </c>
      <c r="AP1546" s="101">
        <f t="shared" si="254"/>
        <v>0</v>
      </c>
      <c r="AQ1546" s="101">
        <f t="shared" si="255"/>
        <v>0</v>
      </c>
      <c r="AR1546" s="102">
        <f t="shared" si="256"/>
        <v>0</v>
      </c>
      <c r="AS1546" s="100">
        <f t="shared" si="257"/>
        <v>0</v>
      </c>
      <c r="AT1546" s="101">
        <f t="shared" si="258"/>
        <v>0</v>
      </c>
      <c r="AU1546" s="101">
        <f t="shared" si="259"/>
        <v>0</v>
      </c>
      <c r="AV1546" s="102">
        <f t="shared" si="260"/>
        <v>0</v>
      </c>
      <c r="AW1546" s="111">
        <f t="shared" si="261"/>
        <v>0</v>
      </c>
    </row>
    <row r="1547" spans="1:49" ht="15.05" customHeight="1">
      <c r="A1547" s="132"/>
      <c r="C1547" s="169" t="s">
        <v>121</v>
      </c>
      <c r="D1547" s="416" t="str">
        <f t="shared" si="252"/>
        <v/>
      </c>
      <c r="E1547" s="416"/>
      <c r="F1547" s="416"/>
      <c r="G1547" s="416"/>
      <c r="H1547" s="416"/>
      <c r="I1547" s="416"/>
      <c r="J1547" s="416"/>
      <c r="K1547" s="416"/>
      <c r="L1547" s="416"/>
      <c r="M1547" s="410" t="str">
        <f t="shared" si="262"/>
        <v/>
      </c>
      <c r="N1547" s="410"/>
      <c r="O1547" s="410" t="str">
        <f t="shared" si="263"/>
        <v/>
      </c>
      <c r="P1547" s="410"/>
      <c r="Q1547" s="410" t="str">
        <f t="shared" si="264"/>
        <v/>
      </c>
      <c r="R1547" s="410"/>
      <c r="S1547" s="408"/>
      <c r="T1547" s="408"/>
      <c r="U1547" s="408"/>
      <c r="V1547" s="408"/>
      <c r="W1547" s="408"/>
      <c r="X1547" s="408"/>
      <c r="Y1547" s="408"/>
      <c r="Z1547" s="408"/>
      <c r="AA1547" s="408"/>
      <c r="AB1547" s="408"/>
      <c r="AC1547" s="408"/>
      <c r="AD1547" s="408"/>
      <c r="AO1547" s="100">
        <f t="shared" si="253"/>
        <v>0</v>
      </c>
      <c r="AP1547" s="101">
        <f t="shared" si="254"/>
        <v>0</v>
      </c>
      <c r="AQ1547" s="101">
        <f t="shared" si="255"/>
        <v>0</v>
      </c>
      <c r="AR1547" s="102">
        <f t="shared" si="256"/>
        <v>0</v>
      </c>
      <c r="AS1547" s="100">
        <f t="shared" si="257"/>
        <v>0</v>
      </c>
      <c r="AT1547" s="101">
        <f t="shared" si="258"/>
        <v>0</v>
      </c>
      <c r="AU1547" s="101">
        <f t="shared" si="259"/>
        <v>0</v>
      </c>
      <c r="AV1547" s="102">
        <f t="shared" si="260"/>
        <v>0</v>
      </c>
      <c r="AW1547" s="111">
        <f t="shared" si="261"/>
        <v>0</v>
      </c>
    </row>
    <row r="1548" spans="1:49" ht="15.05" customHeight="1">
      <c r="A1548" s="132"/>
      <c r="C1548" s="169" t="s">
        <v>122</v>
      </c>
      <c r="D1548" s="416" t="str">
        <f t="shared" si="252"/>
        <v/>
      </c>
      <c r="E1548" s="416"/>
      <c r="F1548" s="416"/>
      <c r="G1548" s="416"/>
      <c r="H1548" s="416"/>
      <c r="I1548" s="416"/>
      <c r="J1548" s="416"/>
      <c r="K1548" s="416"/>
      <c r="L1548" s="416"/>
      <c r="M1548" s="410" t="str">
        <f t="shared" si="262"/>
        <v/>
      </c>
      <c r="N1548" s="410"/>
      <c r="O1548" s="410" t="str">
        <f t="shared" si="263"/>
        <v/>
      </c>
      <c r="P1548" s="410"/>
      <c r="Q1548" s="410" t="str">
        <f t="shared" si="264"/>
        <v/>
      </c>
      <c r="R1548" s="410"/>
      <c r="S1548" s="408"/>
      <c r="T1548" s="408"/>
      <c r="U1548" s="408"/>
      <c r="V1548" s="408"/>
      <c r="W1548" s="408"/>
      <c r="X1548" s="408"/>
      <c r="Y1548" s="408"/>
      <c r="Z1548" s="408"/>
      <c r="AA1548" s="408"/>
      <c r="AB1548" s="408"/>
      <c r="AC1548" s="408"/>
      <c r="AD1548" s="408"/>
      <c r="AO1548" s="100">
        <f t="shared" si="253"/>
        <v>0</v>
      </c>
      <c r="AP1548" s="101">
        <f t="shared" si="254"/>
        <v>0</v>
      </c>
      <c r="AQ1548" s="101">
        <f t="shared" si="255"/>
        <v>0</v>
      </c>
      <c r="AR1548" s="102">
        <f t="shared" si="256"/>
        <v>0</v>
      </c>
      <c r="AS1548" s="100">
        <f t="shared" si="257"/>
        <v>0</v>
      </c>
      <c r="AT1548" s="101">
        <f t="shared" si="258"/>
        <v>0</v>
      </c>
      <c r="AU1548" s="101">
        <f t="shared" si="259"/>
        <v>0</v>
      </c>
      <c r="AV1548" s="102">
        <f t="shared" si="260"/>
        <v>0</v>
      </c>
      <c r="AW1548" s="111">
        <f t="shared" si="261"/>
        <v>0</v>
      </c>
    </row>
    <row r="1549" spans="1:49" ht="15.05" customHeight="1">
      <c r="A1549" s="132"/>
      <c r="C1549" s="169" t="s">
        <v>123</v>
      </c>
      <c r="D1549" s="416" t="str">
        <f t="shared" si="252"/>
        <v/>
      </c>
      <c r="E1549" s="416"/>
      <c r="F1549" s="416"/>
      <c r="G1549" s="416"/>
      <c r="H1549" s="416"/>
      <c r="I1549" s="416"/>
      <c r="J1549" s="416"/>
      <c r="K1549" s="416"/>
      <c r="L1549" s="416"/>
      <c r="M1549" s="410" t="str">
        <f t="shared" si="262"/>
        <v/>
      </c>
      <c r="N1549" s="410"/>
      <c r="O1549" s="410" t="str">
        <f t="shared" si="263"/>
        <v/>
      </c>
      <c r="P1549" s="410"/>
      <c r="Q1549" s="410" t="str">
        <f t="shared" si="264"/>
        <v/>
      </c>
      <c r="R1549" s="410"/>
      <c r="S1549" s="408"/>
      <c r="T1549" s="408"/>
      <c r="U1549" s="408"/>
      <c r="V1549" s="408"/>
      <c r="W1549" s="408"/>
      <c r="X1549" s="408"/>
      <c r="Y1549" s="408"/>
      <c r="Z1549" s="408"/>
      <c r="AA1549" s="408"/>
      <c r="AB1549" s="408"/>
      <c r="AC1549" s="408"/>
      <c r="AD1549" s="408"/>
      <c r="AO1549" s="100">
        <f t="shared" si="253"/>
        <v>0</v>
      </c>
      <c r="AP1549" s="101">
        <f t="shared" si="254"/>
        <v>0</v>
      </c>
      <c r="AQ1549" s="101">
        <f t="shared" si="255"/>
        <v>0</v>
      </c>
      <c r="AR1549" s="102">
        <f t="shared" si="256"/>
        <v>0</v>
      </c>
      <c r="AS1549" s="100">
        <f t="shared" si="257"/>
        <v>0</v>
      </c>
      <c r="AT1549" s="101">
        <f t="shared" si="258"/>
        <v>0</v>
      </c>
      <c r="AU1549" s="101">
        <f t="shared" si="259"/>
        <v>0</v>
      </c>
      <c r="AV1549" s="102">
        <f t="shared" si="260"/>
        <v>0</v>
      </c>
      <c r="AW1549" s="111">
        <f t="shared" si="261"/>
        <v>0</v>
      </c>
    </row>
    <row r="1550" spans="1:49" ht="15.05" customHeight="1">
      <c r="A1550" s="132"/>
      <c r="C1550" s="169" t="s">
        <v>124</v>
      </c>
      <c r="D1550" s="416" t="str">
        <f t="shared" si="252"/>
        <v/>
      </c>
      <c r="E1550" s="416"/>
      <c r="F1550" s="416"/>
      <c r="G1550" s="416"/>
      <c r="H1550" s="416"/>
      <c r="I1550" s="416"/>
      <c r="J1550" s="416"/>
      <c r="K1550" s="416"/>
      <c r="L1550" s="416"/>
      <c r="M1550" s="410" t="str">
        <f t="shared" si="262"/>
        <v/>
      </c>
      <c r="N1550" s="410"/>
      <c r="O1550" s="410" t="str">
        <f t="shared" si="263"/>
        <v/>
      </c>
      <c r="P1550" s="410"/>
      <c r="Q1550" s="410" t="str">
        <f t="shared" si="264"/>
        <v/>
      </c>
      <c r="R1550" s="410"/>
      <c r="S1550" s="408"/>
      <c r="T1550" s="408"/>
      <c r="U1550" s="408"/>
      <c r="V1550" s="408"/>
      <c r="W1550" s="408"/>
      <c r="X1550" s="408"/>
      <c r="Y1550" s="408"/>
      <c r="Z1550" s="408"/>
      <c r="AA1550" s="408"/>
      <c r="AB1550" s="408"/>
      <c r="AC1550" s="408"/>
      <c r="AD1550" s="408"/>
      <c r="AO1550" s="100">
        <f t="shared" si="253"/>
        <v>0</v>
      </c>
      <c r="AP1550" s="101">
        <f t="shared" si="254"/>
        <v>0</v>
      </c>
      <c r="AQ1550" s="101">
        <f t="shared" si="255"/>
        <v>0</v>
      </c>
      <c r="AR1550" s="102">
        <f t="shared" si="256"/>
        <v>0</v>
      </c>
      <c r="AS1550" s="100">
        <f t="shared" si="257"/>
        <v>0</v>
      </c>
      <c r="AT1550" s="101">
        <f t="shared" si="258"/>
        <v>0</v>
      </c>
      <c r="AU1550" s="101">
        <f t="shared" si="259"/>
        <v>0</v>
      </c>
      <c r="AV1550" s="102">
        <f t="shared" si="260"/>
        <v>0</v>
      </c>
      <c r="AW1550" s="111">
        <f t="shared" si="261"/>
        <v>0</v>
      </c>
    </row>
    <row r="1551" spans="1:49" ht="15.05" customHeight="1">
      <c r="A1551" s="132"/>
      <c r="C1551" s="169" t="s">
        <v>125</v>
      </c>
      <c r="D1551" s="416" t="str">
        <f t="shared" si="252"/>
        <v/>
      </c>
      <c r="E1551" s="416"/>
      <c r="F1551" s="416"/>
      <c r="G1551" s="416"/>
      <c r="H1551" s="416"/>
      <c r="I1551" s="416"/>
      <c r="J1551" s="416"/>
      <c r="K1551" s="416"/>
      <c r="L1551" s="416"/>
      <c r="M1551" s="410" t="str">
        <f t="shared" si="262"/>
        <v/>
      </c>
      <c r="N1551" s="410"/>
      <c r="O1551" s="410" t="str">
        <f t="shared" si="263"/>
        <v/>
      </c>
      <c r="P1551" s="410"/>
      <c r="Q1551" s="410" t="str">
        <f t="shared" si="264"/>
        <v/>
      </c>
      <c r="R1551" s="410"/>
      <c r="S1551" s="408"/>
      <c r="T1551" s="408"/>
      <c r="U1551" s="408"/>
      <c r="V1551" s="408"/>
      <c r="W1551" s="408"/>
      <c r="X1551" s="408"/>
      <c r="Y1551" s="408"/>
      <c r="Z1551" s="408"/>
      <c r="AA1551" s="408"/>
      <c r="AB1551" s="408"/>
      <c r="AC1551" s="408"/>
      <c r="AD1551" s="408"/>
      <c r="AO1551" s="100">
        <f t="shared" si="253"/>
        <v>0</v>
      </c>
      <c r="AP1551" s="101">
        <f t="shared" si="254"/>
        <v>0</v>
      </c>
      <c r="AQ1551" s="101">
        <f t="shared" si="255"/>
        <v>0</v>
      </c>
      <c r="AR1551" s="102">
        <f t="shared" si="256"/>
        <v>0</v>
      </c>
      <c r="AS1551" s="100">
        <f t="shared" si="257"/>
        <v>0</v>
      </c>
      <c r="AT1551" s="101">
        <f t="shared" si="258"/>
        <v>0</v>
      </c>
      <c r="AU1551" s="101">
        <f t="shared" si="259"/>
        <v>0</v>
      </c>
      <c r="AV1551" s="102">
        <f t="shared" si="260"/>
        <v>0</v>
      </c>
      <c r="AW1551" s="111">
        <f t="shared" si="261"/>
        <v>0</v>
      </c>
    </row>
    <row r="1552" spans="1:49" ht="15.05" customHeight="1">
      <c r="A1552" s="132"/>
      <c r="C1552" s="169" t="s">
        <v>126</v>
      </c>
      <c r="D1552" s="416" t="str">
        <f t="shared" si="252"/>
        <v/>
      </c>
      <c r="E1552" s="416"/>
      <c r="F1552" s="416"/>
      <c r="G1552" s="416"/>
      <c r="H1552" s="416"/>
      <c r="I1552" s="416"/>
      <c r="J1552" s="416"/>
      <c r="K1552" s="416"/>
      <c r="L1552" s="416"/>
      <c r="M1552" s="410" t="str">
        <f t="shared" si="262"/>
        <v/>
      </c>
      <c r="N1552" s="410"/>
      <c r="O1552" s="410" t="str">
        <f t="shared" si="263"/>
        <v/>
      </c>
      <c r="P1552" s="410"/>
      <c r="Q1552" s="410" t="str">
        <f t="shared" si="264"/>
        <v/>
      </c>
      <c r="R1552" s="410"/>
      <c r="S1552" s="408"/>
      <c r="T1552" s="408"/>
      <c r="U1552" s="408"/>
      <c r="V1552" s="408"/>
      <c r="W1552" s="408"/>
      <c r="X1552" s="408"/>
      <c r="Y1552" s="408"/>
      <c r="Z1552" s="408"/>
      <c r="AA1552" s="408"/>
      <c r="AB1552" s="408"/>
      <c r="AC1552" s="408"/>
      <c r="AD1552" s="408"/>
      <c r="AO1552" s="100">
        <f t="shared" si="253"/>
        <v>0</v>
      </c>
      <c r="AP1552" s="101">
        <f t="shared" si="254"/>
        <v>0</v>
      </c>
      <c r="AQ1552" s="101">
        <f t="shared" si="255"/>
        <v>0</v>
      </c>
      <c r="AR1552" s="102">
        <f t="shared" si="256"/>
        <v>0</v>
      </c>
      <c r="AS1552" s="100">
        <f t="shared" si="257"/>
        <v>0</v>
      </c>
      <c r="AT1552" s="101">
        <f t="shared" si="258"/>
        <v>0</v>
      </c>
      <c r="AU1552" s="101">
        <f t="shared" si="259"/>
        <v>0</v>
      </c>
      <c r="AV1552" s="102">
        <f t="shared" si="260"/>
        <v>0</v>
      </c>
      <c r="AW1552" s="111">
        <f t="shared" si="261"/>
        <v>0</v>
      </c>
    </row>
    <row r="1553" spans="1:49" ht="15.05" customHeight="1">
      <c r="A1553" s="132"/>
      <c r="C1553" s="169" t="s">
        <v>127</v>
      </c>
      <c r="D1553" s="416" t="str">
        <f t="shared" si="252"/>
        <v/>
      </c>
      <c r="E1553" s="416"/>
      <c r="F1553" s="416"/>
      <c r="G1553" s="416"/>
      <c r="H1553" s="416"/>
      <c r="I1553" s="416"/>
      <c r="J1553" s="416"/>
      <c r="K1553" s="416"/>
      <c r="L1553" s="416"/>
      <c r="M1553" s="410" t="str">
        <f t="shared" si="262"/>
        <v/>
      </c>
      <c r="N1553" s="410"/>
      <c r="O1553" s="410" t="str">
        <f t="shared" si="263"/>
        <v/>
      </c>
      <c r="P1553" s="410"/>
      <c r="Q1553" s="410" t="str">
        <f t="shared" si="264"/>
        <v/>
      </c>
      <c r="R1553" s="410"/>
      <c r="S1553" s="408"/>
      <c r="T1553" s="408"/>
      <c r="U1553" s="408"/>
      <c r="V1553" s="408"/>
      <c r="W1553" s="408"/>
      <c r="X1553" s="408"/>
      <c r="Y1553" s="408"/>
      <c r="Z1553" s="408"/>
      <c r="AA1553" s="408"/>
      <c r="AB1553" s="408"/>
      <c r="AC1553" s="408"/>
      <c r="AD1553" s="408"/>
      <c r="AO1553" s="100">
        <f t="shared" si="253"/>
        <v>0</v>
      </c>
      <c r="AP1553" s="101">
        <f t="shared" si="254"/>
        <v>0</v>
      </c>
      <c r="AQ1553" s="101">
        <f t="shared" si="255"/>
        <v>0</v>
      </c>
      <c r="AR1553" s="102">
        <f t="shared" si="256"/>
        <v>0</v>
      </c>
      <c r="AS1553" s="100">
        <f t="shared" si="257"/>
        <v>0</v>
      </c>
      <c r="AT1553" s="101">
        <f t="shared" si="258"/>
        <v>0</v>
      </c>
      <c r="AU1553" s="101">
        <f t="shared" si="259"/>
        <v>0</v>
      </c>
      <c r="AV1553" s="102">
        <f t="shared" si="260"/>
        <v>0</v>
      </c>
      <c r="AW1553" s="111">
        <f t="shared" si="261"/>
        <v>0</v>
      </c>
    </row>
    <row r="1554" spans="1:49" ht="15.05" customHeight="1">
      <c r="A1554" s="132"/>
      <c r="C1554" s="169" t="s">
        <v>128</v>
      </c>
      <c r="D1554" s="416" t="str">
        <f t="shared" si="252"/>
        <v/>
      </c>
      <c r="E1554" s="416"/>
      <c r="F1554" s="416"/>
      <c r="G1554" s="416"/>
      <c r="H1554" s="416"/>
      <c r="I1554" s="416"/>
      <c r="J1554" s="416"/>
      <c r="K1554" s="416"/>
      <c r="L1554" s="416"/>
      <c r="M1554" s="410" t="str">
        <f t="shared" si="262"/>
        <v/>
      </c>
      <c r="N1554" s="410"/>
      <c r="O1554" s="410" t="str">
        <f t="shared" si="263"/>
        <v/>
      </c>
      <c r="P1554" s="410"/>
      <c r="Q1554" s="410" t="str">
        <f t="shared" si="264"/>
        <v/>
      </c>
      <c r="R1554" s="410"/>
      <c r="S1554" s="408"/>
      <c r="T1554" s="408"/>
      <c r="U1554" s="408"/>
      <c r="V1554" s="408"/>
      <c r="W1554" s="408"/>
      <c r="X1554" s="408"/>
      <c r="Y1554" s="408"/>
      <c r="Z1554" s="408"/>
      <c r="AA1554" s="408"/>
      <c r="AB1554" s="408"/>
      <c r="AC1554" s="408"/>
      <c r="AD1554" s="408"/>
      <c r="AO1554" s="100">
        <f t="shared" si="253"/>
        <v>0</v>
      </c>
      <c r="AP1554" s="101">
        <f t="shared" si="254"/>
        <v>0</v>
      </c>
      <c r="AQ1554" s="101">
        <f t="shared" si="255"/>
        <v>0</v>
      </c>
      <c r="AR1554" s="102">
        <f t="shared" si="256"/>
        <v>0</v>
      </c>
      <c r="AS1554" s="100">
        <f t="shared" si="257"/>
        <v>0</v>
      </c>
      <c r="AT1554" s="101">
        <f t="shared" si="258"/>
        <v>0</v>
      </c>
      <c r="AU1554" s="101">
        <f t="shared" si="259"/>
        <v>0</v>
      </c>
      <c r="AV1554" s="102">
        <f t="shared" si="260"/>
        <v>0</v>
      </c>
      <c r="AW1554" s="111">
        <f t="shared" si="261"/>
        <v>0</v>
      </c>
    </row>
    <row r="1555" spans="1:49" ht="15.05" customHeight="1">
      <c r="A1555" s="132"/>
      <c r="C1555" s="169" t="s">
        <v>129</v>
      </c>
      <c r="D1555" s="416" t="str">
        <f t="shared" si="252"/>
        <v/>
      </c>
      <c r="E1555" s="416"/>
      <c r="F1555" s="416"/>
      <c r="G1555" s="416"/>
      <c r="H1555" s="416"/>
      <c r="I1555" s="416"/>
      <c r="J1555" s="416"/>
      <c r="K1555" s="416"/>
      <c r="L1555" s="416"/>
      <c r="M1555" s="410" t="str">
        <f t="shared" si="262"/>
        <v/>
      </c>
      <c r="N1555" s="410"/>
      <c r="O1555" s="410" t="str">
        <f t="shared" si="263"/>
        <v/>
      </c>
      <c r="P1555" s="410"/>
      <c r="Q1555" s="410" t="str">
        <f t="shared" si="264"/>
        <v/>
      </c>
      <c r="R1555" s="410"/>
      <c r="S1555" s="408"/>
      <c r="T1555" s="408"/>
      <c r="U1555" s="408"/>
      <c r="V1555" s="408"/>
      <c r="W1555" s="408"/>
      <c r="X1555" s="408"/>
      <c r="Y1555" s="408"/>
      <c r="Z1555" s="408"/>
      <c r="AA1555" s="408"/>
      <c r="AB1555" s="408"/>
      <c r="AC1555" s="408"/>
      <c r="AD1555" s="408"/>
      <c r="AO1555" s="100">
        <f t="shared" si="253"/>
        <v>0</v>
      </c>
      <c r="AP1555" s="101">
        <f t="shared" si="254"/>
        <v>0</v>
      </c>
      <c r="AQ1555" s="101">
        <f t="shared" si="255"/>
        <v>0</v>
      </c>
      <c r="AR1555" s="102">
        <f t="shared" si="256"/>
        <v>0</v>
      </c>
      <c r="AS1555" s="100">
        <f t="shared" si="257"/>
        <v>0</v>
      </c>
      <c r="AT1555" s="101">
        <f t="shared" si="258"/>
        <v>0</v>
      </c>
      <c r="AU1555" s="101">
        <f t="shared" si="259"/>
        <v>0</v>
      </c>
      <c r="AV1555" s="102">
        <f t="shared" si="260"/>
        <v>0</v>
      </c>
      <c r="AW1555" s="111">
        <f t="shared" si="261"/>
        <v>0</v>
      </c>
    </row>
    <row r="1556" spans="1:49" ht="15.05" customHeight="1">
      <c r="A1556" s="132"/>
      <c r="C1556" s="169" t="s">
        <v>130</v>
      </c>
      <c r="D1556" s="416" t="str">
        <f t="shared" si="252"/>
        <v/>
      </c>
      <c r="E1556" s="416"/>
      <c r="F1556" s="416"/>
      <c r="G1556" s="416"/>
      <c r="H1556" s="416"/>
      <c r="I1556" s="416"/>
      <c r="J1556" s="416"/>
      <c r="K1556" s="416"/>
      <c r="L1556" s="416"/>
      <c r="M1556" s="410" t="str">
        <f t="shared" si="262"/>
        <v/>
      </c>
      <c r="N1556" s="410"/>
      <c r="O1556" s="410" t="str">
        <f t="shared" si="263"/>
        <v/>
      </c>
      <c r="P1556" s="410"/>
      <c r="Q1556" s="410" t="str">
        <f t="shared" si="264"/>
        <v/>
      </c>
      <c r="R1556" s="410"/>
      <c r="S1556" s="408"/>
      <c r="T1556" s="408"/>
      <c r="U1556" s="408"/>
      <c r="V1556" s="408"/>
      <c r="W1556" s="408"/>
      <c r="X1556" s="408"/>
      <c r="Y1556" s="408"/>
      <c r="Z1556" s="408"/>
      <c r="AA1556" s="408"/>
      <c r="AB1556" s="408"/>
      <c r="AC1556" s="408"/>
      <c r="AD1556" s="408"/>
      <c r="AO1556" s="100">
        <f t="shared" si="253"/>
        <v>0</v>
      </c>
      <c r="AP1556" s="101">
        <f t="shared" si="254"/>
        <v>0</v>
      </c>
      <c r="AQ1556" s="101">
        <f t="shared" si="255"/>
        <v>0</v>
      </c>
      <c r="AR1556" s="102">
        <f t="shared" si="256"/>
        <v>0</v>
      </c>
      <c r="AS1556" s="100">
        <f t="shared" si="257"/>
        <v>0</v>
      </c>
      <c r="AT1556" s="101">
        <f t="shared" si="258"/>
        <v>0</v>
      </c>
      <c r="AU1556" s="101">
        <f t="shared" si="259"/>
        <v>0</v>
      </c>
      <c r="AV1556" s="102">
        <f t="shared" si="260"/>
        <v>0</v>
      </c>
      <c r="AW1556" s="111">
        <f t="shared" si="261"/>
        <v>0</v>
      </c>
    </row>
    <row r="1557" spans="1:49" ht="15.05" customHeight="1">
      <c r="A1557" s="132"/>
      <c r="C1557" s="169" t="s">
        <v>131</v>
      </c>
      <c r="D1557" s="416" t="str">
        <f t="shared" si="252"/>
        <v/>
      </c>
      <c r="E1557" s="416"/>
      <c r="F1557" s="416"/>
      <c r="G1557" s="416"/>
      <c r="H1557" s="416"/>
      <c r="I1557" s="416"/>
      <c r="J1557" s="416"/>
      <c r="K1557" s="416"/>
      <c r="L1557" s="416"/>
      <c r="M1557" s="410" t="str">
        <f t="shared" si="262"/>
        <v/>
      </c>
      <c r="N1557" s="410"/>
      <c r="O1557" s="410" t="str">
        <f t="shared" si="263"/>
        <v/>
      </c>
      <c r="P1557" s="410"/>
      <c r="Q1557" s="410" t="str">
        <f t="shared" si="264"/>
        <v/>
      </c>
      <c r="R1557" s="410"/>
      <c r="S1557" s="408"/>
      <c r="T1557" s="408"/>
      <c r="U1557" s="408"/>
      <c r="V1557" s="408"/>
      <c r="W1557" s="408"/>
      <c r="X1557" s="408"/>
      <c r="Y1557" s="408"/>
      <c r="Z1557" s="408"/>
      <c r="AA1557" s="408"/>
      <c r="AB1557" s="408"/>
      <c r="AC1557" s="408"/>
      <c r="AD1557" s="408"/>
      <c r="AO1557" s="100">
        <f t="shared" si="253"/>
        <v>0</v>
      </c>
      <c r="AP1557" s="101">
        <f t="shared" si="254"/>
        <v>0</v>
      </c>
      <c r="AQ1557" s="101">
        <f t="shared" si="255"/>
        <v>0</v>
      </c>
      <c r="AR1557" s="102">
        <f t="shared" si="256"/>
        <v>0</v>
      </c>
      <c r="AS1557" s="100">
        <f t="shared" si="257"/>
        <v>0</v>
      </c>
      <c r="AT1557" s="101">
        <f t="shared" si="258"/>
        <v>0</v>
      </c>
      <c r="AU1557" s="101">
        <f t="shared" si="259"/>
        <v>0</v>
      </c>
      <c r="AV1557" s="102">
        <f t="shared" si="260"/>
        <v>0</v>
      </c>
      <c r="AW1557" s="111">
        <f t="shared" si="261"/>
        <v>0</v>
      </c>
    </row>
    <row r="1558" spans="1:49" ht="15.05" customHeight="1">
      <c r="A1558" s="132"/>
      <c r="C1558" s="169" t="s">
        <v>132</v>
      </c>
      <c r="D1558" s="416" t="str">
        <f t="shared" si="252"/>
        <v/>
      </c>
      <c r="E1558" s="416"/>
      <c r="F1558" s="416"/>
      <c r="G1558" s="416"/>
      <c r="H1558" s="416"/>
      <c r="I1558" s="416"/>
      <c r="J1558" s="416"/>
      <c r="K1558" s="416"/>
      <c r="L1558" s="416"/>
      <c r="M1558" s="410" t="str">
        <f t="shared" si="262"/>
        <v/>
      </c>
      <c r="N1558" s="410"/>
      <c r="O1558" s="410" t="str">
        <f t="shared" si="263"/>
        <v/>
      </c>
      <c r="P1558" s="410"/>
      <c r="Q1558" s="410" t="str">
        <f t="shared" si="264"/>
        <v/>
      </c>
      <c r="R1558" s="410"/>
      <c r="S1558" s="408"/>
      <c r="T1558" s="408"/>
      <c r="U1558" s="408"/>
      <c r="V1558" s="408"/>
      <c r="W1558" s="408"/>
      <c r="X1558" s="408"/>
      <c r="Y1558" s="408"/>
      <c r="Z1558" s="408"/>
      <c r="AA1558" s="408"/>
      <c r="AB1558" s="408"/>
      <c r="AC1558" s="408"/>
      <c r="AD1558" s="408"/>
      <c r="AO1558" s="100">
        <f t="shared" si="253"/>
        <v>0</v>
      </c>
      <c r="AP1558" s="101">
        <f t="shared" si="254"/>
        <v>0</v>
      </c>
      <c r="AQ1558" s="101">
        <f t="shared" si="255"/>
        <v>0</v>
      </c>
      <c r="AR1558" s="102">
        <f t="shared" si="256"/>
        <v>0</v>
      </c>
      <c r="AS1558" s="100">
        <f t="shared" si="257"/>
        <v>0</v>
      </c>
      <c r="AT1558" s="101">
        <f t="shared" si="258"/>
        <v>0</v>
      </c>
      <c r="AU1558" s="101">
        <f t="shared" si="259"/>
        <v>0</v>
      </c>
      <c r="AV1558" s="102">
        <f t="shared" si="260"/>
        <v>0</v>
      </c>
      <c r="AW1558" s="111">
        <f t="shared" si="261"/>
        <v>0</v>
      </c>
    </row>
    <row r="1559" spans="1:49" ht="15.05" customHeight="1">
      <c r="A1559" s="132"/>
      <c r="C1559" s="169" t="s">
        <v>133</v>
      </c>
      <c r="D1559" s="416" t="str">
        <f t="shared" ref="D1559:D1613" si="265">IF(D103="","",D103)</f>
        <v/>
      </c>
      <c r="E1559" s="416"/>
      <c r="F1559" s="416"/>
      <c r="G1559" s="416"/>
      <c r="H1559" s="416"/>
      <c r="I1559" s="416"/>
      <c r="J1559" s="416"/>
      <c r="K1559" s="416"/>
      <c r="L1559" s="416"/>
      <c r="M1559" s="410" t="str">
        <f t="shared" ref="M1559:M1613" si="266">IF(M614="","",M614)</f>
        <v/>
      </c>
      <c r="N1559" s="410"/>
      <c r="O1559" s="410" t="str">
        <f t="shared" ref="O1559:O1613" si="267">IF(S614="","",S614)</f>
        <v/>
      </c>
      <c r="P1559" s="410"/>
      <c r="Q1559" s="410" t="str">
        <f t="shared" ref="Q1559:Q1613" si="268">IF(Y614="","",Y614)</f>
        <v/>
      </c>
      <c r="R1559" s="410"/>
      <c r="S1559" s="408"/>
      <c r="T1559" s="408"/>
      <c r="U1559" s="408"/>
      <c r="V1559" s="408"/>
      <c r="W1559" s="408"/>
      <c r="X1559" s="408"/>
      <c r="Y1559" s="408"/>
      <c r="Z1559" s="408"/>
      <c r="AA1559" s="408"/>
      <c r="AB1559" s="408"/>
      <c r="AC1559" s="408"/>
      <c r="AD1559" s="408"/>
      <c r="AO1559" s="100">
        <f t="shared" ref="AO1559:AO1613" si="269">IF(O1559="",0,O1559)</f>
        <v>0</v>
      </c>
      <c r="AP1559" s="101">
        <f t="shared" ref="AP1559:AP1613" si="270">IF(AND(COUNTA(S1559,W1559,AA1559)&lt;&gt;0,COUNTIF(S1559,"NA")+COUNTIF(W1559,"NA")+COUNTIF(AA1559,"NA")=COUNTA(S1559,W1559,AA1559)),"NA",SUM(S1559,W1559,AA1559))</f>
        <v>0</v>
      </c>
      <c r="AQ1559" s="101">
        <f t="shared" ref="AQ1559:AQ1613" si="271">COUNTIF(S1559, "NS")+COUNTIF(W1559, "NS")+COUNTIF(AA1559, "NS")</f>
        <v>0</v>
      </c>
      <c r="AR1559" s="102">
        <f t="shared" ref="AR1559:AR1613" si="272">IF($AG$1492=$AH$1492, 0, IF(OR(AND(AO1559 =0, AQ1559 &gt;0), AND(AO1559 ="NS", AP1559&gt;0), AND(AO1559 ="NS", AP1559 =0, AQ1559=0), AND(AO1559="NA", AP1559&lt;&gt;"NA") ), 1, IF(OR(AND(AQ1559&gt;=2, AP1559&lt;AO1559), AND(AO1559="NS", AP1559=0, AQ1559&gt;0), AP1559=AO1559 ), 0, 1)))</f>
        <v>0</v>
      </c>
      <c r="AS1559" s="100">
        <f t="shared" ref="AS1559:AS1613" si="273">IF(Q1559="",0,Q1559)</f>
        <v>0</v>
      </c>
      <c r="AT1559" s="101">
        <f t="shared" ref="AT1559:AT1613" si="274">IF(AND(COUNTA(U1559,Y1559,AC1559)&lt;&gt;0,COUNTIF(U1559,"NA")+COUNTIF(Y1559,"NA")+COUNTIF(AC1559,"NA")=COUNTA(U1559,Y1559,AC1559)),"NA",SUM(U1559,Y1559,AC1559))</f>
        <v>0</v>
      </c>
      <c r="AU1559" s="101">
        <f t="shared" ref="AU1559:AU1613" si="275">COUNTIF(U1559, "NS")+COUNTIF(Y1559, "NS")+COUNTIF(AC1559, "NS")</f>
        <v>0</v>
      </c>
      <c r="AV1559" s="102">
        <f t="shared" ref="AV1559:AV1613" si="276">IF($AG$1492=$AH$1492, 0, IF(OR(AND(AS1559 =0, AU1559 &gt;0), AND(AS1559 ="NS", AT1559&gt;0), AND(AS1559 ="NS", AT1559 =0, AU1559=0), AND(AS1559="NA", AT1559&lt;&gt;"NA") ), 1, IF(OR(AND(AU1559&gt;=2, AT1559&lt;AS1559), AND(AS1559="NS", AT1559=0, AU1559&gt;0), AT1559=AS1559 ), 0, 1)))</f>
        <v>0</v>
      </c>
      <c r="AW1559" s="111">
        <f t="shared" ref="AW1559:AW1613" si="277">IF($AG$1492=$AH$1492,0,IF(OR(AND(D1559&lt;&gt;"",COUNTA(S1559:AD1559)&lt;&gt;COUNTA($S$1493:$AD$1493)),AND(D1559="",COUNTA(S1559:AD1559)&gt;0)),1,0))</f>
        <v>0</v>
      </c>
    </row>
    <row r="1560" spans="1:49" ht="15.05" customHeight="1">
      <c r="A1560" s="132"/>
      <c r="C1560" s="169" t="s">
        <v>134</v>
      </c>
      <c r="D1560" s="416" t="str">
        <f t="shared" si="265"/>
        <v/>
      </c>
      <c r="E1560" s="416"/>
      <c r="F1560" s="416"/>
      <c r="G1560" s="416"/>
      <c r="H1560" s="416"/>
      <c r="I1560" s="416"/>
      <c r="J1560" s="416"/>
      <c r="K1560" s="416"/>
      <c r="L1560" s="416"/>
      <c r="M1560" s="410" t="str">
        <f t="shared" si="266"/>
        <v/>
      </c>
      <c r="N1560" s="410"/>
      <c r="O1560" s="410" t="str">
        <f t="shared" si="267"/>
        <v/>
      </c>
      <c r="P1560" s="410"/>
      <c r="Q1560" s="410" t="str">
        <f t="shared" si="268"/>
        <v/>
      </c>
      <c r="R1560" s="410"/>
      <c r="S1560" s="408"/>
      <c r="T1560" s="408"/>
      <c r="U1560" s="408"/>
      <c r="V1560" s="408"/>
      <c r="W1560" s="408"/>
      <c r="X1560" s="408"/>
      <c r="Y1560" s="408"/>
      <c r="Z1560" s="408"/>
      <c r="AA1560" s="408"/>
      <c r="AB1560" s="408"/>
      <c r="AC1560" s="408"/>
      <c r="AD1560" s="408"/>
      <c r="AO1560" s="100">
        <f t="shared" si="269"/>
        <v>0</v>
      </c>
      <c r="AP1560" s="101">
        <f t="shared" si="270"/>
        <v>0</v>
      </c>
      <c r="AQ1560" s="101">
        <f t="shared" si="271"/>
        <v>0</v>
      </c>
      <c r="AR1560" s="102">
        <f t="shared" si="272"/>
        <v>0</v>
      </c>
      <c r="AS1560" s="100">
        <f t="shared" si="273"/>
        <v>0</v>
      </c>
      <c r="AT1560" s="101">
        <f t="shared" si="274"/>
        <v>0</v>
      </c>
      <c r="AU1560" s="101">
        <f t="shared" si="275"/>
        <v>0</v>
      </c>
      <c r="AV1560" s="102">
        <f t="shared" si="276"/>
        <v>0</v>
      </c>
      <c r="AW1560" s="111">
        <f t="shared" si="277"/>
        <v>0</v>
      </c>
    </row>
    <row r="1561" spans="1:49" ht="15.05" customHeight="1">
      <c r="A1561" s="132"/>
      <c r="C1561" s="169" t="s">
        <v>135</v>
      </c>
      <c r="D1561" s="416" t="str">
        <f t="shared" si="265"/>
        <v/>
      </c>
      <c r="E1561" s="416"/>
      <c r="F1561" s="416"/>
      <c r="G1561" s="416"/>
      <c r="H1561" s="416"/>
      <c r="I1561" s="416"/>
      <c r="J1561" s="416"/>
      <c r="K1561" s="416"/>
      <c r="L1561" s="416"/>
      <c r="M1561" s="410" t="str">
        <f t="shared" si="266"/>
        <v/>
      </c>
      <c r="N1561" s="410"/>
      <c r="O1561" s="410" t="str">
        <f t="shared" si="267"/>
        <v/>
      </c>
      <c r="P1561" s="410"/>
      <c r="Q1561" s="410" t="str">
        <f t="shared" si="268"/>
        <v/>
      </c>
      <c r="R1561" s="410"/>
      <c r="S1561" s="408"/>
      <c r="T1561" s="408"/>
      <c r="U1561" s="408"/>
      <c r="V1561" s="408"/>
      <c r="W1561" s="408"/>
      <c r="X1561" s="408"/>
      <c r="Y1561" s="408"/>
      <c r="Z1561" s="408"/>
      <c r="AA1561" s="408"/>
      <c r="AB1561" s="408"/>
      <c r="AC1561" s="408"/>
      <c r="AD1561" s="408"/>
      <c r="AO1561" s="100">
        <f t="shared" si="269"/>
        <v>0</v>
      </c>
      <c r="AP1561" s="101">
        <f t="shared" si="270"/>
        <v>0</v>
      </c>
      <c r="AQ1561" s="101">
        <f t="shared" si="271"/>
        <v>0</v>
      </c>
      <c r="AR1561" s="102">
        <f t="shared" si="272"/>
        <v>0</v>
      </c>
      <c r="AS1561" s="100">
        <f t="shared" si="273"/>
        <v>0</v>
      </c>
      <c r="AT1561" s="101">
        <f t="shared" si="274"/>
        <v>0</v>
      </c>
      <c r="AU1561" s="101">
        <f t="shared" si="275"/>
        <v>0</v>
      </c>
      <c r="AV1561" s="102">
        <f t="shared" si="276"/>
        <v>0</v>
      </c>
      <c r="AW1561" s="111">
        <f t="shared" si="277"/>
        <v>0</v>
      </c>
    </row>
    <row r="1562" spans="1:49" ht="15.05" customHeight="1">
      <c r="A1562" s="132"/>
      <c r="C1562" s="169" t="s">
        <v>136</v>
      </c>
      <c r="D1562" s="416" t="str">
        <f t="shared" si="265"/>
        <v/>
      </c>
      <c r="E1562" s="416"/>
      <c r="F1562" s="416"/>
      <c r="G1562" s="416"/>
      <c r="H1562" s="416"/>
      <c r="I1562" s="416"/>
      <c r="J1562" s="416"/>
      <c r="K1562" s="416"/>
      <c r="L1562" s="416"/>
      <c r="M1562" s="410" t="str">
        <f t="shared" si="266"/>
        <v/>
      </c>
      <c r="N1562" s="410"/>
      <c r="O1562" s="410" t="str">
        <f t="shared" si="267"/>
        <v/>
      </c>
      <c r="P1562" s="410"/>
      <c r="Q1562" s="410" t="str">
        <f t="shared" si="268"/>
        <v/>
      </c>
      <c r="R1562" s="410"/>
      <c r="S1562" s="408"/>
      <c r="T1562" s="408"/>
      <c r="U1562" s="408"/>
      <c r="V1562" s="408"/>
      <c r="W1562" s="408"/>
      <c r="X1562" s="408"/>
      <c r="Y1562" s="408"/>
      <c r="Z1562" s="408"/>
      <c r="AA1562" s="408"/>
      <c r="AB1562" s="408"/>
      <c r="AC1562" s="408"/>
      <c r="AD1562" s="408"/>
      <c r="AO1562" s="100">
        <f t="shared" si="269"/>
        <v>0</v>
      </c>
      <c r="AP1562" s="101">
        <f t="shared" si="270"/>
        <v>0</v>
      </c>
      <c r="AQ1562" s="101">
        <f t="shared" si="271"/>
        <v>0</v>
      </c>
      <c r="AR1562" s="102">
        <f t="shared" si="272"/>
        <v>0</v>
      </c>
      <c r="AS1562" s="100">
        <f t="shared" si="273"/>
        <v>0</v>
      </c>
      <c r="AT1562" s="101">
        <f t="shared" si="274"/>
        <v>0</v>
      </c>
      <c r="AU1562" s="101">
        <f t="shared" si="275"/>
        <v>0</v>
      </c>
      <c r="AV1562" s="102">
        <f t="shared" si="276"/>
        <v>0</v>
      </c>
      <c r="AW1562" s="111">
        <f t="shared" si="277"/>
        <v>0</v>
      </c>
    </row>
    <row r="1563" spans="1:49" ht="15.05" customHeight="1">
      <c r="A1563" s="132"/>
      <c r="C1563" s="169" t="s">
        <v>137</v>
      </c>
      <c r="D1563" s="416" t="str">
        <f t="shared" si="265"/>
        <v/>
      </c>
      <c r="E1563" s="416"/>
      <c r="F1563" s="416"/>
      <c r="G1563" s="416"/>
      <c r="H1563" s="416"/>
      <c r="I1563" s="416"/>
      <c r="J1563" s="416"/>
      <c r="K1563" s="416"/>
      <c r="L1563" s="416"/>
      <c r="M1563" s="410" t="str">
        <f t="shared" si="266"/>
        <v/>
      </c>
      <c r="N1563" s="410"/>
      <c r="O1563" s="410" t="str">
        <f t="shared" si="267"/>
        <v/>
      </c>
      <c r="P1563" s="410"/>
      <c r="Q1563" s="410" t="str">
        <f t="shared" si="268"/>
        <v/>
      </c>
      <c r="R1563" s="410"/>
      <c r="S1563" s="408"/>
      <c r="T1563" s="408"/>
      <c r="U1563" s="408"/>
      <c r="V1563" s="408"/>
      <c r="W1563" s="408"/>
      <c r="X1563" s="408"/>
      <c r="Y1563" s="408"/>
      <c r="Z1563" s="408"/>
      <c r="AA1563" s="408"/>
      <c r="AB1563" s="408"/>
      <c r="AC1563" s="408"/>
      <c r="AD1563" s="408"/>
      <c r="AO1563" s="100">
        <f t="shared" si="269"/>
        <v>0</v>
      </c>
      <c r="AP1563" s="101">
        <f t="shared" si="270"/>
        <v>0</v>
      </c>
      <c r="AQ1563" s="101">
        <f t="shared" si="271"/>
        <v>0</v>
      </c>
      <c r="AR1563" s="102">
        <f t="shared" si="272"/>
        <v>0</v>
      </c>
      <c r="AS1563" s="100">
        <f t="shared" si="273"/>
        <v>0</v>
      </c>
      <c r="AT1563" s="101">
        <f t="shared" si="274"/>
        <v>0</v>
      </c>
      <c r="AU1563" s="101">
        <f t="shared" si="275"/>
        <v>0</v>
      </c>
      <c r="AV1563" s="102">
        <f t="shared" si="276"/>
        <v>0</v>
      </c>
      <c r="AW1563" s="111">
        <f t="shared" si="277"/>
        <v>0</v>
      </c>
    </row>
    <row r="1564" spans="1:49" ht="15.05" customHeight="1">
      <c r="A1564" s="132"/>
      <c r="C1564" s="169" t="s">
        <v>138</v>
      </c>
      <c r="D1564" s="416" t="str">
        <f t="shared" si="265"/>
        <v/>
      </c>
      <c r="E1564" s="416"/>
      <c r="F1564" s="416"/>
      <c r="G1564" s="416"/>
      <c r="H1564" s="416"/>
      <c r="I1564" s="416"/>
      <c r="J1564" s="416"/>
      <c r="K1564" s="416"/>
      <c r="L1564" s="416"/>
      <c r="M1564" s="410" t="str">
        <f t="shared" si="266"/>
        <v/>
      </c>
      <c r="N1564" s="410"/>
      <c r="O1564" s="410" t="str">
        <f t="shared" si="267"/>
        <v/>
      </c>
      <c r="P1564" s="410"/>
      <c r="Q1564" s="410" t="str">
        <f t="shared" si="268"/>
        <v/>
      </c>
      <c r="R1564" s="410"/>
      <c r="S1564" s="408"/>
      <c r="T1564" s="408"/>
      <c r="U1564" s="408"/>
      <c r="V1564" s="408"/>
      <c r="W1564" s="408"/>
      <c r="X1564" s="408"/>
      <c r="Y1564" s="408"/>
      <c r="Z1564" s="408"/>
      <c r="AA1564" s="408"/>
      <c r="AB1564" s="408"/>
      <c r="AC1564" s="408"/>
      <c r="AD1564" s="408"/>
      <c r="AO1564" s="100">
        <f t="shared" si="269"/>
        <v>0</v>
      </c>
      <c r="AP1564" s="101">
        <f t="shared" si="270"/>
        <v>0</v>
      </c>
      <c r="AQ1564" s="101">
        <f t="shared" si="271"/>
        <v>0</v>
      </c>
      <c r="AR1564" s="102">
        <f t="shared" si="272"/>
        <v>0</v>
      </c>
      <c r="AS1564" s="100">
        <f t="shared" si="273"/>
        <v>0</v>
      </c>
      <c r="AT1564" s="101">
        <f t="shared" si="274"/>
        <v>0</v>
      </c>
      <c r="AU1564" s="101">
        <f t="shared" si="275"/>
        <v>0</v>
      </c>
      <c r="AV1564" s="102">
        <f t="shared" si="276"/>
        <v>0</v>
      </c>
      <c r="AW1564" s="111">
        <f t="shared" si="277"/>
        <v>0</v>
      </c>
    </row>
    <row r="1565" spans="1:49" ht="15.05" customHeight="1">
      <c r="A1565" s="132"/>
      <c r="C1565" s="169" t="s">
        <v>139</v>
      </c>
      <c r="D1565" s="416" t="str">
        <f t="shared" si="265"/>
        <v/>
      </c>
      <c r="E1565" s="416"/>
      <c r="F1565" s="416"/>
      <c r="G1565" s="416"/>
      <c r="H1565" s="416"/>
      <c r="I1565" s="416"/>
      <c r="J1565" s="416"/>
      <c r="K1565" s="416"/>
      <c r="L1565" s="416"/>
      <c r="M1565" s="410" t="str">
        <f t="shared" si="266"/>
        <v/>
      </c>
      <c r="N1565" s="410"/>
      <c r="O1565" s="410" t="str">
        <f t="shared" si="267"/>
        <v/>
      </c>
      <c r="P1565" s="410"/>
      <c r="Q1565" s="410" t="str">
        <f t="shared" si="268"/>
        <v/>
      </c>
      <c r="R1565" s="410"/>
      <c r="S1565" s="408"/>
      <c r="T1565" s="408"/>
      <c r="U1565" s="408"/>
      <c r="V1565" s="408"/>
      <c r="W1565" s="408"/>
      <c r="X1565" s="408"/>
      <c r="Y1565" s="408"/>
      <c r="Z1565" s="408"/>
      <c r="AA1565" s="408"/>
      <c r="AB1565" s="408"/>
      <c r="AC1565" s="408"/>
      <c r="AD1565" s="408"/>
      <c r="AO1565" s="100">
        <f t="shared" si="269"/>
        <v>0</v>
      </c>
      <c r="AP1565" s="101">
        <f t="shared" si="270"/>
        <v>0</v>
      </c>
      <c r="AQ1565" s="101">
        <f t="shared" si="271"/>
        <v>0</v>
      </c>
      <c r="AR1565" s="102">
        <f t="shared" si="272"/>
        <v>0</v>
      </c>
      <c r="AS1565" s="100">
        <f t="shared" si="273"/>
        <v>0</v>
      </c>
      <c r="AT1565" s="101">
        <f t="shared" si="274"/>
        <v>0</v>
      </c>
      <c r="AU1565" s="101">
        <f t="shared" si="275"/>
        <v>0</v>
      </c>
      <c r="AV1565" s="102">
        <f t="shared" si="276"/>
        <v>0</v>
      </c>
      <c r="AW1565" s="111">
        <f t="shared" si="277"/>
        <v>0</v>
      </c>
    </row>
    <row r="1566" spans="1:49" ht="15.05" customHeight="1">
      <c r="A1566" s="132"/>
      <c r="C1566" s="169" t="s">
        <v>140</v>
      </c>
      <c r="D1566" s="416" t="str">
        <f t="shared" si="265"/>
        <v/>
      </c>
      <c r="E1566" s="416"/>
      <c r="F1566" s="416"/>
      <c r="G1566" s="416"/>
      <c r="H1566" s="416"/>
      <c r="I1566" s="416"/>
      <c r="J1566" s="416"/>
      <c r="K1566" s="416"/>
      <c r="L1566" s="416"/>
      <c r="M1566" s="410" t="str">
        <f t="shared" si="266"/>
        <v/>
      </c>
      <c r="N1566" s="410"/>
      <c r="O1566" s="410" t="str">
        <f t="shared" si="267"/>
        <v/>
      </c>
      <c r="P1566" s="410"/>
      <c r="Q1566" s="410" t="str">
        <f t="shared" si="268"/>
        <v/>
      </c>
      <c r="R1566" s="410"/>
      <c r="S1566" s="408"/>
      <c r="T1566" s="408"/>
      <c r="U1566" s="408"/>
      <c r="V1566" s="408"/>
      <c r="W1566" s="408"/>
      <c r="X1566" s="408"/>
      <c r="Y1566" s="408"/>
      <c r="Z1566" s="408"/>
      <c r="AA1566" s="408"/>
      <c r="AB1566" s="408"/>
      <c r="AC1566" s="408"/>
      <c r="AD1566" s="408"/>
      <c r="AO1566" s="100">
        <f t="shared" si="269"/>
        <v>0</v>
      </c>
      <c r="AP1566" s="101">
        <f t="shared" si="270"/>
        <v>0</v>
      </c>
      <c r="AQ1566" s="101">
        <f t="shared" si="271"/>
        <v>0</v>
      </c>
      <c r="AR1566" s="102">
        <f t="shared" si="272"/>
        <v>0</v>
      </c>
      <c r="AS1566" s="100">
        <f t="shared" si="273"/>
        <v>0</v>
      </c>
      <c r="AT1566" s="101">
        <f t="shared" si="274"/>
        <v>0</v>
      </c>
      <c r="AU1566" s="101">
        <f t="shared" si="275"/>
        <v>0</v>
      </c>
      <c r="AV1566" s="102">
        <f t="shared" si="276"/>
        <v>0</v>
      </c>
      <c r="AW1566" s="111">
        <f t="shared" si="277"/>
        <v>0</v>
      </c>
    </row>
    <row r="1567" spans="1:49" ht="15.05" customHeight="1">
      <c r="A1567" s="132"/>
      <c r="C1567" s="169" t="s">
        <v>141</v>
      </c>
      <c r="D1567" s="416" t="str">
        <f t="shared" si="265"/>
        <v/>
      </c>
      <c r="E1567" s="416"/>
      <c r="F1567" s="416"/>
      <c r="G1567" s="416"/>
      <c r="H1567" s="416"/>
      <c r="I1567" s="416"/>
      <c r="J1567" s="416"/>
      <c r="K1567" s="416"/>
      <c r="L1567" s="416"/>
      <c r="M1567" s="410" t="str">
        <f t="shared" si="266"/>
        <v/>
      </c>
      <c r="N1567" s="410"/>
      <c r="O1567" s="410" t="str">
        <f t="shared" si="267"/>
        <v/>
      </c>
      <c r="P1567" s="410"/>
      <c r="Q1567" s="410" t="str">
        <f t="shared" si="268"/>
        <v/>
      </c>
      <c r="R1567" s="410"/>
      <c r="S1567" s="408"/>
      <c r="T1567" s="408"/>
      <c r="U1567" s="408"/>
      <c r="V1567" s="408"/>
      <c r="W1567" s="408"/>
      <c r="X1567" s="408"/>
      <c r="Y1567" s="408"/>
      <c r="Z1567" s="408"/>
      <c r="AA1567" s="408"/>
      <c r="AB1567" s="408"/>
      <c r="AC1567" s="408"/>
      <c r="AD1567" s="408"/>
      <c r="AO1567" s="100">
        <f t="shared" si="269"/>
        <v>0</v>
      </c>
      <c r="AP1567" s="101">
        <f t="shared" si="270"/>
        <v>0</v>
      </c>
      <c r="AQ1567" s="101">
        <f t="shared" si="271"/>
        <v>0</v>
      </c>
      <c r="AR1567" s="102">
        <f t="shared" si="272"/>
        <v>0</v>
      </c>
      <c r="AS1567" s="100">
        <f t="shared" si="273"/>
        <v>0</v>
      </c>
      <c r="AT1567" s="101">
        <f t="shared" si="274"/>
        <v>0</v>
      </c>
      <c r="AU1567" s="101">
        <f t="shared" si="275"/>
        <v>0</v>
      </c>
      <c r="AV1567" s="102">
        <f t="shared" si="276"/>
        <v>0</v>
      </c>
      <c r="AW1567" s="111">
        <f t="shared" si="277"/>
        <v>0</v>
      </c>
    </row>
    <row r="1568" spans="1:49" ht="15.05" customHeight="1">
      <c r="A1568" s="132"/>
      <c r="C1568" s="169" t="s">
        <v>142</v>
      </c>
      <c r="D1568" s="416" t="str">
        <f t="shared" si="265"/>
        <v/>
      </c>
      <c r="E1568" s="416"/>
      <c r="F1568" s="416"/>
      <c r="G1568" s="416"/>
      <c r="H1568" s="416"/>
      <c r="I1568" s="416"/>
      <c r="J1568" s="416"/>
      <c r="K1568" s="416"/>
      <c r="L1568" s="416"/>
      <c r="M1568" s="410" t="str">
        <f t="shared" si="266"/>
        <v/>
      </c>
      <c r="N1568" s="410"/>
      <c r="O1568" s="410" t="str">
        <f t="shared" si="267"/>
        <v/>
      </c>
      <c r="P1568" s="410"/>
      <c r="Q1568" s="410" t="str">
        <f t="shared" si="268"/>
        <v/>
      </c>
      <c r="R1568" s="410"/>
      <c r="S1568" s="408"/>
      <c r="T1568" s="408"/>
      <c r="U1568" s="408"/>
      <c r="V1568" s="408"/>
      <c r="W1568" s="408"/>
      <c r="X1568" s="408"/>
      <c r="Y1568" s="408"/>
      <c r="Z1568" s="408"/>
      <c r="AA1568" s="408"/>
      <c r="AB1568" s="408"/>
      <c r="AC1568" s="408"/>
      <c r="AD1568" s="408"/>
      <c r="AO1568" s="100">
        <f t="shared" si="269"/>
        <v>0</v>
      </c>
      <c r="AP1568" s="101">
        <f t="shared" si="270"/>
        <v>0</v>
      </c>
      <c r="AQ1568" s="101">
        <f t="shared" si="271"/>
        <v>0</v>
      </c>
      <c r="AR1568" s="102">
        <f t="shared" si="272"/>
        <v>0</v>
      </c>
      <c r="AS1568" s="100">
        <f t="shared" si="273"/>
        <v>0</v>
      </c>
      <c r="AT1568" s="101">
        <f t="shared" si="274"/>
        <v>0</v>
      </c>
      <c r="AU1568" s="101">
        <f t="shared" si="275"/>
        <v>0</v>
      </c>
      <c r="AV1568" s="102">
        <f t="shared" si="276"/>
        <v>0</v>
      </c>
      <c r="AW1568" s="111">
        <f t="shared" si="277"/>
        <v>0</v>
      </c>
    </row>
    <row r="1569" spans="1:49" ht="15.05" customHeight="1">
      <c r="A1569" s="132"/>
      <c r="C1569" s="169" t="s">
        <v>143</v>
      </c>
      <c r="D1569" s="416" t="str">
        <f t="shared" si="265"/>
        <v/>
      </c>
      <c r="E1569" s="416"/>
      <c r="F1569" s="416"/>
      <c r="G1569" s="416"/>
      <c r="H1569" s="416"/>
      <c r="I1569" s="416"/>
      <c r="J1569" s="416"/>
      <c r="K1569" s="416"/>
      <c r="L1569" s="416"/>
      <c r="M1569" s="410" t="str">
        <f t="shared" si="266"/>
        <v/>
      </c>
      <c r="N1569" s="410"/>
      <c r="O1569" s="410" t="str">
        <f t="shared" si="267"/>
        <v/>
      </c>
      <c r="P1569" s="410"/>
      <c r="Q1569" s="410" t="str">
        <f t="shared" si="268"/>
        <v/>
      </c>
      <c r="R1569" s="410"/>
      <c r="S1569" s="408"/>
      <c r="T1569" s="408"/>
      <c r="U1569" s="408"/>
      <c r="V1569" s="408"/>
      <c r="W1569" s="408"/>
      <c r="X1569" s="408"/>
      <c r="Y1569" s="408"/>
      <c r="Z1569" s="408"/>
      <c r="AA1569" s="408"/>
      <c r="AB1569" s="408"/>
      <c r="AC1569" s="408"/>
      <c r="AD1569" s="408"/>
      <c r="AO1569" s="100">
        <f t="shared" si="269"/>
        <v>0</v>
      </c>
      <c r="AP1569" s="101">
        <f t="shared" si="270"/>
        <v>0</v>
      </c>
      <c r="AQ1569" s="101">
        <f t="shared" si="271"/>
        <v>0</v>
      </c>
      <c r="AR1569" s="102">
        <f t="shared" si="272"/>
        <v>0</v>
      </c>
      <c r="AS1569" s="100">
        <f t="shared" si="273"/>
        <v>0</v>
      </c>
      <c r="AT1569" s="101">
        <f t="shared" si="274"/>
        <v>0</v>
      </c>
      <c r="AU1569" s="101">
        <f t="shared" si="275"/>
        <v>0</v>
      </c>
      <c r="AV1569" s="102">
        <f t="shared" si="276"/>
        <v>0</v>
      </c>
      <c r="AW1569" s="111">
        <f t="shared" si="277"/>
        <v>0</v>
      </c>
    </row>
    <row r="1570" spans="1:49" ht="15.05" customHeight="1">
      <c r="A1570" s="132"/>
      <c r="C1570" s="169" t="s">
        <v>144</v>
      </c>
      <c r="D1570" s="416" t="str">
        <f t="shared" si="265"/>
        <v/>
      </c>
      <c r="E1570" s="416"/>
      <c r="F1570" s="416"/>
      <c r="G1570" s="416"/>
      <c r="H1570" s="416"/>
      <c r="I1570" s="416"/>
      <c r="J1570" s="416"/>
      <c r="K1570" s="416"/>
      <c r="L1570" s="416"/>
      <c r="M1570" s="410" t="str">
        <f t="shared" si="266"/>
        <v/>
      </c>
      <c r="N1570" s="410"/>
      <c r="O1570" s="410" t="str">
        <f t="shared" si="267"/>
        <v/>
      </c>
      <c r="P1570" s="410"/>
      <c r="Q1570" s="410" t="str">
        <f t="shared" si="268"/>
        <v/>
      </c>
      <c r="R1570" s="410"/>
      <c r="S1570" s="408"/>
      <c r="T1570" s="408"/>
      <c r="U1570" s="408"/>
      <c r="V1570" s="408"/>
      <c r="W1570" s="408"/>
      <c r="X1570" s="408"/>
      <c r="Y1570" s="408"/>
      <c r="Z1570" s="408"/>
      <c r="AA1570" s="408"/>
      <c r="AB1570" s="408"/>
      <c r="AC1570" s="408"/>
      <c r="AD1570" s="408"/>
      <c r="AO1570" s="100">
        <f t="shared" si="269"/>
        <v>0</v>
      </c>
      <c r="AP1570" s="101">
        <f t="shared" si="270"/>
        <v>0</v>
      </c>
      <c r="AQ1570" s="101">
        <f t="shared" si="271"/>
        <v>0</v>
      </c>
      <c r="AR1570" s="102">
        <f t="shared" si="272"/>
        <v>0</v>
      </c>
      <c r="AS1570" s="100">
        <f t="shared" si="273"/>
        <v>0</v>
      </c>
      <c r="AT1570" s="101">
        <f t="shared" si="274"/>
        <v>0</v>
      </c>
      <c r="AU1570" s="101">
        <f t="shared" si="275"/>
        <v>0</v>
      </c>
      <c r="AV1570" s="102">
        <f t="shared" si="276"/>
        <v>0</v>
      </c>
      <c r="AW1570" s="111">
        <f t="shared" si="277"/>
        <v>0</v>
      </c>
    </row>
    <row r="1571" spans="1:49" ht="15.05" customHeight="1">
      <c r="A1571" s="132"/>
      <c r="C1571" s="169" t="s">
        <v>145</v>
      </c>
      <c r="D1571" s="416" t="str">
        <f t="shared" si="265"/>
        <v/>
      </c>
      <c r="E1571" s="416"/>
      <c r="F1571" s="416"/>
      <c r="G1571" s="416"/>
      <c r="H1571" s="416"/>
      <c r="I1571" s="416"/>
      <c r="J1571" s="416"/>
      <c r="K1571" s="416"/>
      <c r="L1571" s="416"/>
      <c r="M1571" s="410" t="str">
        <f t="shared" si="266"/>
        <v/>
      </c>
      <c r="N1571" s="410"/>
      <c r="O1571" s="410" t="str">
        <f t="shared" si="267"/>
        <v/>
      </c>
      <c r="P1571" s="410"/>
      <c r="Q1571" s="410" t="str">
        <f t="shared" si="268"/>
        <v/>
      </c>
      <c r="R1571" s="410"/>
      <c r="S1571" s="408"/>
      <c r="T1571" s="408"/>
      <c r="U1571" s="408"/>
      <c r="V1571" s="408"/>
      <c r="W1571" s="408"/>
      <c r="X1571" s="408"/>
      <c r="Y1571" s="408"/>
      <c r="Z1571" s="408"/>
      <c r="AA1571" s="408"/>
      <c r="AB1571" s="408"/>
      <c r="AC1571" s="408"/>
      <c r="AD1571" s="408"/>
      <c r="AO1571" s="100">
        <f t="shared" si="269"/>
        <v>0</v>
      </c>
      <c r="AP1571" s="101">
        <f t="shared" si="270"/>
        <v>0</v>
      </c>
      <c r="AQ1571" s="101">
        <f t="shared" si="271"/>
        <v>0</v>
      </c>
      <c r="AR1571" s="102">
        <f t="shared" si="272"/>
        <v>0</v>
      </c>
      <c r="AS1571" s="100">
        <f t="shared" si="273"/>
        <v>0</v>
      </c>
      <c r="AT1571" s="101">
        <f t="shared" si="274"/>
        <v>0</v>
      </c>
      <c r="AU1571" s="101">
        <f t="shared" si="275"/>
        <v>0</v>
      </c>
      <c r="AV1571" s="102">
        <f t="shared" si="276"/>
        <v>0</v>
      </c>
      <c r="AW1571" s="111">
        <f t="shared" si="277"/>
        <v>0</v>
      </c>
    </row>
    <row r="1572" spans="1:49" ht="15.05" customHeight="1">
      <c r="A1572" s="132"/>
      <c r="C1572" s="169" t="s">
        <v>146</v>
      </c>
      <c r="D1572" s="416" t="str">
        <f t="shared" si="265"/>
        <v/>
      </c>
      <c r="E1572" s="416"/>
      <c r="F1572" s="416"/>
      <c r="G1572" s="416"/>
      <c r="H1572" s="416"/>
      <c r="I1572" s="416"/>
      <c r="J1572" s="416"/>
      <c r="K1572" s="416"/>
      <c r="L1572" s="416"/>
      <c r="M1572" s="410" t="str">
        <f t="shared" si="266"/>
        <v/>
      </c>
      <c r="N1572" s="410"/>
      <c r="O1572" s="410" t="str">
        <f t="shared" si="267"/>
        <v/>
      </c>
      <c r="P1572" s="410"/>
      <c r="Q1572" s="410" t="str">
        <f t="shared" si="268"/>
        <v/>
      </c>
      <c r="R1572" s="410"/>
      <c r="S1572" s="408"/>
      <c r="T1572" s="408"/>
      <c r="U1572" s="408"/>
      <c r="V1572" s="408"/>
      <c r="W1572" s="408"/>
      <c r="X1572" s="408"/>
      <c r="Y1572" s="408"/>
      <c r="Z1572" s="408"/>
      <c r="AA1572" s="408"/>
      <c r="AB1572" s="408"/>
      <c r="AC1572" s="408"/>
      <c r="AD1572" s="408"/>
      <c r="AO1572" s="100">
        <f t="shared" si="269"/>
        <v>0</v>
      </c>
      <c r="AP1572" s="101">
        <f t="shared" si="270"/>
        <v>0</v>
      </c>
      <c r="AQ1572" s="101">
        <f t="shared" si="271"/>
        <v>0</v>
      </c>
      <c r="AR1572" s="102">
        <f t="shared" si="272"/>
        <v>0</v>
      </c>
      <c r="AS1572" s="100">
        <f t="shared" si="273"/>
        <v>0</v>
      </c>
      <c r="AT1572" s="101">
        <f t="shared" si="274"/>
        <v>0</v>
      </c>
      <c r="AU1572" s="101">
        <f t="shared" si="275"/>
        <v>0</v>
      </c>
      <c r="AV1572" s="102">
        <f t="shared" si="276"/>
        <v>0</v>
      </c>
      <c r="AW1572" s="111">
        <f t="shared" si="277"/>
        <v>0</v>
      </c>
    </row>
    <row r="1573" spans="1:49" ht="15.05" customHeight="1">
      <c r="A1573" s="132"/>
      <c r="C1573" s="169" t="s">
        <v>147</v>
      </c>
      <c r="D1573" s="416" t="str">
        <f t="shared" si="265"/>
        <v/>
      </c>
      <c r="E1573" s="416"/>
      <c r="F1573" s="416"/>
      <c r="G1573" s="416"/>
      <c r="H1573" s="416"/>
      <c r="I1573" s="416"/>
      <c r="J1573" s="416"/>
      <c r="K1573" s="416"/>
      <c r="L1573" s="416"/>
      <c r="M1573" s="410" t="str">
        <f t="shared" si="266"/>
        <v/>
      </c>
      <c r="N1573" s="410"/>
      <c r="O1573" s="410" t="str">
        <f t="shared" si="267"/>
        <v/>
      </c>
      <c r="P1573" s="410"/>
      <c r="Q1573" s="410" t="str">
        <f t="shared" si="268"/>
        <v/>
      </c>
      <c r="R1573" s="410"/>
      <c r="S1573" s="408"/>
      <c r="T1573" s="408"/>
      <c r="U1573" s="408"/>
      <c r="V1573" s="408"/>
      <c r="W1573" s="408"/>
      <c r="X1573" s="408"/>
      <c r="Y1573" s="408"/>
      <c r="Z1573" s="408"/>
      <c r="AA1573" s="408"/>
      <c r="AB1573" s="408"/>
      <c r="AC1573" s="408"/>
      <c r="AD1573" s="408"/>
      <c r="AO1573" s="100">
        <f t="shared" si="269"/>
        <v>0</v>
      </c>
      <c r="AP1573" s="101">
        <f t="shared" si="270"/>
        <v>0</v>
      </c>
      <c r="AQ1573" s="101">
        <f t="shared" si="271"/>
        <v>0</v>
      </c>
      <c r="AR1573" s="102">
        <f t="shared" si="272"/>
        <v>0</v>
      </c>
      <c r="AS1573" s="100">
        <f t="shared" si="273"/>
        <v>0</v>
      </c>
      <c r="AT1573" s="101">
        <f t="shared" si="274"/>
        <v>0</v>
      </c>
      <c r="AU1573" s="101">
        <f t="shared" si="275"/>
        <v>0</v>
      </c>
      <c r="AV1573" s="102">
        <f t="shared" si="276"/>
        <v>0</v>
      </c>
      <c r="AW1573" s="111">
        <f t="shared" si="277"/>
        <v>0</v>
      </c>
    </row>
    <row r="1574" spans="1:49" ht="15.05" customHeight="1">
      <c r="A1574" s="132"/>
      <c r="C1574" s="169" t="s">
        <v>148</v>
      </c>
      <c r="D1574" s="416" t="str">
        <f t="shared" si="265"/>
        <v/>
      </c>
      <c r="E1574" s="416"/>
      <c r="F1574" s="416"/>
      <c r="G1574" s="416"/>
      <c r="H1574" s="416"/>
      <c r="I1574" s="416"/>
      <c r="J1574" s="416"/>
      <c r="K1574" s="416"/>
      <c r="L1574" s="416"/>
      <c r="M1574" s="410" t="str">
        <f t="shared" si="266"/>
        <v/>
      </c>
      <c r="N1574" s="410"/>
      <c r="O1574" s="410" t="str">
        <f t="shared" si="267"/>
        <v/>
      </c>
      <c r="P1574" s="410"/>
      <c r="Q1574" s="410" t="str">
        <f t="shared" si="268"/>
        <v/>
      </c>
      <c r="R1574" s="410"/>
      <c r="S1574" s="408"/>
      <c r="T1574" s="408"/>
      <c r="U1574" s="408"/>
      <c r="V1574" s="408"/>
      <c r="W1574" s="408"/>
      <c r="X1574" s="408"/>
      <c r="Y1574" s="408"/>
      <c r="Z1574" s="408"/>
      <c r="AA1574" s="408"/>
      <c r="AB1574" s="408"/>
      <c r="AC1574" s="408"/>
      <c r="AD1574" s="408"/>
      <c r="AO1574" s="100">
        <f t="shared" si="269"/>
        <v>0</v>
      </c>
      <c r="AP1574" s="101">
        <f t="shared" si="270"/>
        <v>0</v>
      </c>
      <c r="AQ1574" s="101">
        <f t="shared" si="271"/>
        <v>0</v>
      </c>
      <c r="AR1574" s="102">
        <f t="shared" si="272"/>
        <v>0</v>
      </c>
      <c r="AS1574" s="100">
        <f t="shared" si="273"/>
        <v>0</v>
      </c>
      <c r="AT1574" s="101">
        <f t="shared" si="274"/>
        <v>0</v>
      </c>
      <c r="AU1574" s="101">
        <f t="shared" si="275"/>
        <v>0</v>
      </c>
      <c r="AV1574" s="102">
        <f t="shared" si="276"/>
        <v>0</v>
      </c>
      <c r="AW1574" s="111">
        <f t="shared" si="277"/>
        <v>0</v>
      </c>
    </row>
    <row r="1575" spans="1:49" ht="15.05" customHeight="1">
      <c r="A1575" s="132"/>
      <c r="C1575" s="169" t="s">
        <v>149</v>
      </c>
      <c r="D1575" s="416" t="str">
        <f t="shared" si="265"/>
        <v/>
      </c>
      <c r="E1575" s="416"/>
      <c r="F1575" s="416"/>
      <c r="G1575" s="416"/>
      <c r="H1575" s="416"/>
      <c r="I1575" s="416"/>
      <c r="J1575" s="416"/>
      <c r="K1575" s="416"/>
      <c r="L1575" s="416"/>
      <c r="M1575" s="410" t="str">
        <f t="shared" si="266"/>
        <v/>
      </c>
      <c r="N1575" s="410"/>
      <c r="O1575" s="410" t="str">
        <f t="shared" si="267"/>
        <v/>
      </c>
      <c r="P1575" s="410"/>
      <c r="Q1575" s="410" t="str">
        <f t="shared" si="268"/>
        <v/>
      </c>
      <c r="R1575" s="410"/>
      <c r="S1575" s="408"/>
      <c r="T1575" s="408"/>
      <c r="U1575" s="408"/>
      <c r="V1575" s="408"/>
      <c r="W1575" s="408"/>
      <c r="X1575" s="408"/>
      <c r="Y1575" s="408"/>
      <c r="Z1575" s="408"/>
      <c r="AA1575" s="408"/>
      <c r="AB1575" s="408"/>
      <c r="AC1575" s="408"/>
      <c r="AD1575" s="408"/>
      <c r="AO1575" s="100">
        <f t="shared" si="269"/>
        <v>0</v>
      </c>
      <c r="AP1575" s="101">
        <f t="shared" si="270"/>
        <v>0</v>
      </c>
      <c r="AQ1575" s="101">
        <f t="shared" si="271"/>
        <v>0</v>
      </c>
      <c r="AR1575" s="102">
        <f t="shared" si="272"/>
        <v>0</v>
      </c>
      <c r="AS1575" s="100">
        <f t="shared" si="273"/>
        <v>0</v>
      </c>
      <c r="AT1575" s="101">
        <f t="shared" si="274"/>
        <v>0</v>
      </c>
      <c r="AU1575" s="101">
        <f t="shared" si="275"/>
        <v>0</v>
      </c>
      <c r="AV1575" s="102">
        <f t="shared" si="276"/>
        <v>0</v>
      </c>
      <c r="AW1575" s="111">
        <f t="shared" si="277"/>
        <v>0</v>
      </c>
    </row>
    <row r="1576" spans="1:49" ht="15.05" customHeight="1">
      <c r="A1576" s="132"/>
      <c r="C1576" s="169" t="s">
        <v>150</v>
      </c>
      <c r="D1576" s="416" t="str">
        <f t="shared" si="265"/>
        <v/>
      </c>
      <c r="E1576" s="416"/>
      <c r="F1576" s="416"/>
      <c r="G1576" s="416"/>
      <c r="H1576" s="416"/>
      <c r="I1576" s="416"/>
      <c r="J1576" s="416"/>
      <c r="K1576" s="416"/>
      <c r="L1576" s="416"/>
      <c r="M1576" s="410" t="str">
        <f t="shared" si="266"/>
        <v/>
      </c>
      <c r="N1576" s="410"/>
      <c r="O1576" s="410" t="str">
        <f t="shared" si="267"/>
        <v/>
      </c>
      <c r="P1576" s="410"/>
      <c r="Q1576" s="410" t="str">
        <f t="shared" si="268"/>
        <v/>
      </c>
      <c r="R1576" s="410"/>
      <c r="S1576" s="408"/>
      <c r="T1576" s="408"/>
      <c r="U1576" s="408"/>
      <c r="V1576" s="408"/>
      <c r="W1576" s="408"/>
      <c r="X1576" s="408"/>
      <c r="Y1576" s="408"/>
      <c r="Z1576" s="408"/>
      <c r="AA1576" s="408"/>
      <c r="AB1576" s="408"/>
      <c r="AC1576" s="408"/>
      <c r="AD1576" s="408"/>
      <c r="AO1576" s="100">
        <f t="shared" si="269"/>
        <v>0</v>
      </c>
      <c r="AP1576" s="101">
        <f t="shared" si="270"/>
        <v>0</v>
      </c>
      <c r="AQ1576" s="101">
        <f t="shared" si="271"/>
        <v>0</v>
      </c>
      <c r="AR1576" s="102">
        <f t="shared" si="272"/>
        <v>0</v>
      </c>
      <c r="AS1576" s="100">
        <f t="shared" si="273"/>
        <v>0</v>
      </c>
      <c r="AT1576" s="101">
        <f t="shared" si="274"/>
        <v>0</v>
      </c>
      <c r="AU1576" s="101">
        <f t="shared" si="275"/>
        <v>0</v>
      </c>
      <c r="AV1576" s="102">
        <f t="shared" si="276"/>
        <v>0</v>
      </c>
      <c r="AW1576" s="111">
        <f t="shared" si="277"/>
        <v>0</v>
      </c>
    </row>
    <row r="1577" spans="1:49" ht="15.05" customHeight="1">
      <c r="A1577" s="132"/>
      <c r="C1577" s="169" t="s">
        <v>151</v>
      </c>
      <c r="D1577" s="416" t="str">
        <f t="shared" si="265"/>
        <v/>
      </c>
      <c r="E1577" s="416"/>
      <c r="F1577" s="416"/>
      <c r="G1577" s="416"/>
      <c r="H1577" s="416"/>
      <c r="I1577" s="416"/>
      <c r="J1577" s="416"/>
      <c r="K1577" s="416"/>
      <c r="L1577" s="416"/>
      <c r="M1577" s="410" t="str">
        <f t="shared" si="266"/>
        <v/>
      </c>
      <c r="N1577" s="410"/>
      <c r="O1577" s="410" t="str">
        <f t="shared" si="267"/>
        <v/>
      </c>
      <c r="P1577" s="410"/>
      <c r="Q1577" s="410" t="str">
        <f t="shared" si="268"/>
        <v/>
      </c>
      <c r="R1577" s="410"/>
      <c r="S1577" s="408"/>
      <c r="T1577" s="408"/>
      <c r="U1577" s="408"/>
      <c r="V1577" s="408"/>
      <c r="W1577" s="408"/>
      <c r="X1577" s="408"/>
      <c r="Y1577" s="408"/>
      <c r="Z1577" s="408"/>
      <c r="AA1577" s="408"/>
      <c r="AB1577" s="408"/>
      <c r="AC1577" s="408"/>
      <c r="AD1577" s="408"/>
      <c r="AO1577" s="100">
        <f t="shared" si="269"/>
        <v>0</v>
      </c>
      <c r="AP1577" s="101">
        <f t="shared" si="270"/>
        <v>0</v>
      </c>
      <c r="AQ1577" s="101">
        <f t="shared" si="271"/>
        <v>0</v>
      </c>
      <c r="AR1577" s="102">
        <f t="shared" si="272"/>
        <v>0</v>
      </c>
      <c r="AS1577" s="100">
        <f t="shared" si="273"/>
        <v>0</v>
      </c>
      <c r="AT1577" s="101">
        <f t="shared" si="274"/>
        <v>0</v>
      </c>
      <c r="AU1577" s="101">
        <f t="shared" si="275"/>
        <v>0</v>
      </c>
      <c r="AV1577" s="102">
        <f t="shared" si="276"/>
        <v>0</v>
      </c>
      <c r="AW1577" s="111">
        <f t="shared" si="277"/>
        <v>0</v>
      </c>
    </row>
    <row r="1578" spans="1:49" ht="15.05" customHeight="1">
      <c r="A1578" s="132"/>
      <c r="C1578" s="169" t="s">
        <v>152</v>
      </c>
      <c r="D1578" s="416" t="str">
        <f t="shared" si="265"/>
        <v/>
      </c>
      <c r="E1578" s="416"/>
      <c r="F1578" s="416"/>
      <c r="G1578" s="416"/>
      <c r="H1578" s="416"/>
      <c r="I1578" s="416"/>
      <c r="J1578" s="416"/>
      <c r="K1578" s="416"/>
      <c r="L1578" s="416"/>
      <c r="M1578" s="410" t="str">
        <f t="shared" si="266"/>
        <v/>
      </c>
      <c r="N1578" s="410"/>
      <c r="O1578" s="410" t="str">
        <f t="shared" si="267"/>
        <v/>
      </c>
      <c r="P1578" s="410"/>
      <c r="Q1578" s="410" t="str">
        <f t="shared" si="268"/>
        <v/>
      </c>
      <c r="R1578" s="410"/>
      <c r="S1578" s="408"/>
      <c r="T1578" s="408"/>
      <c r="U1578" s="408"/>
      <c r="V1578" s="408"/>
      <c r="W1578" s="408"/>
      <c r="X1578" s="408"/>
      <c r="Y1578" s="408"/>
      <c r="Z1578" s="408"/>
      <c r="AA1578" s="408"/>
      <c r="AB1578" s="408"/>
      <c r="AC1578" s="408"/>
      <c r="AD1578" s="408"/>
      <c r="AO1578" s="100">
        <f t="shared" si="269"/>
        <v>0</v>
      </c>
      <c r="AP1578" s="101">
        <f t="shared" si="270"/>
        <v>0</v>
      </c>
      <c r="AQ1578" s="101">
        <f t="shared" si="271"/>
        <v>0</v>
      </c>
      <c r="AR1578" s="102">
        <f t="shared" si="272"/>
        <v>0</v>
      </c>
      <c r="AS1578" s="100">
        <f t="shared" si="273"/>
        <v>0</v>
      </c>
      <c r="AT1578" s="101">
        <f t="shared" si="274"/>
        <v>0</v>
      </c>
      <c r="AU1578" s="101">
        <f t="shared" si="275"/>
        <v>0</v>
      </c>
      <c r="AV1578" s="102">
        <f t="shared" si="276"/>
        <v>0</v>
      </c>
      <c r="AW1578" s="111">
        <f t="shared" si="277"/>
        <v>0</v>
      </c>
    </row>
    <row r="1579" spans="1:49" ht="15.05" customHeight="1">
      <c r="A1579" s="132"/>
      <c r="C1579" s="169" t="s">
        <v>153</v>
      </c>
      <c r="D1579" s="416" t="str">
        <f t="shared" si="265"/>
        <v/>
      </c>
      <c r="E1579" s="416"/>
      <c r="F1579" s="416"/>
      <c r="G1579" s="416"/>
      <c r="H1579" s="416"/>
      <c r="I1579" s="416"/>
      <c r="J1579" s="416"/>
      <c r="K1579" s="416"/>
      <c r="L1579" s="416"/>
      <c r="M1579" s="410" t="str">
        <f t="shared" si="266"/>
        <v/>
      </c>
      <c r="N1579" s="410"/>
      <c r="O1579" s="410" t="str">
        <f t="shared" si="267"/>
        <v/>
      </c>
      <c r="P1579" s="410"/>
      <c r="Q1579" s="410" t="str">
        <f t="shared" si="268"/>
        <v/>
      </c>
      <c r="R1579" s="410"/>
      <c r="S1579" s="408"/>
      <c r="T1579" s="408"/>
      <c r="U1579" s="408"/>
      <c r="V1579" s="408"/>
      <c r="W1579" s="408"/>
      <c r="X1579" s="408"/>
      <c r="Y1579" s="408"/>
      <c r="Z1579" s="408"/>
      <c r="AA1579" s="408"/>
      <c r="AB1579" s="408"/>
      <c r="AC1579" s="408"/>
      <c r="AD1579" s="408"/>
      <c r="AO1579" s="100">
        <f t="shared" si="269"/>
        <v>0</v>
      </c>
      <c r="AP1579" s="101">
        <f t="shared" si="270"/>
        <v>0</v>
      </c>
      <c r="AQ1579" s="101">
        <f t="shared" si="271"/>
        <v>0</v>
      </c>
      <c r="AR1579" s="102">
        <f t="shared" si="272"/>
        <v>0</v>
      </c>
      <c r="AS1579" s="100">
        <f t="shared" si="273"/>
        <v>0</v>
      </c>
      <c r="AT1579" s="101">
        <f t="shared" si="274"/>
        <v>0</v>
      </c>
      <c r="AU1579" s="101">
        <f t="shared" si="275"/>
        <v>0</v>
      </c>
      <c r="AV1579" s="102">
        <f t="shared" si="276"/>
        <v>0</v>
      </c>
      <c r="AW1579" s="111">
        <f t="shared" si="277"/>
        <v>0</v>
      </c>
    </row>
    <row r="1580" spans="1:49" ht="15.05" customHeight="1">
      <c r="A1580" s="132"/>
      <c r="C1580" s="169" t="s">
        <v>154</v>
      </c>
      <c r="D1580" s="416" t="str">
        <f t="shared" si="265"/>
        <v/>
      </c>
      <c r="E1580" s="416"/>
      <c r="F1580" s="416"/>
      <c r="G1580" s="416"/>
      <c r="H1580" s="416"/>
      <c r="I1580" s="416"/>
      <c r="J1580" s="416"/>
      <c r="K1580" s="416"/>
      <c r="L1580" s="416"/>
      <c r="M1580" s="410" t="str">
        <f t="shared" si="266"/>
        <v/>
      </c>
      <c r="N1580" s="410"/>
      <c r="O1580" s="410" t="str">
        <f t="shared" si="267"/>
        <v/>
      </c>
      <c r="P1580" s="410"/>
      <c r="Q1580" s="410" t="str">
        <f t="shared" si="268"/>
        <v/>
      </c>
      <c r="R1580" s="410"/>
      <c r="S1580" s="408"/>
      <c r="T1580" s="408"/>
      <c r="U1580" s="408"/>
      <c r="V1580" s="408"/>
      <c r="W1580" s="408"/>
      <c r="X1580" s="408"/>
      <c r="Y1580" s="408"/>
      <c r="Z1580" s="408"/>
      <c r="AA1580" s="408"/>
      <c r="AB1580" s="408"/>
      <c r="AC1580" s="408"/>
      <c r="AD1580" s="408"/>
      <c r="AO1580" s="100">
        <f t="shared" si="269"/>
        <v>0</v>
      </c>
      <c r="AP1580" s="101">
        <f t="shared" si="270"/>
        <v>0</v>
      </c>
      <c r="AQ1580" s="101">
        <f t="shared" si="271"/>
        <v>0</v>
      </c>
      <c r="AR1580" s="102">
        <f t="shared" si="272"/>
        <v>0</v>
      </c>
      <c r="AS1580" s="100">
        <f t="shared" si="273"/>
        <v>0</v>
      </c>
      <c r="AT1580" s="101">
        <f t="shared" si="274"/>
        <v>0</v>
      </c>
      <c r="AU1580" s="101">
        <f t="shared" si="275"/>
        <v>0</v>
      </c>
      <c r="AV1580" s="102">
        <f t="shared" si="276"/>
        <v>0</v>
      </c>
      <c r="AW1580" s="111">
        <f t="shared" si="277"/>
        <v>0</v>
      </c>
    </row>
    <row r="1581" spans="1:49" ht="15.05" customHeight="1">
      <c r="A1581" s="132"/>
      <c r="C1581" s="169" t="s">
        <v>155</v>
      </c>
      <c r="D1581" s="416" t="str">
        <f t="shared" si="265"/>
        <v/>
      </c>
      <c r="E1581" s="416"/>
      <c r="F1581" s="416"/>
      <c r="G1581" s="416"/>
      <c r="H1581" s="416"/>
      <c r="I1581" s="416"/>
      <c r="J1581" s="416"/>
      <c r="K1581" s="416"/>
      <c r="L1581" s="416"/>
      <c r="M1581" s="410" t="str">
        <f t="shared" si="266"/>
        <v/>
      </c>
      <c r="N1581" s="410"/>
      <c r="O1581" s="410" t="str">
        <f t="shared" si="267"/>
        <v/>
      </c>
      <c r="P1581" s="410"/>
      <c r="Q1581" s="410" t="str">
        <f t="shared" si="268"/>
        <v/>
      </c>
      <c r="R1581" s="410"/>
      <c r="S1581" s="408"/>
      <c r="T1581" s="408"/>
      <c r="U1581" s="408"/>
      <c r="V1581" s="408"/>
      <c r="W1581" s="408"/>
      <c r="X1581" s="408"/>
      <c r="Y1581" s="408"/>
      <c r="Z1581" s="408"/>
      <c r="AA1581" s="408"/>
      <c r="AB1581" s="408"/>
      <c r="AC1581" s="408"/>
      <c r="AD1581" s="408"/>
      <c r="AO1581" s="100">
        <f t="shared" si="269"/>
        <v>0</v>
      </c>
      <c r="AP1581" s="101">
        <f t="shared" si="270"/>
        <v>0</v>
      </c>
      <c r="AQ1581" s="101">
        <f t="shared" si="271"/>
        <v>0</v>
      </c>
      <c r="AR1581" s="102">
        <f t="shared" si="272"/>
        <v>0</v>
      </c>
      <c r="AS1581" s="100">
        <f t="shared" si="273"/>
        <v>0</v>
      </c>
      <c r="AT1581" s="101">
        <f t="shared" si="274"/>
        <v>0</v>
      </c>
      <c r="AU1581" s="101">
        <f t="shared" si="275"/>
        <v>0</v>
      </c>
      <c r="AV1581" s="102">
        <f t="shared" si="276"/>
        <v>0</v>
      </c>
      <c r="AW1581" s="111">
        <f t="shared" si="277"/>
        <v>0</v>
      </c>
    </row>
    <row r="1582" spans="1:49" ht="15.05" customHeight="1">
      <c r="A1582" s="132"/>
      <c r="C1582" s="169" t="s">
        <v>156</v>
      </c>
      <c r="D1582" s="416" t="str">
        <f t="shared" si="265"/>
        <v/>
      </c>
      <c r="E1582" s="416"/>
      <c r="F1582" s="416"/>
      <c r="G1582" s="416"/>
      <c r="H1582" s="416"/>
      <c r="I1582" s="416"/>
      <c r="J1582" s="416"/>
      <c r="K1582" s="416"/>
      <c r="L1582" s="416"/>
      <c r="M1582" s="410" t="str">
        <f t="shared" si="266"/>
        <v/>
      </c>
      <c r="N1582" s="410"/>
      <c r="O1582" s="410" t="str">
        <f t="shared" si="267"/>
        <v/>
      </c>
      <c r="P1582" s="410"/>
      <c r="Q1582" s="410" t="str">
        <f t="shared" si="268"/>
        <v/>
      </c>
      <c r="R1582" s="410"/>
      <c r="S1582" s="408"/>
      <c r="T1582" s="408"/>
      <c r="U1582" s="408"/>
      <c r="V1582" s="408"/>
      <c r="W1582" s="408"/>
      <c r="X1582" s="408"/>
      <c r="Y1582" s="408"/>
      <c r="Z1582" s="408"/>
      <c r="AA1582" s="408"/>
      <c r="AB1582" s="408"/>
      <c r="AC1582" s="408"/>
      <c r="AD1582" s="408"/>
      <c r="AO1582" s="100">
        <f t="shared" si="269"/>
        <v>0</v>
      </c>
      <c r="AP1582" s="101">
        <f t="shared" si="270"/>
        <v>0</v>
      </c>
      <c r="AQ1582" s="101">
        <f t="shared" si="271"/>
        <v>0</v>
      </c>
      <c r="AR1582" s="102">
        <f t="shared" si="272"/>
        <v>0</v>
      </c>
      <c r="AS1582" s="100">
        <f t="shared" si="273"/>
        <v>0</v>
      </c>
      <c r="AT1582" s="101">
        <f t="shared" si="274"/>
        <v>0</v>
      </c>
      <c r="AU1582" s="101">
        <f t="shared" si="275"/>
        <v>0</v>
      </c>
      <c r="AV1582" s="102">
        <f t="shared" si="276"/>
        <v>0</v>
      </c>
      <c r="AW1582" s="111">
        <f t="shared" si="277"/>
        <v>0</v>
      </c>
    </row>
    <row r="1583" spans="1:49" ht="15.05" customHeight="1">
      <c r="A1583" s="132"/>
      <c r="C1583" s="169" t="s">
        <v>157</v>
      </c>
      <c r="D1583" s="416" t="str">
        <f t="shared" si="265"/>
        <v/>
      </c>
      <c r="E1583" s="416"/>
      <c r="F1583" s="416"/>
      <c r="G1583" s="416"/>
      <c r="H1583" s="416"/>
      <c r="I1583" s="416"/>
      <c r="J1583" s="416"/>
      <c r="K1583" s="416"/>
      <c r="L1583" s="416"/>
      <c r="M1583" s="410" t="str">
        <f t="shared" si="266"/>
        <v/>
      </c>
      <c r="N1583" s="410"/>
      <c r="O1583" s="410" t="str">
        <f t="shared" si="267"/>
        <v/>
      </c>
      <c r="P1583" s="410"/>
      <c r="Q1583" s="410" t="str">
        <f t="shared" si="268"/>
        <v/>
      </c>
      <c r="R1583" s="410"/>
      <c r="S1583" s="408"/>
      <c r="T1583" s="408"/>
      <c r="U1583" s="408"/>
      <c r="V1583" s="408"/>
      <c r="W1583" s="408"/>
      <c r="X1583" s="408"/>
      <c r="Y1583" s="408"/>
      <c r="Z1583" s="408"/>
      <c r="AA1583" s="408"/>
      <c r="AB1583" s="408"/>
      <c r="AC1583" s="408"/>
      <c r="AD1583" s="408"/>
      <c r="AO1583" s="100">
        <f t="shared" si="269"/>
        <v>0</v>
      </c>
      <c r="AP1583" s="101">
        <f t="shared" si="270"/>
        <v>0</v>
      </c>
      <c r="AQ1583" s="101">
        <f t="shared" si="271"/>
        <v>0</v>
      </c>
      <c r="AR1583" s="102">
        <f t="shared" si="272"/>
        <v>0</v>
      </c>
      <c r="AS1583" s="100">
        <f t="shared" si="273"/>
        <v>0</v>
      </c>
      <c r="AT1583" s="101">
        <f t="shared" si="274"/>
        <v>0</v>
      </c>
      <c r="AU1583" s="101">
        <f t="shared" si="275"/>
        <v>0</v>
      </c>
      <c r="AV1583" s="102">
        <f t="shared" si="276"/>
        <v>0</v>
      </c>
      <c r="AW1583" s="111">
        <f t="shared" si="277"/>
        <v>0</v>
      </c>
    </row>
    <row r="1584" spans="1:49" ht="15.05" customHeight="1">
      <c r="A1584" s="132"/>
      <c r="C1584" s="169" t="s">
        <v>158</v>
      </c>
      <c r="D1584" s="416" t="str">
        <f t="shared" si="265"/>
        <v/>
      </c>
      <c r="E1584" s="416"/>
      <c r="F1584" s="416"/>
      <c r="G1584" s="416"/>
      <c r="H1584" s="416"/>
      <c r="I1584" s="416"/>
      <c r="J1584" s="416"/>
      <c r="K1584" s="416"/>
      <c r="L1584" s="416"/>
      <c r="M1584" s="410" t="str">
        <f t="shared" si="266"/>
        <v/>
      </c>
      <c r="N1584" s="410"/>
      <c r="O1584" s="410" t="str">
        <f t="shared" si="267"/>
        <v/>
      </c>
      <c r="P1584" s="410"/>
      <c r="Q1584" s="410" t="str">
        <f t="shared" si="268"/>
        <v/>
      </c>
      <c r="R1584" s="410"/>
      <c r="S1584" s="408"/>
      <c r="T1584" s="408"/>
      <c r="U1584" s="408"/>
      <c r="V1584" s="408"/>
      <c r="W1584" s="408"/>
      <c r="X1584" s="408"/>
      <c r="Y1584" s="408"/>
      <c r="Z1584" s="408"/>
      <c r="AA1584" s="408"/>
      <c r="AB1584" s="408"/>
      <c r="AC1584" s="408"/>
      <c r="AD1584" s="408"/>
      <c r="AO1584" s="100">
        <f t="shared" si="269"/>
        <v>0</v>
      </c>
      <c r="AP1584" s="101">
        <f t="shared" si="270"/>
        <v>0</v>
      </c>
      <c r="AQ1584" s="101">
        <f t="shared" si="271"/>
        <v>0</v>
      </c>
      <c r="AR1584" s="102">
        <f t="shared" si="272"/>
        <v>0</v>
      </c>
      <c r="AS1584" s="100">
        <f t="shared" si="273"/>
        <v>0</v>
      </c>
      <c r="AT1584" s="101">
        <f t="shared" si="274"/>
        <v>0</v>
      </c>
      <c r="AU1584" s="101">
        <f t="shared" si="275"/>
        <v>0</v>
      </c>
      <c r="AV1584" s="102">
        <f t="shared" si="276"/>
        <v>0</v>
      </c>
      <c r="AW1584" s="111">
        <f t="shared" si="277"/>
        <v>0</v>
      </c>
    </row>
    <row r="1585" spans="1:49" ht="15.05" customHeight="1">
      <c r="A1585" s="132"/>
      <c r="C1585" s="169" t="s">
        <v>159</v>
      </c>
      <c r="D1585" s="416" t="str">
        <f t="shared" si="265"/>
        <v/>
      </c>
      <c r="E1585" s="416"/>
      <c r="F1585" s="416"/>
      <c r="G1585" s="416"/>
      <c r="H1585" s="416"/>
      <c r="I1585" s="416"/>
      <c r="J1585" s="416"/>
      <c r="K1585" s="416"/>
      <c r="L1585" s="416"/>
      <c r="M1585" s="410" t="str">
        <f t="shared" si="266"/>
        <v/>
      </c>
      <c r="N1585" s="410"/>
      <c r="O1585" s="410" t="str">
        <f t="shared" si="267"/>
        <v/>
      </c>
      <c r="P1585" s="410"/>
      <c r="Q1585" s="410" t="str">
        <f t="shared" si="268"/>
        <v/>
      </c>
      <c r="R1585" s="410"/>
      <c r="S1585" s="408"/>
      <c r="T1585" s="408"/>
      <c r="U1585" s="408"/>
      <c r="V1585" s="408"/>
      <c r="W1585" s="408"/>
      <c r="X1585" s="408"/>
      <c r="Y1585" s="408"/>
      <c r="Z1585" s="408"/>
      <c r="AA1585" s="408"/>
      <c r="AB1585" s="408"/>
      <c r="AC1585" s="408"/>
      <c r="AD1585" s="408"/>
      <c r="AO1585" s="100">
        <f t="shared" si="269"/>
        <v>0</v>
      </c>
      <c r="AP1585" s="101">
        <f t="shared" si="270"/>
        <v>0</v>
      </c>
      <c r="AQ1585" s="101">
        <f t="shared" si="271"/>
        <v>0</v>
      </c>
      <c r="AR1585" s="102">
        <f t="shared" si="272"/>
        <v>0</v>
      </c>
      <c r="AS1585" s="100">
        <f t="shared" si="273"/>
        <v>0</v>
      </c>
      <c r="AT1585" s="101">
        <f t="shared" si="274"/>
        <v>0</v>
      </c>
      <c r="AU1585" s="101">
        <f t="shared" si="275"/>
        <v>0</v>
      </c>
      <c r="AV1585" s="102">
        <f t="shared" si="276"/>
        <v>0</v>
      </c>
      <c r="AW1585" s="111">
        <f t="shared" si="277"/>
        <v>0</v>
      </c>
    </row>
    <row r="1586" spans="1:49" ht="15.05" customHeight="1">
      <c r="A1586" s="132"/>
      <c r="C1586" s="169" t="s">
        <v>160</v>
      </c>
      <c r="D1586" s="416" t="str">
        <f t="shared" si="265"/>
        <v/>
      </c>
      <c r="E1586" s="416"/>
      <c r="F1586" s="416"/>
      <c r="G1586" s="416"/>
      <c r="H1586" s="416"/>
      <c r="I1586" s="416"/>
      <c r="J1586" s="416"/>
      <c r="K1586" s="416"/>
      <c r="L1586" s="416"/>
      <c r="M1586" s="410" t="str">
        <f t="shared" si="266"/>
        <v/>
      </c>
      <c r="N1586" s="410"/>
      <c r="O1586" s="410" t="str">
        <f t="shared" si="267"/>
        <v/>
      </c>
      <c r="P1586" s="410"/>
      <c r="Q1586" s="410" t="str">
        <f t="shared" si="268"/>
        <v/>
      </c>
      <c r="R1586" s="410"/>
      <c r="S1586" s="408"/>
      <c r="T1586" s="408"/>
      <c r="U1586" s="408"/>
      <c r="V1586" s="408"/>
      <c r="W1586" s="408"/>
      <c r="X1586" s="408"/>
      <c r="Y1586" s="408"/>
      <c r="Z1586" s="408"/>
      <c r="AA1586" s="408"/>
      <c r="AB1586" s="408"/>
      <c r="AC1586" s="408"/>
      <c r="AD1586" s="408"/>
      <c r="AO1586" s="100">
        <f t="shared" si="269"/>
        <v>0</v>
      </c>
      <c r="AP1586" s="101">
        <f t="shared" si="270"/>
        <v>0</v>
      </c>
      <c r="AQ1586" s="101">
        <f t="shared" si="271"/>
        <v>0</v>
      </c>
      <c r="AR1586" s="102">
        <f t="shared" si="272"/>
        <v>0</v>
      </c>
      <c r="AS1586" s="100">
        <f t="shared" si="273"/>
        <v>0</v>
      </c>
      <c r="AT1586" s="101">
        <f t="shared" si="274"/>
        <v>0</v>
      </c>
      <c r="AU1586" s="101">
        <f t="shared" si="275"/>
        <v>0</v>
      </c>
      <c r="AV1586" s="102">
        <f t="shared" si="276"/>
        <v>0</v>
      </c>
      <c r="AW1586" s="111">
        <f t="shared" si="277"/>
        <v>0</v>
      </c>
    </row>
    <row r="1587" spans="1:49" ht="15.05" customHeight="1">
      <c r="A1587" s="132"/>
      <c r="C1587" s="170" t="s">
        <v>161</v>
      </c>
      <c r="D1587" s="416" t="str">
        <f t="shared" si="265"/>
        <v/>
      </c>
      <c r="E1587" s="416"/>
      <c r="F1587" s="416"/>
      <c r="G1587" s="416"/>
      <c r="H1587" s="416"/>
      <c r="I1587" s="416"/>
      <c r="J1587" s="416"/>
      <c r="K1587" s="416"/>
      <c r="L1587" s="416"/>
      <c r="M1587" s="410" t="str">
        <f t="shared" si="266"/>
        <v/>
      </c>
      <c r="N1587" s="410"/>
      <c r="O1587" s="410" t="str">
        <f t="shared" si="267"/>
        <v/>
      </c>
      <c r="P1587" s="410"/>
      <c r="Q1587" s="410" t="str">
        <f t="shared" si="268"/>
        <v/>
      </c>
      <c r="R1587" s="410"/>
      <c r="S1587" s="408"/>
      <c r="T1587" s="408"/>
      <c r="U1587" s="408"/>
      <c r="V1587" s="408"/>
      <c r="W1587" s="408"/>
      <c r="X1587" s="408"/>
      <c r="Y1587" s="408"/>
      <c r="Z1587" s="408"/>
      <c r="AA1587" s="408"/>
      <c r="AB1587" s="408"/>
      <c r="AC1587" s="408"/>
      <c r="AD1587" s="408"/>
      <c r="AO1587" s="100">
        <f t="shared" si="269"/>
        <v>0</v>
      </c>
      <c r="AP1587" s="101">
        <f t="shared" si="270"/>
        <v>0</v>
      </c>
      <c r="AQ1587" s="101">
        <f t="shared" si="271"/>
        <v>0</v>
      </c>
      <c r="AR1587" s="102">
        <f t="shared" si="272"/>
        <v>0</v>
      </c>
      <c r="AS1587" s="100">
        <f t="shared" si="273"/>
        <v>0</v>
      </c>
      <c r="AT1587" s="101">
        <f t="shared" si="274"/>
        <v>0</v>
      </c>
      <c r="AU1587" s="101">
        <f t="shared" si="275"/>
        <v>0</v>
      </c>
      <c r="AV1587" s="102">
        <f t="shared" si="276"/>
        <v>0</v>
      </c>
      <c r="AW1587" s="111">
        <f t="shared" si="277"/>
        <v>0</v>
      </c>
    </row>
    <row r="1588" spans="1:49" ht="15.05" customHeight="1">
      <c r="A1588" s="132"/>
      <c r="C1588" s="170" t="s">
        <v>162</v>
      </c>
      <c r="D1588" s="416" t="str">
        <f t="shared" si="265"/>
        <v/>
      </c>
      <c r="E1588" s="416"/>
      <c r="F1588" s="416"/>
      <c r="G1588" s="416"/>
      <c r="H1588" s="416"/>
      <c r="I1588" s="416"/>
      <c r="J1588" s="416"/>
      <c r="K1588" s="416"/>
      <c r="L1588" s="416"/>
      <c r="M1588" s="410" t="str">
        <f t="shared" si="266"/>
        <v/>
      </c>
      <c r="N1588" s="410"/>
      <c r="O1588" s="410" t="str">
        <f t="shared" si="267"/>
        <v/>
      </c>
      <c r="P1588" s="410"/>
      <c r="Q1588" s="410" t="str">
        <f t="shared" si="268"/>
        <v/>
      </c>
      <c r="R1588" s="410"/>
      <c r="S1588" s="408"/>
      <c r="T1588" s="408"/>
      <c r="U1588" s="408"/>
      <c r="V1588" s="408"/>
      <c r="W1588" s="408"/>
      <c r="X1588" s="408"/>
      <c r="Y1588" s="408"/>
      <c r="Z1588" s="408"/>
      <c r="AA1588" s="408"/>
      <c r="AB1588" s="408"/>
      <c r="AC1588" s="408"/>
      <c r="AD1588" s="408"/>
      <c r="AO1588" s="100">
        <f t="shared" si="269"/>
        <v>0</v>
      </c>
      <c r="AP1588" s="101">
        <f t="shared" si="270"/>
        <v>0</v>
      </c>
      <c r="AQ1588" s="101">
        <f t="shared" si="271"/>
        <v>0</v>
      </c>
      <c r="AR1588" s="102">
        <f t="shared" si="272"/>
        <v>0</v>
      </c>
      <c r="AS1588" s="100">
        <f t="shared" si="273"/>
        <v>0</v>
      </c>
      <c r="AT1588" s="101">
        <f t="shared" si="274"/>
        <v>0</v>
      </c>
      <c r="AU1588" s="101">
        <f t="shared" si="275"/>
        <v>0</v>
      </c>
      <c r="AV1588" s="102">
        <f t="shared" si="276"/>
        <v>0</v>
      </c>
      <c r="AW1588" s="111">
        <f t="shared" si="277"/>
        <v>0</v>
      </c>
    </row>
    <row r="1589" spans="1:49" ht="15.05" customHeight="1">
      <c r="A1589" s="132"/>
      <c r="C1589" s="170" t="s">
        <v>163</v>
      </c>
      <c r="D1589" s="416" t="str">
        <f t="shared" si="265"/>
        <v/>
      </c>
      <c r="E1589" s="416"/>
      <c r="F1589" s="416"/>
      <c r="G1589" s="416"/>
      <c r="H1589" s="416"/>
      <c r="I1589" s="416"/>
      <c r="J1589" s="416"/>
      <c r="K1589" s="416"/>
      <c r="L1589" s="416"/>
      <c r="M1589" s="410" t="str">
        <f t="shared" si="266"/>
        <v/>
      </c>
      <c r="N1589" s="410"/>
      <c r="O1589" s="410" t="str">
        <f t="shared" si="267"/>
        <v/>
      </c>
      <c r="P1589" s="410"/>
      <c r="Q1589" s="410" t="str">
        <f t="shared" si="268"/>
        <v/>
      </c>
      <c r="R1589" s="410"/>
      <c r="S1589" s="408"/>
      <c r="T1589" s="408"/>
      <c r="U1589" s="408"/>
      <c r="V1589" s="408"/>
      <c r="W1589" s="408"/>
      <c r="X1589" s="408"/>
      <c r="Y1589" s="408"/>
      <c r="Z1589" s="408"/>
      <c r="AA1589" s="408"/>
      <c r="AB1589" s="408"/>
      <c r="AC1589" s="408"/>
      <c r="AD1589" s="408"/>
      <c r="AO1589" s="100">
        <f t="shared" si="269"/>
        <v>0</v>
      </c>
      <c r="AP1589" s="101">
        <f t="shared" si="270"/>
        <v>0</v>
      </c>
      <c r="AQ1589" s="101">
        <f t="shared" si="271"/>
        <v>0</v>
      </c>
      <c r="AR1589" s="102">
        <f t="shared" si="272"/>
        <v>0</v>
      </c>
      <c r="AS1589" s="100">
        <f t="shared" si="273"/>
        <v>0</v>
      </c>
      <c r="AT1589" s="101">
        <f t="shared" si="274"/>
        <v>0</v>
      </c>
      <c r="AU1589" s="101">
        <f t="shared" si="275"/>
        <v>0</v>
      </c>
      <c r="AV1589" s="102">
        <f t="shared" si="276"/>
        <v>0</v>
      </c>
      <c r="AW1589" s="111">
        <f t="shared" si="277"/>
        <v>0</v>
      </c>
    </row>
    <row r="1590" spans="1:49" ht="15.05" customHeight="1">
      <c r="A1590" s="132"/>
      <c r="C1590" s="170" t="s">
        <v>164</v>
      </c>
      <c r="D1590" s="416" t="str">
        <f t="shared" si="265"/>
        <v/>
      </c>
      <c r="E1590" s="416"/>
      <c r="F1590" s="416"/>
      <c r="G1590" s="416"/>
      <c r="H1590" s="416"/>
      <c r="I1590" s="416"/>
      <c r="J1590" s="416"/>
      <c r="K1590" s="416"/>
      <c r="L1590" s="416"/>
      <c r="M1590" s="410" t="str">
        <f t="shared" si="266"/>
        <v/>
      </c>
      <c r="N1590" s="410"/>
      <c r="O1590" s="410" t="str">
        <f t="shared" si="267"/>
        <v/>
      </c>
      <c r="P1590" s="410"/>
      <c r="Q1590" s="410" t="str">
        <f t="shared" si="268"/>
        <v/>
      </c>
      <c r="R1590" s="410"/>
      <c r="S1590" s="408"/>
      <c r="T1590" s="408"/>
      <c r="U1590" s="408"/>
      <c r="V1590" s="408"/>
      <c r="W1590" s="408"/>
      <c r="X1590" s="408"/>
      <c r="Y1590" s="408"/>
      <c r="Z1590" s="408"/>
      <c r="AA1590" s="408"/>
      <c r="AB1590" s="408"/>
      <c r="AC1590" s="408"/>
      <c r="AD1590" s="408"/>
      <c r="AO1590" s="100">
        <f t="shared" si="269"/>
        <v>0</v>
      </c>
      <c r="AP1590" s="101">
        <f t="shared" si="270"/>
        <v>0</v>
      </c>
      <c r="AQ1590" s="101">
        <f t="shared" si="271"/>
        <v>0</v>
      </c>
      <c r="AR1590" s="102">
        <f t="shared" si="272"/>
        <v>0</v>
      </c>
      <c r="AS1590" s="100">
        <f t="shared" si="273"/>
        <v>0</v>
      </c>
      <c r="AT1590" s="101">
        <f t="shared" si="274"/>
        <v>0</v>
      </c>
      <c r="AU1590" s="101">
        <f t="shared" si="275"/>
        <v>0</v>
      </c>
      <c r="AV1590" s="102">
        <f t="shared" si="276"/>
        <v>0</v>
      </c>
      <c r="AW1590" s="111">
        <f t="shared" si="277"/>
        <v>0</v>
      </c>
    </row>
    <row r="1591" spans="1:49" ht="15.05" customHeight="1">
      <c r="A1591" s="132"/>
      <c r="C1591" s="170" t="s">
        <v>165</v>
      </c>
      <c r="D1591" s="416" t="str">
        <f t="shared" si="265"/>
        <v/>
      </c>
      <c r="E1591" s="416"/>
      <c r="F1591" s="416"/>
      <c r="G1591" s="416"/>
      <c r="H1591" s="416"/>
      <c r="I1591" s="416"/>
      <c r="J1591" s="416"/>
      <c r="K1591" s="416"/>
      <c r="L1591" s="416"/>
      <c r="M1591" s="410" t="str">
        <f t="shared" si="266"/>
        <v/>
      </c>
      <c r="N1591" s="410"/>
      <c r="O1591" s="410" t="str">
        <f t="shared" si="267"/>
        <v/>
      </c>
      <c r="P1591" s="410"/>
      <c r="Q1591" s="410" t="str">
        <f t="shared" si="268"/>
        <v/>
      </c>
      <c r="R1591" s="410"/>
      <c r="S1591" s="408"/>
      <c r="T1591" s="408"/>
      <c r="U1591" s="408"/>
      <c r="V1591" s="408"/>
      <c r="W1591" s="408"/>
      <c r="X1591" s="408"/>
      <c r="Y1591" s="408"/>
      <c r="Z1591" s="408"/>
      <c r="AA1591" s="408"/>
      <c r="AB1591" s="408"/>
      <c r="AC1591" s="408"/>
      <c r="AD1591" s="408"/>
      <c r="AO1591" s="100">
        <f t="shared" si="269"/>
        <v>0</v>
      </c>
      <c r="AP1591" s="101">
        <f t="shared" si="270"/>
        <v>0</v>
      </c>
      <c r="AQ1591" s="101">
        <f t="shared" si="271"/>
        <v>0</v>
      </c>
      <c r="AR1591" s="102">
        <f t="shared" si="272"/>
        <v>0</v>
      </c>
      <c r="AS1591" s="100">
        <f t="shared" si="273"/>
        <v>0</v>
      </c>
      <c r="AT1591" s="101">
        <f t="shared" si="274"/>
        <v>0</v>
      </c>
      <c r="AU1591" s="101">
        <f t="shared" si="275"/>
        <v>0</v>
      </c>
      <c r="AV1591" s="102">
        <f t="shared" si="276"/>
        <v>0</v>
      </c>
      <c r="AW1591" s="111">
        <f t="shared" si="277"/>
        <v>0</v>
      </c>
    </row>
    <row r="1592" spans="1:49" ht="15.05" customHeight="1">
      <c r="A1592" s="132"/>
      <c r="C1592" s="170" t="s">
        <v>166</v>
      </c>
      <c r="D1592" s="416" t="str">
        <f t="shared" si="265"/>
        <v/>
      </c>
      <c r="E1592" s="416"/>
      <c r="F1592" s="416"/>
      <c r="G1592" s="416"/>
      <c r="H1592" s="416"/>
      <c r="I1592" s="416"/>
      <c r="J1592" s="416"/>
      <c r="K1592" s="416"/>
      <c r="L1592" s="416"/>
      <c r="M1592" s="410" t="str">
        <f t="shared" si="266"/>
        <v/>
      </c>
      <c r="N1592" s="410"/>
      <c r="O1592" s="410" t="str">
        <f t="shared" si="267"/>
        <v/>
      </c>
      <c r="P1592" s="410"/>
      <c r="Q1592" s="410" t="str">
        <f t="shared" si="268"/>
        <v/>
      </c>
      <c r="R1592" s="410"/>
      <c r="S1592" s="408"/>
      <c r="T1592" s="408"/>
      <c r="U1592" s="408"/>
      <c r="V1592" s="408"/>
      <c r="W1592" s="408"/>
      <c r="X1592" s="408"/>
      <c r="Y1592" s="408"/>
      <c r="Z1592" s="408"/>
      <c r="AA1592" s="408"/>
      <c r="AB1592" s="408"/>
      <c r="AC1592" s="408"/>
      <c r="AD1592" s="408"/>
      <c r="AO1592" s="100">
        <f t="shared" si="269"/>
        <v>0</v>
      </c>
      <c r="AP1592" s="101">
        <f t="shared" si="270"/>
        <v>0</v>
      </c>
      <c r="AQ1592" s="101">
        <f t="shared" si="271"/>
        <v>0</v>
      </c>
      <c r="AR1592" s="102">
        <f t="shared" si="272"/>
        <v>0</v>
      </c>
      <c r="AS1592" s="100">
        <f t="shared" si="273"/>
        <v>0</v>
      </c>
      <c r="AT1592" s="101">
        <f t="shared" si="274"/>
        <v>0</v>
      </c>
      <c r="AU1592" s="101">
        <f t="shared" si="275"/>
        <v>0</v>
      </c>
      <c r="AV1592" s="102">
        <f t="shared" si="276"/>
        <v>0</v>
      </c>
      <c r="AW1592" s="111">
        <f t="shared" si="277"/>
        <v>0</v>
      </c>
    </row>
    <row r="1593" spans="1:49" ht="15.05" customHeight="1">
      <c r="A1593" s="132"/>
      <c r="C1593" s="170" t="s">
        <v>167</v>
      </c>
      <c r="D1593" s="416" t="str">
        <f t="shared" si="265"/>
        <v/>
      </c>
      <c r="E1593" s="416"/>
      <c r="F1593" s="416"/>
      <c r="G1593" s="416"/>
      <c r="H1593" s="416"/>
      <c r="I1593" s="416"/>
      <c r="J1593" s="416"/>
      <c r="K1593" s="416"/>
      <c r="L1593" s="416"/>
      <c r="M1593" s="410" t="str">
        <f t="shared" si="266"/>
        <v/>
      </c>
      <c r="N1593" s="410"/>
      <c r="O1593" s="410" t="str">
        <f t="shared" si="267"/>
        <v/>
      </c>
      <c r="P1593" s="410"/>
      <c r="Q1593" s="410" t="str">
        <f t="shared" si="268"/>
        <v/>
      </c>
      <c r="R1593" s="410"/>
      <c r="S1593" s="408"/>
      <c r="T1593" s="408"/>
      <c r="U1593" s="408"/>
      <c r="V1593" s="408"/>
      <c r="W1593" s="408"/>
      <c r="X1593" s="408"/>
      <c r="Y1593" s="408"/>
      <c r="Z1593" s="408"/>
      <c r="AA1593" s="408"/>
      <c r="AB1593" s="408"/>
      <c r="AC1593" s="408"/>
      <c r="AD1593" s="408"/>
      <c r="AO1593" s="100">
        <f t="shared" si="269"/>
        <v>0</v>
      </c>
      <c r="AP1593" s="101">
        <f t="shared" si="270"/>
        <v>0</v>
      </c>
      <c r="AQ1593" s="101">
        <f t="shared" si="271"/>
        <v>0</v>
      </c>
      <c r="AR1593" s="102">
        <f t="shared" si="272"/>
        <v>0</v>
      </c>
      <c r="AS1593" s="100">
        <f t="shared" si="273"/>
        <v>0</v>
      </c>
      <c r="AT1593" s="101">
        <f t="shared" si="274"/>
        <v>0</v>
      </c>
      <c r="AU1593" s="101">
        <f t="shared" si="275"/>
        <v>0</v>
      </c>
      <c r="AV1593" s="102">
        <f t="shared" si="276"/>
        <v>0</v>
      </c>
      <c r="AW1593" s="111">
        <f t="shared" si="277"/>
        <v>0</v>
      </c>
    </row>
    <row r="1594" spans="1:49" ht="15.05" customHeight="1">
      <c r="A1594" s="132"/>
      <c r="C1594" s="170" t="s">
        <v>168</v>
      </c>
      <c r="D1594" s="416" t="str">
        <f t="shared" si="265"/>
        <v/>
      </c>
      <c r="E1594" s="416"/>
      <c r="F1594" s="416"/>
      <c r="G1594" s="416"/>
      <c r="H1594" s="416"/>
      <c r="I1594" s="416"/>
      <c r="J1594" s="416"/>
      <c r="K1594" s="416"/>
      <c r="L1594" s="416"/>
      <c r="M1594" s="410" t="str">
        <f t="shared" si="266"/>
        <v/>
      </c>
      <c r="N1594" s="410"/>
      <c r="O1594" s="410" t="str">
        <f t="shared" si="267"/>
        <v/>
      </c>
      <c r="P1594" s="410"/>
      <c r="Q1594" s="410" t="str">
        <f t="shared" si="268"/>
        <v/>
      </c>
      <c r="R1594" s="410"/>
      <c r="S1594" s="408"/>
      <c r="T1594" s="408"/>
      <c r="U1594" s="408"/>
      <c r="V1594" s="408"/>
      <c r="W1594" s="408"/>
      <c r="X1594" s="408"/>
      <c r="Y1594" s="408"/>
      <c r="Z1594" s="408"/>
      <c r="AA1594" s="408"/>
      <c r="AB1594" s="408"/>
      <c r="AC1594" s="408"/>
      <c r="AD1594" s="408"/>
      <c r="AO1594" s="100">
        <f t="shared" si="269"/>
        <v>0</v>
      </c>
      <c r="AP1594" s="101">
        <f t="shared" si="270"/>
        <v>0</v>
      </c>
      <c r="AQ1594" s="101">
        <f t="shared" si="271"/>
        <v>0</v>
      </c>
      <c r="AR1594" s="102">
        <f t="shared" si="272"/>
        <v>0</v>
      </c>
      <c r="AS1594" s="100">
        <f t="shared" si="273"/>
        <v>0</v>
      </c>
      <c r="AT1594" s="101">
        <f t="shared" si="274"/>
        <v>0</v>
      </c>
      <c r="AU1594" s="101">
        <f t="shared" si="275"/>
        <v>0</v>
      </c>
      <c r="AV1594" s="102">
        <f t="shared" si="276"/>
        <v>0</v>
      </c>
      <c r="AW1594" s="111">
        <f t="shared" si="277"/>
        <v>0</v>
      </c>
    </row>
    <row r="1595" spans="1:49" ht="15.05" customHeight="1">
      <c r="A1595" s="132"/>
      <c r="C1595" s="170" t="s">
        <v>169</v>
      </c>
      <c r="D1595" s="416" t="str">
        <f t="shared" si="265"/>
        <v/>
      </c>
      <c r="E1595" s="416"/>
      <c r="F1595" s="416"/>
      <c r="G1595" s="416"/>
      <c r="H1595" s="416"/>
      <c r="I1595" s="416"/>
      <c r="J1595" s="416"/>
      <c r="K1595" s="416"/>
      <c r="L1595" s="416"/>
      <c r="M1595" s="410" t="str">
        <f t="shared" si="266"/>
        <v/>
      </c>
      <c r="N1595" s="410"/>
      <c r="O1595" s="410" t="str">
        <f t="shared" si="267"/>
        <v/>
      </c>
      <c r="P1595" s="410"/>
      <c r="Q1595" s="410" t="str">
        <f t="shared" si="268"/>
        <v/>
      </c>
      <c r="R1595" s="410"/>
      <c r="S1595" s="408"/>
      <c r="T1595" s="408"/>
      <c r="U1595" s="408"/>
      <c r="V1595" s="408"/>
      <c r="W1595" s="408"/>
      <c r="X1595" s="408"/>
      <c r="Y1595" s="408"/>
      <c r="Z1595" s="408"/>
      <c r="AA1595" s="408"/>
      <c r="AB1595" s="408"/>
      <c r="AC1595" s="408"/>
      <c r="AD1595" s="408"/>
      <c r="AO1595" s="100">
        <f t="shared" si="269"/>
        <v>0</v>
      </c>
      <c r="AP1595" s="101">
        <f t="shared" si="270"/>
        <v>0</v>
      </c>
      <c r="AQ1595" s="101">
        <f t="shared" si="271"/>
        <v>0</v>
      </c>
      <c r="AR1595" s="102">
        <f t="shared" si="272"/>
        <v>0</v>
      </c>
      <c r="AS1595" s="100">
        <f t="shared" si="273"/>
        <v>0</v>
      </c>
      <c r="AT1595" s="101">
        <f t="shared" si="274"/>
        <v>0</v>
      </c>
      <c r="AU1595" s="101">
        <f t="shared" si="275"/>
        <v>0</v>
      </c>
      <c r="AV1595" s="102">
        <f t="shared" si="276"/>
        <v>0</v>
      </c>
      <c r="AW1595" s="111">
        <f t="shared" si="277"/>
        <v>0</v>
      </c>
    </row>
    <row r="1596" spans="1:49" ht="15.05" customHeight="1">
      <c r="A1596" s="132"/>
      <c r="C1596" s="170" t="s">
        <v>170</v>
      </c>
      <c r="D1596" s="416" t="str">
        <f t="shared" si="265"/>
        <v/>
      </c>
      <c r="E1596" s="416"/>
      <c r="F1596" s="416"/>
      <c r="G1596" s="416"/>
      <c r="H1596" s="416"/>
      <c r="I1596" s="416"/>
      <c r="J1596" s="416"/>
      <c r="K1596" s="416"/>
      <c r="L1596" s="416"/>
      <c r="M1596" s="410" t="str">
        <f t="shared" si="266"/>
        <v/>
      </c>
      <c r="N1596" s="410"/>
      <c r="O1596" s="410" t="str">
        <f t="shared" si="267"/>
        <v/>
      </c>
      <c r="P1596" s="410"/>
      <c r="Q1596" s="410" t="str">
        <f t="shared" si="268"/>
        <v/>
      </c>
      <c r="R1596" s="410"/>
      <c r="S1596" s="408"/>
      <c r="T1596" s="408"/>
      <c r="U1596" s="408"/>
      <c r="V1596" s="408"/>
      <c r="W1596" s="408"/>
      <c r="X1596" s="408"/>
      <c r="Y1596" s="408"/>
      <c r="Z1596" s="408"/>
      <c r="AA1596" s="408"/>
      <c r="AB1596" s="408"/>
      <c r="AC1596" s="408"/>
      <c r="AD1596" s="408"/>
      <c r="AO1596" s="100">
        <f t="shared" si="269"/>
        <v>0</v>
      </c>
      <c r="AP1596" s="101">
        <f t="shared" si="270"/>
        <v>0</v>
      </c>
      <c r="AQ1596" s="101">
        <f t="shared" si="271"/>
        <v>0</v>
      </c>
      <c r="AR1596" s="102">
        <f t="shared" si="272"/>
        <v>0</v>
      </c>
      <c r="AS1596" s="100">
        <f t="shared" si="273"/>
        <v>0</v>
      </c>
      <c r="AT1596" s="101">
        <f t="shared" si="274"/>
        <v>0</v>
      </c>
      <c r="AU1596" s="101">
        <f t="shared" si="275"/>
        <v>0</v>
      </c>
      <c r="AV1596" s="102">
        <f t="shared" si="276"/>
        <v>0</v>
      </c>
      <c r="AW1596" s="111">
        <f t="shared" si="277"/>
        <v>0</v>
      </c>
    </row>
    <row r="1597" spans="1:49" ht="15.05" customHeight="1">
      <c r="A1597" s="132"/>
      <c r="C1597" s="170" t="s">
        <v>171</v>
      </c>
      <c r="D1597" s="416" t="str">
        <f t="shared" si="265"/>
        <v/>
      </c>
      <c r="E1597" s="416"/>
      <c r="F1597" s="416"/>
      <c r="G1597" s="416"/>
      <c r="H1597" s="416"/>
      <c r="I1597" s="416"/>
      <c r="J1597" s="416"/>
      <c r="K1597" s="416"/>
      <c r="L1597" s="416"/>
      <c r="M1597" s="410" t="str">
        <f t="shared" si="266"/>
        <v/>
      </c>
      <c r="N1597" s="410"/>
      <c r="O1597" s="410" t="str">
        <f t="shared" si="267"/>
        <v/>
      </c>
      <c r="P1597" s="410"/>
      <c r="Q1597" s="410" t="str">
        <f t="shared" si="268"/>
        <v/>
      </c>
      <c r="R1597" s="410"/>
      <c r="S1597" s="408"/>
      <c r="T1597" s="408"/>
      <c r="U1597" s="408"/>
      <c r="V1597" s="408"/>
      <c r="W1597" s="408"/>
      <c r="X1597" s="408"/>
      <c r="Y1597" s="408"/>
      <c r="Z1597" s="408"/>
      <c r="AA1597" s="408"/>
      <c r="AB1597" s="408"/>
      <c r="AC1597" s="408"/>
      <c r="AD1597" s="408"/>
      <c r="AO1597" s="100">
        <f t="shared" si="269"/>
        <v>0</v>
      </c>
      <c r="AP1597" s="101">
        <f t="shared" si="270"/>
        <v>0</v>
      </c>
      <c r="AQ1597" s="101">
        <f t="shared" si="271"/>
        <v>0</v>
      </c>
      <c r="AR1597" s="102">
        <f t="shared" si="272"/>
        <v>0</v>
      </c>
      <c r="AS1597" s="100">
        <f t="shared" si="273"/>
        <v>0</v>
      </c>
      <c r="AT1597" s="101">
        <f t="shared" si="274"/>
        <v>0</v>
      </c>
      <c r="AU1597" s="101">
        <f t="shared" si="275"/>
        <v>0</v>
      </c>
      <c r="AV1597" s="102">
        <f t="shared" si="276"/>
        <v>0</v>
      </c>
      <c r="AW1597" s="111">
        <f t="shared" si="277"/>
        <v>0</v>
      </c>
    </row>
    <row r="1598" spans="1:49" ht="15.05" customHeight="1">
      <c r="A1598" s="132"/>
      <c r="C1598" s="170" t="s">
        <v>172</v>
      </c>
      <c r="D1598" s="416" t="str">
        <f t="shared" si="265"/>
        <v/>
      </c>
      <c r="E1598" s="416"/>
      <c r="F1598" s="416"/>
      <c r="G1598" s="416"/>
      <c r="H1598" s="416"/>
      <c r="I1598" s="416"/>
      <c r="J1598" s="416"/>
      <c r="K1598" s="416"/>
      <c r="L1598" s="416"/>
      <c r="M1598" s="410" t="str">
        <f t="shared" si="266"/>
        <v/>
      </c>
      <c r="N1598" s="410"/>
      <c r="O1598" s="410" t="str">
        <f t="shared" si="267"/>
        <v/>
      </c>
      <c r="P1598" s="410"/>
      <c r="Q1598" s="410" t="str">
        <f t="shared" si="268"/>
        <v/>
      </c>
      <c r="R1598" s="410"/>
      <c r="S1598" s="408"/>
      <c r="T1598" s="408"/>
      <c r="U1598" s="408"/>
      <c r="V1598" s="408"/>
      <c r="W1598" s="408"/>
      <c r="X1598" s="408"/>
      <c r="Y1598" s="408"/>
      <c r="Z1598" s="408"/>
      <c r="AA1598" s="408"/>
      <c r="AB1598" s="408"/>
      <c r="AC1598" s="408"/>
      <c r="AD1598" s="408"/>
      <c r="AO1598" s="100">
        <f t="shared" si="269"/>
        <v>0</v>
      </c>
      <c r="AP1598" s="101">
        <f t="shared" si="270"/>
        <v>0</v>
      </c>
      <c r="AQ1598" s="101">
        <f t="shared" si="271"/>
        <v>0</v>
      </c>
      <c r="AR1598" s="102">
        <f t="shared" si="272"/>
        <v>0</v>
      </c>
      <c r="AS1598" s="100">
        <f t="shared" si="273"/>
        <v>0</v>
      </c>
      <c r="AT1598" s="101">
        <f t="shared" si="274"/>
        <v>0</v>
      </c>
      <c r="AU1598" s="101">
        <f t="shared" si="275"/>
        <v>0</v>
      </c>
      <c r="AV1598" s="102">
        <f t="shared" si="276"/>
        <v>0</v>
      </c>
      <c r="AW1598" s="111">
        <f t="shared" si="277"/>
        <v>0</v>
      </c>
    </row>
    <row r="1599" spans="1:49" ht="15.05" customHeight="1">
      <c r="A1599" s="132"/>
      <c r="C1599" s="170" t="s">
        <v>173</v>
      </c>
      <c r="D1599" s="416" t="str">
        <f t="shared" si="265"/>
        <v/>
      </c>
      <c r="E1599" s="416"/>
      <c r="F1599" s="416"/>
      <c r="G1599" s="416"/>
      <c r="H1599" s="416"/>
      <c r="I1599" s="416"/>
      <c r="J1599" s="416"/>
      <c r="K1599" s="416"/>
      <c r="L1599" s="416"/>
      <c r="M1599" s="410" t="str">
        <f t="shared" si="266"/>
        <v/>
      </c>
      <c r="N1599" s="410"/>
      <c r="O1599" s="410" t="str">
        <f t="shared" si="267"/>
        <v/>
      </c>
      <c r="P1599" s="410"/>
      <c r="Q1599" s="410" t="str">
        <f t="shared" si="268"/>
        <v/>
      </c>
      <c r="R1599" s="410"/>
      <c r="S1599" s="408"/>
      <c r="T1599" s="408"/>
      <c r="U1599" s="408"/>
      <c r="V1599" s="408"/>
      <c r="W1599" s="408"/>
      <c r="X1599" s="408"/>
      <c r="Y1599" s="408"/>
      <c r="Z1599" s="408"/>
      <c r="AA1599" s="408"/>
      <c r="AB1599" s="408"/>
      <c r="AC1599" s="408"/>
      <c r="AD1599" s="408"/>
      <c r="AO1599" s="100">
        <f t="shared" si="269"/>
        <v>0</v>
      </c>
      <c r="AP1599" s="101">
        <f t="shared" si="270"/>
        <v>0</v>
      </c>
      <c r="AQ1599" s="101">
        <f t="shared" si="271"/>
        <v>0</v>
      </c>
      <c r="AR1599" s="102">
        <f t="shared" si="272"/>
        <v>0</v>
      </c>
      <c r="AS1599" s="100">
        <f t="shared" si="273"/>
        <v>0</v>
      </c>
      <c r="AT1599" s="101">
        <f t="shared" si="274"/>
        <v>0</v>
      </c>
      <c r="AU1599" s="101">
        <f t="shared" si="275"/>
        <v>0</v>
      </c>
      <c r="AV1599" s="102">
        <f t="shared" si="276"/>
        <v>0</v>
      </c>
      <c r="AW1599" s="111">
        <f t="shared" si="277"/>
        <v>0</v>
      </c>
    </row>
    <row r="1600" spans="1:49" ht="15.05" customHeight="1">
      <c r="A1600" s="132"/>
      <c r="C1600" s="170" t="s">
        <v>174</v>
      </c>
      <c r="D1600" s="416" t="str">
        <f t="shared" si="265"/>
        <v/>
      </c>
      <c r="E1600" s="416"/>
      <c r="F1600" s="416"/>
      <c r="G1600" s="416"/>
      <c r="H1600" s="416"/>
      <c r="I1600" s="416"/>
      <c r="J1600" s="416"/>
      <c r="K1600" s="416"/>
      <c r="L1600" s="416"/>
      <c r="M1600" s="410" t="str">
        <f t="shared" si="266"/>
        <v/>
      </c>
      <c r="N1600" s="410"/>
      <c r="O1600" s="410" t="str">
        <f t="shared" si="267"/>
        <v/>
      </c>
      <c r="P1600" s="410"/>
      <c r="Q1600" s="410" t="str">
        <f t="shared" si="268"/>
        <v/>
      </c>
      <c r="R1600" s="410"/>
      <c r="S1600" s="408"/>
      <c r="T1600" s="408"/>
      <c r="U1600" s="408"/>
      <c r="V1600" s="408"/>
      <c r="W1600" s="408"/>
      <c r="X1600" s="408"/>
      <c r="Y1600" s="408"/>
      <c r="Z1600" s="408"/>
      <c r="AA1600" s="408"/>
      <c r="AB1600" s="408"/>
      <c r="AC1600" s="408"/>
      <c r="AD1600" s="408"/>
      <c r="AO1600" s="100">
        <f t="shared" si="269"/>
        <v>0</v>
      </c>
      <c r="AP1600" s="101">
        <f t="shared" si="270"/>
        <v>0</v>
      </c>
      <c r="AQ1600" s="101">
        <f t="shared" si="271"/>
        <v>0</v>
      </c>
      <c r="AR1600" s="102">
        <f t="shared" si="272"/>
        <v>0</v>
      </c>
      <c r="AS1600" s="100">
        <f t="shared" si="273"/>
        <v>0</v>
      </c>
      <c r="AT1600" s="101">
        <f t="shared" si="274"/>
        <v>0</v>
      </c>
      <c r="AU1600" s="101">
        <f t="shared" si="275"/>
        <v>0</v>
      </c>
      <c r="AV1600" s="102">
        <f t="shared" si="276"/>
        <v>0</v>
      </c>
      <c r="AW1600" s="111">
        <f t="shared" si="277"/>
        <v>0</v>
      </c>
    </row>
    <row r="1601" spans="1:49" ht="15.05" customHeight="1">
      <c r="A1601" s="132"/>
      <c r="C1601" s="170" t="s">
        <v>175</v>
      </c>
      <c r="D1601" s="416" t="str">
        <f t="shared" si="265"/>
        <v/>
      </c>
      <c r="E1601" s="416"/>
      <c r="F1601" s="416"/>
      <c r="G1601" s="416"/>
      <c r="H1601" s="416"/>
      <c r="I1601" s="416"/>
      <c r="J1601" s="416"/>
      <c r="K1601" s="416"/>
      <c r="L1601" s="416"/>
      <c r="M1601" s="410" t="str">
        <f t="shared" si="266"/>
        <v/>
      </c>
      <c r="N1601" s="410"/>
      <c r="O1601" s="410" t="str">
        <f t="shared" si="267"/>
        <v/>
      </c>
      <c r="P1601" s="410"/>
      <c r="Q1601" s="410" t="str">
        <f t="shared" si="268"/>
        <v/>
      </c>
      <c r="R1601" s="410"/>
      <c r="S1601" s="408"/>
      <c r="T1601" s="408"/>
      <c r="U1601" s="408"/>
      <c r="V1601" s="408"/>
      <c r="W1601" s="408"/>
      <c r="X1601" s="408"/>
      <c r="Y1601" s="408"/>
      <c r="Z1601" s="408"/>
      <c r="AA1601" s="408"/>
      <c r="AB1601" s="408"/>
      <c r="AC1601" s="408"/>
      <c r="AD1601" s="408"/>
      <c r="AO1601" s="100">
        <f t="shared" si="269"/>
        <v>0</v>
      </c>
      <c r="AP1601" s="101">
        <f t="shared" si="270"/>
        <v>0</v>
      </c>
      <c r="AQ1601" s="101">
        <f t="shared" si="271"/>
        <v>0</v>
      </c>
      <c r="AR1601" s="102">
        <f t="shared" si="272"/>
        <v>0</v>
      </c>
      <c r="AS1601" s="100">
        <f t="shared" si="273"/>
        <v>0</v>
      </c>
      <c r="AT1601" s="101">
        <f t="shared" si="274"/>
        <v>0</v>
      </c>
      <c r="AU1601" s="101">
        <f t="shared" si="275"/>
        <v>0</v>
      </c>
      <c r="AV1601" s="102">
        <f t="shared" si="276"/>
        <v>0</v>
      </c>
      <c r="AW1601" s="111">
        <f t="shared" si="277"/>
        <v>0</v>
      </c>
    </row>
    <row r="1602" spans="1:49" ht="15.05" customHeight="1">
      <c r="A1602" s="132"/>
      <c r="C1602" s="170" t="s">
        <v>176</v>
      </c>
      <c r="D1602" s="416" t="str">
        <f t="shared" si="265"/>
        <v/>
      </c>
      <c r="E1602" s="416"/>
      <c r="F1602" s="416"/>
      <c r="G1602" s="416"/>
      <c r="H1602" s="416"/>
      <c r="I1602" s="416"/>
      <c r="J1602" s="416"/>
      <c r="K1602" s="416"/>
      <c r="L1602" s="416"/>
      <c r="M1602" s="410" t="str">
        <f t="shared" si="266"/>
        <v/>
      </c>
      <c r="N1602" s="410"/>
      <c r="O1602" s="410" t="str">
        <f t="shared" si="267"/>
        <v/>
      </c>
      <c r="P1602" s="410"/>
      <c r="Q1602" s="410" t="str">
        <f t="shared" si="268"/>
        <v/>
      </c>
      <c r="R1602" s="410"/>
      <c r="S1602" s="408"/>
      <c r="T1602" s="408"/>
      <c r="U1602" s="408"/>
      <c r="V1602" s="408"/>
      <c r="W1602" s="408"/>
      <c r="X1602" s="408"/>
      <c r="Y1602" s="408"/>
      <c r="Z1602" s="408"/>
      <c r="AA1602" s="408"/>
      <c r="AB1602" s="408"/>
      <c r="AC1602" s="408"/>
      <c r="AD1602" s="408"/>
      <c r="AO1602" s="100">
        <f t="shared" si="269"/>
        <v>0</v>
      </c>
      <c r="AP1602" s="101">
        <f t="shared" si="270"/>
        <v>0</v>
      </c>
      <c r="AQ1602" s="101">
        <f t="shared" si="271"/>
        <v>0</v>
      </c>
      <c r="AR1602" s="102">
        <f t="shared" si="272"/>
        <v>0</v>
      </c>
      <c r="AS1602" s="100">
        <f t="shared" si="273"/>
        <v>0</v>
      </c>
      <c r="AT1602" s="101">
        <f t="shared" si="274"/>
        <v>0</v>
      </c>
      <c r="AU1602" s="101">
        <f t="shared" si="275"/>
        <v>0</v>
      </c>
      <c r="AV1602" s="102">
        <f t="shared" si="276"/>
        <v>0</v>
      </c>
      <c r="AW1602" s="111">
        <f t="shared" si="277"/>
        <v>0</v>
      </c>
    </row>
    <row r="1603" spans="1:49" ht="15.05" customHeight="1">
      <c r="A1603" s="132"/>
      <c r="C1603" s="170" t="s">
        <v>177</v>
      </c>
      <c r="D1603" s="416" t="str">
        <f t="shared" si="265"/>
        <v/>
      </c>
      <c r="E1603" s="416"/>
      <c r="F1603" s="416"/>
      <c r="G1603" s="416"/>
      <c r="H1603" s="416"/>
      <c r="I1603" s="416"/>
      <c r="J1603" s="416"/>
      <c r="K1603" s="416"/>
      <c r="L1603" s="416"/>
      <c r="M1603" s="410" t="str">
        <f t="shared" si="266"/>
        <v/>
      </c>
      <c r="N1603" s="410"/>
      <c r="O1603" s="410" t="str">
        <f t="shared" si="267"/>
        <v/>
      </c>
      <c r="P1603" s="410"/>
      <c r="Q1603" s="410" t="str">
        <f t="shared" si="268"/>
        <v/>
      </c>
      <c r="R1603" s="410"/>
      <c r="S1603" s="408"/>
      <c r="T1603" s="408"/>
      <c r="U1603" s="408"/>
      <c r="V1603" s="408"/>
      <c r="W1603" s="408"/>
      <c r="X1603" s="408"/>
      <c r="Y1603" s="408"/>
      <c r="Z1603" s="408"/>
      <c r="AA1603" s="408"/>
      <c r="AB1603" s="408"/>
      <c r="AC1603" s="408"/>
      <c r="AD1603" s="408"/>
      <c r="AO1603" s="100">
        <f t="shared" si="269"/>
        <v>0</v>
      </c>
      <c r="AP1603" s="101">
        <f t="shared" si="270"/>
        <v>0</v>
      </c>
      <c r="AQ1603" s="101">
        <f t="shared" si="271"/>
        <v>0</v>
      </c>
      <c r="AR1603" s="102">
        <f t="shared" si="272"/>
        <v>0</v>
      </c>
      <c r="AS1603" s="100">
        <f t="shared" si="273"/>
        <v>0</v>
      </c>
      <c r="AT1603" s="101">
        <f t="shared" si="274"/>
        <v>0</v>
      </c>
      <c r="AU1603" s="101">
        <f t="shared" si="275"/>
        <v>0</v>
      </c>
      <c r="AV1603" s="102">
        <f t="shared" si="276"/>
        <v>0</v>
      </c>
      <c r="AW1603" s="111">
        <f t="shared" si="277"/>
        <v>0</v>
      </c>
    </row>
    <row r="1604" spans="1:49" ht="15.05" customHeight="1">
      <c r="A1604" s="132"/>
      <c r="C1604" s="170" t="s">
        <v>178</v>
      </c>
      <c r="D1604" s="416" t="str">
        <f t="shared" si="265"/>
        <v/>
      </c>
      <c r="E1604" s="416"/>
      <c r="F1604" s="416"/>
      <c r="G1604" s="416"/>
      <c r="H1604" s="416"/>
      <c r="I1604" s="416"/>
      <c r="J1604" s="416"/>
      <c r="K1604" s="416"/>
      <c r="L1604" s="416"/>
      <c r="M1604" s="410" t="str">
        <f t="shared" si="266"/>
        <v/>
      </c>
      <c r="N1604" s="410"/>
      <c r="O1604" s="410" t="str">
        <f t="shared" si="267"/>
        <v/>
      </c>
      <c r="P1604" s="410"/>
      <c r="Q1604" s="410" t="str">
        <f t="shared" si="268"/>
        <v/>
      </c>
      <c r="R1604" s="410"/>
      <c r="S1604" s="408"/>
      <c r="T1604" s="408"/>
      <c r="U1604" s="408"/>
      <c r="V1604" s="408"/>
      <c r="W1604" s="408"/>
      <c r="X1604" s="408"/>
      <c r="Y1604" s="408"/>
      <c r="Z1604" s="408"/>
      <c r="AA1604" s="408"/>
      <c r="AB1604" s="408"/>
      <c r="AC1604" s="408"/>
      <c r="AD1604" s="408"/>
      <c r="AO1604" s="100">
        <f t="shared" si="269"/>
        <v>0</v>
      </c>
      <c r="AP1604" s="101">
        <f t="shared" si="270"/>
        <v>0</v>
      </c>
      <c r="AQ1604" s="101">
        <f t="shared" si="271"/>
        <v>0</v>
      </c>
      <c r="AR1604" s="102">
        <f t="shared" si="272"/>
        <v>0</v>
      </c>
      <c r="AS1604" s="100">
        <f t="shared" si="273"/>
        <v>0</v>
      </c>
      <c r="AT1604" s="101">
        <f t="shared" si="274"/>
        <v>0</v>
      </c>
      <c r="AU1604" s="101">
        <f t="shared" si="275"/>
        <v>0</v>
      </c>
      <c r="AV1604" s="102">
        <f t="shared" si="276"/>
        <v>0</v>
      </c>
      <c r="AW1604" s="111">
        <f t="shared" si="277"/>
        <v>0</v>
      </c>
    </row>
    <row r="1605" spans="1:49" ht="15.05" customHeight="1">
      <c r="A1605" s="132"/>
      <c r="C1605" s="170" t="s">
        <v>179</v>
      </c>
      <c r="D1605" s="416" t="str">
        <f t="shared" si="265"/>
        <v/>
      </c>
      <c r="E1605" s="416"/>
      <c r="F1605" s="416"/>
      <c r="G1605" s="416"/>
      <c r="H1605" s="416"/>
      <c r="I1605" s="416"/>
      <c r="J1605" s="416"/>
      <c r="K1605" s="416"/>
      <c r="L1605" s="416"/>
      <c r="M1605" s="410" t="str">
        <f t="shared" si="266"/>
        <v/>
      </c>
      <c r="N1605" s="410"/>
      <c r="O1605" s="410" t="str">
        <f t="shared" si="267"/>
        <v/>
      </c>
      <c r="P1605" s="410"/>
      <c r="Q1605" s="410" t="str">
        <f t="shared" si="268"/>
        <v/>
      </c>
      <c r="R1605" s="410"/>
      <c r="S1605" s="408"/>
      <c r="T1605" s="408"/>
      <c r="U1605" s="408"/>
      <c r="V1605" s="408"/>
      <c r="W1605" s="408"/>
      <c r="X1605" s="408"/>
      <c r="Y1605" s="408"/>
      <c r="Z1605" s="408"/>
      <c r="AA1605" s="408"/>
      <c r="AB1605" s="408"/>
      <c r="AC1605" s="408"/>
      <c r="AD1605" s="408"/>
      <c r="AO1605" s="100">
        <f t="shared" si="269"/>
        <v>0</v>
      </c>
      <c r="AP1605" s="101">
        <f t="shared" si="270"/>
        <v>0</v>
      </c>
      <c r="AQ1605" s="101">
        <f t="shared" si="271"/>
        <v>0</v>
      </c>
      <c r="AR1605" s="102">
        <f t="shared" si="272"/>
        <v>0</v>
      </c>
      <c r="AS1605" s="100">
        <f t="shared" si="273"/>
        <v>0</v>
      </c>
      <c r="AT1605" s="101">
        <f t="shared" si="274"/>
        <v>0</v>
      </c>
      <c r="AU1605" s="101">
        <f t="shared" si="275"/>
        <v>0</v>
      </c>
      <c r="AV1605" s="102">
        <f t="shared" si="276"/>
        <v>0</v>
      </c>
      <c r="AW1605" s="111">
        <f t="shared" si="277"/>
        <v>0</v>
      </c>
    </row>
    <row r="1606" spans="1:49" ht="15.05" customHeight="1">
      <c r="A1606" s="132"/>
      <c r="C1606" s="170" t="s">
        <v>180</v>
      </c>
      <c r="D1606" s="416" t="str">
        <f t="shared" si="265"/>
        <v/>
      </c>
      <c r="E1606" s="416"/>
      <c r="F1606" s="416"/>
      <c r="G1606" s="416"/>
      <c r="H1606" s="416"/>
      <c r="I1606" s="416"/>
      <c r="J1606" s="416"/>
      <c r="K1606" s="416"/>
      <c r="L1606" s="416"/>
      <c r="M1606" s="410" t="str">
        <f t="shared" si="266"/>
        <v/>
      </c>
      <c r="N1606" s="410"/>
      <c r="O1606" s="410" t="str">
        <f t="shared" si="267"/>
        <v/>
      </c>
      <c r="P1606" s="410"/>
      <c r="Q1606" s="410" t="str">
        <f t="shared" si="268"/>
        <v/>
      </c>
      <c r="R1606" s="410"/>
      <c r="S1606" s="408"/>
      <c r="T1606" s="408"/>
      <c r="U1606" s="408"/>
      <c r="V1606" s="408"/>
      <c r="W1606" s="408"/>
      <c r="X1606" s="408"/>
      <c r="Y1606" s="408"/>
      <c r="Z1606" s="408"/>
      <c r="AA1606" s="408"/>
      <c r="AB1606" s="408"/>
      <c r="AC1606" s="408"/>
      <c r="AD1606" s="408"/>
      <c r="AO1606" s="100">
        <f t="shared" si="269"/>
        <v>0</v>
      </c>
      <c r="AP1606" s="101">
        <f t="shared" si="270"/>
        <v>0</v>
      </c>
      <c r="AQ1606" s="101">
        <f t="shared" si="271"/>
        <v>0</v>
      </c>
      <c r="AR1606" s="102">
        <f t="shared" si="272"/>
        <v>0</v>
      </c>
      <c r="AS1606" s="100">
        <f t="shared" si="273"/>
        <v>0</v>
      </c>
      <c r="AT1606" s="101">
        <f t="shared" si="274"/>
        <v>0</v>
      </c>
      <c r="AU1606" s="101">
        <f t="shared" si="275"/>
        <v>0</v>
      </c>
      <c r="AV1606" s="102">
        <f t="shared" si="276"/>
        <v>0</v>
      </c>
      <c r="AW1606" s="111">
        <f t="shared" si="277"/>
        <v>0</v>
      </c>
    </row>
    <row r="1607" spans="1:49" ht="15.05" customHeight="1">
      <c r="A1607" s="132"/>
      <c r="C1607" s="170" t="s">
        <v>181</v>
      </c>
      <c r="D1607" s="416" t="str">
        <f t="shared" si="265"/>
        <v/>
      </c>
      <c r="E1607" s="416"/>
      <c r="F1607" s="416"/>
      <c r="G1607" s="416"/>
      <c r="H1607" s="416"/>
      <c r="I1607" s="416"/>
      <c r="J1607" s="416"/>
      <c r="K1607" s="416"/>
      <c r="L1607" s="416"/>
      <c r="M1607" s="410" t="str">
        <f t="shared" si="266"/>
        <v/>
      </c>
      <c r="N1607" s="410"/>
      <c r="O1607" s="410" t="str">
        <f t="shared" si="267"/>
        <v/>
      </c>
      <c r="P1607" s="410"/>
      <c r="Q1607" s="410" t="str">
        <f t="shared" si="268"/>
        <v/>
      </c>
      <c r="R1607" s="410"/>
      <c r="S1607" s="408"/>
      <c r="T1607" s="408"/>
      <c r="U1607" s="408"/>
      <c r="V1607" s="408"/>
      <c r="W1607" s="408"/>
      <c r="X1607" s="408"/>
      <c r="Y1607" s="408"/>
      <c r="Z1607" s="408"/>
      <c r="AA1607" s="408"/>
      <c r="AB1607" s="408"/>
      <c r="AC1607" s="408"/>
      <c r="AD1607" s="408"/>
      <c r="AO1607" s="100">
        <f t="shared" si="269"/>
        <v>0</v>
      </c>
      <c r="AP1607" s="101">
        <f t="shared" si="270"/>
        <v>0</v>
      </c>
      <c r="AQ1607" s="101">
        <f t="shared" si="271"/>
        <v>0</v>
      </c>
      <c r="AR1607" s="102">
        <f t="shared" si="272"/>
        <v>0</v>
      </c>
      <c r="AS1607" s="100">
        <f t="shared" si="273"/>
        <v>0</v>
      </c>
      <c r="AT1607" s="101">
        <f t="shared" si="274"/>
        <v>0</v>
      </c>
      <c r="AU1607" s="101">
        <f t="shared" si="275"/>
        <v>0</v>
      </c>
      <c r="AV1607" s="102">
        <f t="shared" si="276"/>
        <v>0</v>
      </c>
      <c r="AW1607" s="111">
        <f t="shared" si="277"/>
        <v>0</v>
      </c>
    </row>
    <row r="1608" spans="1:49" ht="15.05" customHeight="1">
      <c r="A1608" s="132"/>
      <c r="C1608" s="170" t="s">
        <v>182</v>
      </c>
      <c r="D1608" s="416" t="str">
        <f t="shared" si="265"/>
        <v/>
      </c>
      <c r="E1608" s="416"/>
      <c r="F1608" s="416"/>
      <c r="G1608" s="416"/>
      <c r="H1608" s="416"/>
      <c r="I1608" s="416"/>
      <c r="J1608" s="416"/>
      <c r="K1608" s="416"/>
      <c r="L1608" s="416"/>
      <c r="M1608" s="410" t="str">
        <f t="shared" si="266"/>
        <v/>
      </c>
      <c r="N1608" s="410"/>
      <c r="O1608" s="410" t="str">
        <f t="shared" si="267"/>
        <v/>
      </c>
      <c r="P1608" s="410"/>
      <c r="Q1608" s="410" t="str">
        <f t="shared" si="268"/>
        <v/>
      </c>
      <c r="R1608" s="410"/>
      <c r="S1608" s="408"/>
      <c r="T1608" s="408"/>
      <c r="U1608" s="408"/>
      <c r="V1608" s="408"/>
      <c r="W1608" s="408"/>
      <c r="X1608" s="408"/>
      <c r="Y1608" s="408"/>
      <c r="Z1608" s="408"/>
      <c r="AA1608" s="408"/>
      <c r="AB1608" s="408"/>
      <c r="AC1608" s="408"/>
      <c r="AD1608" s="408"/>
      <c r="AO1608" s="100">
        <f t="shared" si="269"/>
        <v>0</v>
      </c>
      <c r="AP1608" s="101">
        <f t="shared" si="270"/>
        <v>0</v>
      </c>
      <c r="AQ1608" s="101">
        <f t="shared" si="271"/>
        <v>0</v>
      </c>
      <c r="AR1608" s="102">
        <f t="shared" si="272"/>
        <v>0</v>
      </c>
      <c r="AS1608" s="100">
        <f t="shared" si="273"/>
        <v>0</v>
      </c>
      <c r="AT1608" s="101">
        <f t="shared" si="274"/>
        <v>0</v>
      </c>
      <c r="AU1608" s="101">
        <f t="shared" si="275"/>
        <v>0</v>
      </c>
      <c r="AV1608" s="102">
        <f t="shared" si="276"/>
        <v>0</v>
      </c>
      <c r="AW1608" s="111">
        <f t="shared" si="277"/>
        <v>0</v>
      </c>
    </row>
    <row r="1609" spans="1:49" ht="15.05" customHeight="1">
      <c r="A1609" s="132"/>
      <c r="C1609" s="170" t="s">
        <v>183</v>
      </c>
      <c r="D1609" s="416" t="str">
        <f t="shared" si="265"/>
        <v/>
      </c>
      <c r="E1609" s="416"/>
      <c r="F1609" s="416"/>
      <c r="G1609" s="416"/>
      <c r="H1609" s="416"/>
      <c r="I1609" s="416"/>
      <c r="J1609" s="416"/>
      <c r="K1609" s="416"/>
      <c r="L1609" s="416"/>
      <c r="M1609" s="410" t="str">
        <f t="shared" si="266"/>
        <v/>
      </c>
      <c r="N1609" s="410"/>
      <c r="O1609" s="410" t="str">
        <f t="shared" si="267"/>
        <v/>
      </c>
      <c r="P1609" s="410"/>
      <c r="Q1609" s="410" t="str">
        <f t="shared" si="268"/>
        <v/>
      </c>
      <c r="R1609" s="410"/>
      <c r="S1609" s="408"/>
      <c r="T1609" s="408"/>
      <c r="U1609" s="408"/>
      <c r="V1609" s="408"/>
      <c r="W1609" s="408"/>
      <c r="X1609" s="408"/>
      <c r="Y1609" s="408"/>
      <c r="Z1609" s="408"/>
      <c r="AA1609" s="408"/>
      <c r="AB1609" s="408"/>
      <c r="AC1609" s="408"/>
      <c r="AD1609" s="408"/>
      <c r="AO1609" s="100">
        <f t="shared" si="269"/>
        <v>0</v>
      </c>
      <c r="AP1609" s="101">
        <f t="shared" si="270"/>
        <v>0</v>
      </c>
      <c r="AQ1609" s="101">
        <f t="shared" si="271"/>
        <v>0</v>
      </c>
      <c r="AR1609" s="102">
        <f t="shared" si="272"/>
        <v>0</v>
      </c>
      <c r="AS1609" s="100">
        <f t="shared" si="273"/>
        <v>0</v>
      </c>
      <c r="AT1609" s="101">
        <f t="shared" si="274"/>
        <v>0</v>
      </c>
      <c r="AU1609" s="101">
        <f t="shared" si="275"/>
        <v>0</v>
      </c>
      <c r="AV1609" s="102">
        <f t="shared" si="276"/>
        <v>0</v>
      </c>
      <c r="AW1609" s="111">
        <f t="shared" si="277"/>
        <v>0</v>
      </c>
    </row>
    <row r="1610" spans="1:49" ht="15.05" customHeight="1">
      <c r="A1610" s="132"/>
      <c r="C1610" s="170" t="s">
        <v>184</v>
      </c>
      <c r="D1610" s="416" t="str">
        <f t="shared" si="265"/>
        <v/>
      </c>
      <c r="E1610" s="416"/>
      <c r="F1610" s="416"/>
      <c r="G1610" s="416"/>
      <c r="H1610" s="416"/>
      <c r="I1610" s="416"/>
      <c r="J1610" s="416"/>
      <c r="K1610" s="416"/>
      <c r="L1610" s="416"/>
      <c r="M1610" s="410" t="str">
        <f t="shared" si="266"/>
        <v/>
      </c>
      <c r="N1610" s="410"/>
      <c r="O1610" s="410" t="str">
        <f t="shared" si="267"/>
        <v/>
      </c>
      <c r="P1610" s="410"/>
      <c r="Q1610" s="410" t="str">
        <f t="shared" si="268"/>
        <v/>
      </c>
      <c r="R1610" s="410"/>
      <c r="S1610" s="408"/>
      <c r="T1610" s="408"/>
      <c r="U1610" s="408"/>
      <c r="V1610" s="408"/>
      <c r="W1610" s="408"/>
      <c r="X1610" s="408"/>
      <c r="Y1610" s="408"/>
      <c r="Z1610" s="408"/>
      <c r="AA1610" s="408"/>
      <c r="AB1610" s="408"/>
      <c r="AC1610" s="408"/>
      <c r="AD1610" s="408"/>
      <c r="AO1610" s="100">
        <f t="shared" si="269"/>
        <v>0</v>
      </c>
      <c r="AP1610" s="101">
        <f t="shared" si="270"/>
        <v>0</v>
      </c>
      <c r="AQ1610" s="101">
        <f t="shared" si="271"/>
        <v>0</v>
      </c>
      <c r="AR1610" s="102">
        <f t="shared" si="272"/>
        <v>0</v>
      </c>
      <c r="AS1610" s="100">
        <f t="shared" si="273"/>
        <v>0</v>
      </c>
      <c r="AT1610" s="101">
        <f t="shared" si="274"/>
        <v>0</v>
      </c>
      <c r="AU1610" s="101">
        <f t="shared" si="275"/>
        <v>0</v>
      </c>
      <c r="AV1610" s="102">
        <f t="shared" si="276"/>
        <v>0</v>
      </c>
      <c r="AW1610" s="111">
        <f t="shared" si="277"/>
        <v>0</v>
      </c>
    </row>
    <row r="1611" spans="1:49" ht="15.05" customHeight="1">
      <c r="A1611" s="132"/>
      <c r="C1611" s="170" t="s">
        <v>185</v>
      </c>
      <c r="D1611" s="416" t="str">
        <f t="shared" si="265"/>
        <v/>
      </c>
      <c r="E1611" s="416"/>
      <c r="F1611" s="416"/>
      <c r="G1611" s="416"/>
      <c r="H1611" s="416"/>
      <c r="I1611" s="416"/>
      <c r="J1611" s="416"/>
      <c r="K1611" s="416"/>
      <c r="L1611" s="416"/>
      <c r="M1611" s="410" t="str">
        <f t="shared" si="266"/>
        <v/>
      </c>
      <c r="N1611" s="410"/>
      <c r="O1611" s="410" t="str">
        <f t="shared" si="267"/>
        <v/>
      </c>
      <c r="P1611" s="410"/>
      <c r="Q1611" s="410" t="str">
        <f t="shared" si="268"/>
        <v/>
      </c>
      <c r="R1611" s="410"/>
      <c r="S1611" s="408"/>
      <c r="T1611" s="408"/>
      <c r="U1611" s="408"/>
      <c r="V1611" s="408"/>
      <c r="W1611" s="408"/>
      <c r="X1611" s="408"/>
      <c r="Y1611" s="408"/>
      <c r="Z1611" s="408"/>
      <c r="AA1611" s="408"/>
      <c r="AB1611" s="408"/>
      <c r="AC1611" s="408"/>
      <c r="AD1611" s="408"/>
      <c r="AO1611" s="100">
        <f t="shared" si="269"/>
        <v>0</v>
      </c>
      <c r="AP1611" s="101">
        <f t="shared" si="270"/>
        <v>0</v>
      </c>
      <c r="AQ1611" s="101">
        <f t="shared" si="271"/>
        <v>0</v>
      </c>
      <c r="AR1611" s="102">
        <f t="shared" si="272"/>
        <v>0</v>
      </c>
      <c r="AS1611" s="100">
        <f t="shared" si="273"/>
        <v>0</v>
      </c>
      <c r="AT1611" s="101">
        <f t="shared" si="274"/>
        <v>0</v>
      </c>
      <c r="AU1611" s="101">
        <f t="shared" si="275"/>
        <v>0</v>
      </c>
      <c r="AV1611" s="102">
        <f t="shared" si="276"/>
        <v>0</v>
      </c>
      <c r="AW1611" s="111">
        <f t="shared" si="277"/>
        <v>0</v>
      </c>
    </row>
    <row r="1612" spans="1:49" ht="15.05" customHeight="1">
      <c r="A1612" s="132"/>
      <c r="C1612" s="170" t="s">
        <v>186</v>
      </c>
      <c r="D1612" s="416" t="str">
        <f t="shared" si="265"/>
        <v/>
      </c>
      <c r="E1612" s="416"/>
      <c r="F1612" s="416"/>
      <c r="G1612" s="416"/>
      <c r="H1612" s="416"/>
      <c r="I1612" s="416"/>
      <c r="J1612" s="416"/>
      <c r="K1612" s="416"/>
      <c r="L1612" s="416"/>
      <c r="M1612" s="410" t="str">
        <f t="shared" si="266"/>
        <v/>
      </c>
      <c r="N1612" s="410"/>
      <c r="O1612" s="410" t="str">
        <f t="shared" si="267"/>
        <v/>
      </c>
      <c r="P1612" s="410"/>
      <c r="Q1612" s="410" t="str">
        <f t="shared" si="268"/>
        <v/>
      </c>
      <c r="R1612" s="410"/>
      <c r="S1612" s="408"/>
      <c r="T1612" s="408"/>
      <c r="U1612" s="408"/>
      <c r="V1612" s="408"/>
      <c r="W1612" s="408"/>
      <c r="X1612" s="408"/>
      <c r="Y1612" s="408"/>
      <c r="Z1612" s="408"/>
      <c r="AA1612" s="408"/>
      <c r="AB1612" s="408"/>
      <c r="AC1612" s="408"/>
      <c r="AD1612" s="408"/>
      <c r="AO1612" s="100">
        <f t="shared" si="269"/>
        <v>0</v>
      </c>
      <c r="AP1612" s="101">
        <f t="shared" si="270"/>
        <v>0</v>
      </c>
      <c r="AQ1612" s="101">
        <f t="shared" si="271"/>
        <v>0</v>
      </c>
      <c r="AR1612" s="102">
        <f t="shared" si="272"/>
        <v>0</v>
      </c>
      <c r="AS1612" s="100">
        <f t="shared" si="273"/>
        <v>0</v>
      </c>
      <c r="AT1612" s="101">
        <f t="shared" si="274"/>
        <v>0</v>
      </c>
      <c r="AU1612" s="101">
        <f t="shared" si="275"/>
        <v>0</v>
      </c>
      <c r="AV1612" s="102">
        <f t="shared" si="276"/>
        <v>0</v>
      </c>
      <c r="AW1612" s="111">
        <f t="shared" si="277"/>
        <v>0</v>
      </c>
    </row>
    <row r="1613" spans="1:49" ht="15.05" customHeight="1">
      <c r="A1613" s="132"/>
      <c r="C1613" s="170" t="s">
        <v>187</v>
      </c>
      <c r="D1613" s="416" t="str">
        <f t="shared" si="265"/>
        <v/>
      </c>
      <c r="E1613" s="416"/>
      <c r="F1613" s="416"/>
      <c r="G1613" s="416"/>
      <c r="H1613" s="416"/>
      <c r="I1613" s="416"/>
      <c r="J1613" s="416"/>
      <c r="K1613" s="416"/>
      <c r="L1613" s="416"/>
      <c r="M1613" s="410" t="str">
        <f t="shared" si="266"/>
        <v/>
      </c>
      <c r="N1613" s="410"/>
      <c r="O1613" s="410" t="str">
        <f t="shared" si="267"/>
        <v/>
      </c>
      <c r="P1613" s="410"/>
      <c r="Q1613" s="410" t="str">
        <f t="shared" si="268"/>
        <v/>
      </c>
      <c r="R1613" s="410"/>
      <c r="S1613" s="408"/>
      <c r="T1613" s="408"/>
      <c r="U1613" s="408"/>
      <c r="V1613" s="408"/>
      <c r="W1613" s="408"/>
      <c r="X1613" s="408"/>
      <c r="Y1613" s="408"/>
      <c r="Z1613" s="408"/>
      <c r="AA1613" s="408"/>
      <c r="AB1613" s="408"/>
      <c r="AC1613" s="408"/>
      <c r="AD1613" s="408"/>
      <c r="AO1613" s="100">
        <f t="shared" si="269"/>
        <v>0</v>
      </c>
      <c r="AP1613" s="101">
        <f t="shared" si="270"/>
        <v>0</v>
      </c>
      <c r="AQ1613" s="101">
        <f t="shared" si="271"/>
        <v>0</v>
      </c>
      <c r="AR1613" s="102">
        <f t="shared" si="272"/>
        <v>0</v>
      </c>
      <c r="AS1613" s="100">
        <f t="shared" si="273"/>
        <v>0</v>
      </c>
      <c r="AT1613" s="101">
        <f t="shared" si="274"/>
        <v>0</v>
      </c>
      <c r="AU1613" s="101">
        <f t="shared" si="275"/>
        <v>0</v>
      </c>
      <c r="AV1613" s="102">
        <f t="shared" si="276"/>
        <v>0</v>
      </c>
      <c r="AW1613" s="111">
        <f t="shared" si="277"/>
        <v>0</v>
      </c>
    </row>
    <row r="1614" spans="1:49" ht="15.05" customHeight="1">
      <c r="A1614" s="132"/>
      <c r="C1614" s="203"/>
      <c r="D1614" s="204"/>
      <c r="E1614" s="204"/>
      <c r="L1614" s="205" t="s">
        <v>259</v>
      </c>
      <c r="M1614" s="444">
        <f t="shared" ref="M1614:AC1614" si="278">IF(AND(SUM(M1494:M1613)=0,COUNTIF(M1494:M1613,"NS")&gt;0),"NS",
IF(AND(SUM(M1494:M1613)=0,COUNTIF(M1494:M1613,0)&gt;0),0,
IF(AND(SUM(M1494:M1613)=0,COUNTIF(M1494:M1613,"NA")&gt;0),"NA",
SUM(M1494:M1613))))</f>
        <v>0</v>
      </c>
      <c r="N1614" s="445"/>
      <c r="O1614" s="415">
        <f t="shared" si="278"/>
        <v>0</v>
      </c>
      <c r="P1614" s="415"/>
      <c r="Q1614" s="415">
        <f t="shared" si="278"/>
        <v>0</v>
      </c>
      <c r="R1614" s="415"/>
      <c r="S1614" s="415">
        <f t="shared" si="278"/>
        <v>0</v>
      </c>
      <c r="T1614" s="415"/>
      <c r="U1614" s="415">
        <f t="shared" si="278"/>
        <v>0</v>
      </c>
      <c r="V1614" s="415"/>
      <c r="W1614" s="415">
        <f t="shared" si="278"/>
        <v>0</v>
      </c>
      <c r="X1614" s="415"/>
      <c r="Y1614" s="415">
        <f t="shared" si="278"/>
        <v>0</v>
      </c>
      <c r="Z1614" s="415"/>
      <c r="AA1614" s="415">
        <f t="shared" si="278"/>
        <v>0</v>
      </c>
      <c r="AB1614" s="415"/>
      <c r="AC1614" s="415">
        <f t="shared" si="278"/>
        <v>0</v>
      </c>
      <c r="AD1614" s="415"/>
      <c r="AO1614" s="100"/>
      <c r="AP1614" s="101"/>
      <c r="AQ1614" s="101"/>
      <c r="AR1614" s="104">
        <f>SUM(AR1494:AR1613)</f>
        <v>0</v>
      </c>
      <c r="AS1614" s="100"/>
      <c r="AT1614" s="101"/>
      <c r="AU1614" s="101"/>
      <c r="AV1614" s="104">
        <f>SUM(AV1494:AV1613)</f>
        <v>0</v>
      </c>
      <c r="AW1614" s="130">
        <f>SUM(AW1494:AW1613)</f>
        <v>0</v>
      </c>
    </row>
    <row r="1615" spans="1:49" ht="15.05" customHeight="1">
      <c r="A1615" s="132"/>
    </row>
    <row r="1616" spans="1:49" ht="24.05" customHeight="1">
      <c r="A1616" s="132"/>
      <c r="C1616" s="413" t="s">
        <v>250</v>
      </c>
      <c r="D1616" s="413"/>
      <c r="E1616" s="413"/>
      <c r="F1616" s="413"/>
      <c r="G1616" s="413"/>
      <c r="H1616" s="413"/>
      <c r="I1616" s="413"/>
      <c r="J1616" s="413"/>
      <c r="K1616" s="413"/>
      <c r="L1616" s="413"/>
      <c r="M1616" s="413"/>
      <c r="N1616" s="413"/>
      <c r="O1616" s="413"/>
      <c r="P1616" s="413"/>
      <c r="Q1616" s="413"/>
      <c r="R1616" s="413"/>
      <c r="S1616" s="413"/>
      <c r="T1616" s="413"/>
      <c r="U1616" s="413"/>
      <c r="V1616" s="413"/>
      <c r="W1616" s="413"/>
      <c r="X1616" s="413"/>
      <c r="Y1616" s="413"/>
      <c r="Z1616" s="413"/>
      <c r="AA1616" s="413"/>
      <c r="AB1616" s="413"/>
      <c r="AC1616" s="413"/>
      <c r="AD1616" s="413"/>
    </row>
    <row r="1617" spans="1:47" ht="60.05" customHeight="1">
      <c r="A1617" s="132"/>
      <c r="C1617" s="414"/>
      <c r="D1617" s="414"/>
      <c r="E1617" s="414"/>
      <c r="F1617" s="414"/>
      <c r="G1617" s="414"/>
      <c r="H1617" s="414"/>
      <c r="I1617" s="414"/>
      <c r="J1617" s="414"/>
      <c r="K1617" s="414"/>
      <c r="L1617" s="414"/>
      <c r="M1617" s="414"/>
      <c r="N1617" s="414"/>
      <c r="O1617" s="414"/>
      <c r="P1617" s="414"/>
      <c r="Q1617" s="414"/>
      <c r="R1617" s="414"/>
      <c r="S1617" s="414"/>
      <c r="T1617" s="414"/>
      <c r="U1617" s="414"/>
      <c r="V1617" s="414"/>
      <c r="W1617" s="414"/>
      <c r="X1617" s="414"/>
      <c r="Y1617" s="414"/>
      <c r="Z1617" s="414"/>
      <c r="AA1617" s="414"/>
      <c r="AB1617" s="414"/>
      <c r="AC1617" s="414"/>
      <c r="AD1617" s="414"/>
    </row>
    <row r="1618" spans="1:47">
      <c r="A1618" s="132"/>
      <c r="C1618" s="222"/>
      <c r="D1618" s="222"/>
      <c r="E1618" s="222"/>
      <c r="F1618" s="222"/>
      <c r="G1618" s="222"/>
      <c r="H1618" s="222"/>
      <c r="I1618" s="222"/>
      <c r="J1618" s="222"/>
      <c r="K1618" s="222"/>
      <c r="L1618" s="222"/>
      <c r="M1618" s="222"/>
      <c r="N1618" s="222"/>
      <c r="O1618" s="222"/>
      <c r="P1618" s="222"/>
      <c r="Q1618" s="222"/>
      <c r="R1618" s="222"/>
      <c r="S1618" s="222"/>
      <c r="T1618" s="222"/>
      <c r="U1618" s="222"/>
      <c r="V1618" s="222"/>
      <c r="W1618" s="222"/>
      <c r="X1618" s="222"/>
      <c r="Y1618" s="222"/>
      <c r="Z1618" s="222"/>
      <c r="AA1618" s="222"/>
      <c r="AB1618" s="222"/>
      <c r="AC1618" s="222"/>
      <c r="AD1618" s="222"/>
    </row>
    <row r="1619" spans="1:47">
      <c r="A1619" s="132"/>
      <c r="B1619" s="403" t="str">
        <f>IF(SUM(AV1614,AR1614)=0,"","Error: verificar sumas por fila.")</f>
        <v/>
      </c>
      <c r="C1619" s="403"/>
      <c r="D1619" s="403"/>
      <c r="E1619" s="403"/>
      <c r="F1619" s="403"/>
      <c r="G1619" s="403"/>
      <c r="H1619" s="403"/>
      <c r="I1619" s="403"/>
      <c r="J1619" s="403"/>
      <c r="K1619" s="403"/>
      <c r="L1619" s="403"/>
      <c r="M1619" s="403"/>
      <c r="N1619" s="403"/>
      <c r="O1619" s="403"/>
      <c r="P1619" s="403"/>
      <c r="Q1619" s="403"/>
      <c r="R1619" s="403"/>
      <c r="S1619" s="403"/>
      <c r="T1619" s="403"/>
      <c r="U1619" s="403"/>
      <c r="V1619" s="403"/>
      <c r="W1619" s="403"/>
      <c r="X1619" s="403"/>
      <c r="Y1619" s="403"/>
      <c r="Z1619" s="403"/>
      <c r="AA1619" s="403"/>
      <c r="AB1619" s="403"/>
      <c r="AC1619" s="403"/>
      <c r="AD1619" s="403"/>
    </row>
    <row r="1620" spans="1:47">
      <c r="A1620" s="132"/>
      <c r="B1620" s="404" t="str">
        <f>IF(AW1614=0,"","Error: debe completar toda la información requerida.")</f>
        <v/>
      </c>
      <c r="C1620" s="404"/>
      <c r="D1620" s="404"/>
      <c r="E1620" s="404"/>
      <c r="F1620" s="404"/>
      <c r="G1620" s="404"/>
      <c r="H1620" s="404"/>
      <c r="I1620" s="404"/>
      <c r="J1620" s="404"/>
      <c r="K1620" s="404"/>
      <c r="L1620" s="404"/>
      <c r="M1620" s="404"/>
      <c r="N1620" s="404"/>
      <c r="O1620" s="404"/>
      <c r="P1620" s="404"/>
      <c r="Q1620" s="404"/>
      <c r="R1620" s="404"/>
      <c r="S1620" s="404"/>
      <c r="T1620" s="404"/>
      <c r="U1620" s="404"/>
      <c r="V1620" s="404"/>
      <c r="W1620" s="404"/>
      <c r="X1620" s="404"/>
      <c r="Y1620" s="404"/>
      <c r="Z1620" s="404"/>
      <c r="AA1620" s="404"/>
      <c r="AB1620" s="404"/>
      <c r="AC1620" s="404"/>
      <c r="AD1620" s="404"/>
    </row>
    <row r="1621" spans="1:47">
      <c r="A1621" s="132"/>
      <c r="C1621" s="222"/>
      <c r="D1621" s="222"/>
      <c r="E1621" s="222"/>
      <c r="F1621" s="222"/>
      <c r="G1621" s="222"/>
      <c r="H1621" s="222"/>
      <c r="I1621" s="222"/>
      <c r="J1621" s="222"/>
      <c r="K1621" s="222"/>
      <c r="L1621" s="222"/>
      <c r="M1621" s="222"/>
      <c r="N1621" s="222"/>
      <c r="O1621" s="222"/>
      <c r="P1621" s="222"/>
      <c r="Q1621" s="222"/>
      <c r="R1621" s="222"/>
      <c r="S1621" s="222"/>
      <c r="T1621" s="222"/>
      <c r="U1621" s="222"/>
      <c r="V1621" s="222"/>
      <c r="W1621" s="222"/>
      <c r="X1621" s="222"/>
      <c r="Y1621" s="222"/>
      <c r="Z1621" s="222"/>
      <c r="AA1621" s="222"/>
      <c r="AB1621" s="222"/>
      <c r="AC1621" s="222"/>
      <c r="AD1621" s="222"/>
    </row>
    <row r="1622" spans="1:47">
      <c r="A1622" s="132"/>
      <c r="C1622" s="222"/>
      <c r="D1622" s="222"/>
      <c r="E1622" s="222"/>
      <c r="F1622" s="222"/>
      <c r="G1622" s="222"/>
      <c r="H1622" s="222"/>
      <c r="I1622" s="222"/>
      <c r="J1622" s="222"/>
      <c r="K1622" s="222"/>
      <c r="L1622" s="222"/>
      <c r="M1622" s="222"/>
      <c r="N1622" s="222"/>
      <c r="O1622" s="222"/>
      <c r="P1622" s="222"/>
      <c r="Q1622" s="222"/>
      <c r="R1622" s="222"/>
      <c r="S1622" s="222"/>
      <c r="T1622" s="222"/>
      <c r="U1622" s="222"/>
      <c r="V1622" s="222"/>
      <c r="W1622" s="222"/>
      <c r="X1622" s="222"/>
      <c r="Y1622" s="222"/>
      <c r="Z1622" s="222"/>
      <c r="AA1622" s="222"/>
      <c r="AB1622" s="222"/>
      <c r="AC1622" s="222"/>
      <c r="AD1622" s="222"/>
    </row>
    <row r="1623" spans="1:47">
      <c r="A1623" s="132"/>
      <c r="C1623" s="222"/>
      <c r="D1623" s="222"/>
      <c r="E1623" s="222"/>
      <c r="F1623" s="222"/>
      <c r="G1623" s="222"/>
      <c r="H1623" s="222"/>
      <c r="I1623" s="222"/>
      <c r="J1623" s="222"/>
      <c r="K1623" s="222"/>
      <c r="L1623" s="222"/>
      <c r="M1623" s="222"/>
      <c r="N1623" s="222"/>
      <c r="O1623" s="222"/>
      <c r="P1623" s="222"/>
      <c r="Q1623" s="222"/>
      <c r="R1623" s="222"/>
      <c r="S1623" s="222"/>
      <c r="T1623" s="222"/>
      <c r="U1623" s="222"/>
      <c r="V1623" s="222"/>
      <c r="W1623" s="222"/>
      <c r="X1623" s="222"/>
      <c r="Y1623" s="222"/>
      <c r="Z1623" s="222"/>
      <c r="AA1623" s="222"/>
      <c r="AB1623" s="222"/>
      <c r="AC1623" s="222"/>
      <c r="AD1623" s="222"/>
    </row>
    <row r="1624" spans="1:47" ht="24.05" customHeight="1">
      <c r="A1624" s="208" t="s">
        <v>271</v>
      </c>
      <c r="B1624" s="438" t="s">
        <v>813</v>
      </c>
      <c r="C1624" s="438"/>
      <c r="D1624" s="438"/>
      <c r="E1624" s="438"/>
      <c r="F1624" s="438"/>
      <c r="G1624" s="438"/>
      <c r="H1624" s="438"/>
      <c r="I1624" s="438"/>
      <c r="J1624" s="438"/>
      <c r="K1624" s="438"/>
      <c r="L1624" s="438"/>
      <c r="M1624" s="438"/>
      <c r="N1624" s="438"/>
      <c r="O1624" s="438"/>
      <c r="P1624" s="438"/>
      <c r="Q1624" s="438"/>
      <c r="R1624" s="438"/>
      <c r="S1624" s="438"/>
      <c r="T1624" s="438"/>
      <c r="U1624" s="438"/>
      <c r="V1624" s="438"/>
      <c r="W1624" s="438"/>
      <c r="X1624" s="438"/>
      <c r="Y1624" s="438"/>
      <c r="Z1624" s="438"/>
      <c r="AA1624" s="438"/>
      <c r="AB1624" s="438"/>
      <c r="AC1624" s="438"/>
      <c r="AD1624" s="438"/>
    </row>
    <row r="1625" spans="1:47" ht="36" customHeight="1">
      <c r="A1625" s="132"/>
      <c r="B1625" s="223"/>
      <c r="C1625" s="434" t="s">
        <v>904</v>
      </c>
      <c r="D1625" s="434"/>
      <c r="E1625" s="434"/>
      <c r="F1625" s="434"/>
      <c r="G1625" s="434"/>
      <c r="H1625" s="434"/>
      <c r="I1625" s="434"/>
      <c r="J1625" s="434"/>
      <c r="K1625" s="434"/>
      <c r="L1625" s="434"/>
      <c r="M1625" s="434"/>
      <c r="N1625" s="434"/>
      <c r="O1625" s="434"/>
      <c r="P1625" s="434"/>
      <c r="Q1625" s="434"/>
      <c r="R1625" s="434"/>
      <c r="S1625" s="434"/>
      <c r="T1625" s="434"/>
      <c r="U1625" s="434"/>
      <c r="V1625" s="434"/>
      <c r="W1625" s="434"/>
      <c r="X1625" s="434"/>
      <c r="Y1625" s="434"/>
      <c r="Z1625" s="434"/>
      <c r="AA1625" s="434"/>
      <c r="AB1625" s="434"/>
      <c r="AC1625" s="434"/>
      <c r="AD1625" s="434"/>
    </row>
    <row r="1626" spans="1:47" ht="15.05" customHeight="1">
      <c r="A1626" s="132"/>
      <c r="B1626" s="223"/>
      <c r="C1626" s="224"/>
      <c r="D1626" s="224"/>
      <c r="E1626" s="224"/>
      <c r="F1626" s="224"/>
      <c r="G1626" s="224"/>
      <c r="H1626" s="224"/>
      <c r="I1626" s="224"/>
      <c r="J1626" s="224"/>
      <c r="K1626" s="224"/>
      <c r="L1626" s="224"/>
      <c r="M1626" s="224"/>
      <c r="N1626" s="224"/>
      <c r="O1626" s="224"/>
      <c r="P1626" s="224"/>
      <c r="Q1626" s="224"/>
      <c r="R1626" s="224"/>
      <c r="S1626" s="224"/>
      <c r="T1626" s="224"/>
      <c r="U1626" s="224"/>
      <c r="V1626" s="224"/>
      <c r="W1626" s="224"/>
      <c r="X1626" s="224"/>
      <c r="Y1626" s="224"/>
      <c r="Z1626" s="224"/>
      <c r="AA1626" s="224"/>
      <c r="AB1626" s="224"/>
      <c r="AC1626" s="224"/>
      <c r="AD1626" s="224"/>
      <c r="AG1626" s="94" t="s">
        <v>917</v>
      </c>
      <c r="AH1626" s="95" t="s">
        <v>926</v>
      </c>
      <c r="AI1626" s="95" t="s">
        <v>927</v>
      </c>
      <c r="AN1626" s="111" t="s">
        <v>936</v>
      </c>
    </row>
    <row r="1627" spans="1:47" ht="24.05" customHeight="1">
      <c r="A1627" s="216"/>
      <c r="B1627" s="217"/>
      <c r="C1627" s="421" t="s">
        <v>814</v>
      </c>
      <c r="D1627" s="440"/>
      <c r="E1627" s="440"/>
      <c r="F1627" s="440"/>
      <c r="G1627" s="440"/>
      <c r="H1627" s="440"/>
      <c r="I1627" s="440"/>
      <c r="J1627" s="440"/>
      <c r="K1627" s="440"/>
      <c r="L1627" s="440"/>
      <c r="M1627" s="441" t="s">
        <v>821</v>
      </c>
      <c r="N1627" s="442"/>
      <c r="O1627" s="442"/>
      <c r="P1627" s="442"/>
      <c r="Q1627" s="442"/>
      <c r="R1627" s="442"/>
      <c r="S1627" s="442"/>
      <c r="T1627" s="442"/>
      <c r="U1627" s="442"/>
      <c r="V1627" s="442"/>
      <c r="W1627" s="442"/>
      <c r="X1627" s="442"/>
      <c r="Y1627" s="442"/>
      <c r="Z1627" s="442"/>
      <c r="AA1627" s="442"/>
      <c r="AB1627" s="442"/>
      <c r="AC1627" s="442"/>
      <c r="AD1627" s="443"/>
      <c r="AE1627" s="217"/>
      <c r="AG1627" s="94">
        <f>COUNTBLANK(M1629:AD1653)</f>
        <v>450</v>
      </c>
      <c r="AH1627" s="95">
        <v>450</v>
      </c>
      <c r="AI1627" s="95">
        <v>375</v>
      </c>
      <c r="AN1627" s="111" t="s">
        <v>932</v>
      </c>
      <c r="AS1627" s="111" t="s">
        <v>933</v>
      </c>
    </row>
    <row r="1628" spans="1:47" ht="15.05" customHeight="1">
      <c r="A1628" s="216"/>
      <c r="B1628" s="217"/>
      <c r="C1628" s="440"/>
      <c r="D1628" s="440"/>
      <c r="E1628" s="440"/>
      <c r="F1628" s="440"/>
      <c r="G1628" s="440"/>
      <c r="H1628" s="440"/>
      <c r="I1628" s="440"/>
      <c r="J1628" s="440"/>
      <c r="K1628" s="440"/>
      <c r="L1628" s="440"/>
      <c r="M1628" s="430" t="s">
        <v>252</v>
      </c>
      <c r="N1628" s="431"/>
      <c r="O1628" s="431"/>
      <c r="P1628" s="431"/>
      <c r="Q1628" s="431"/>
      <c r="R1628" s="431"/>
      <c r="S1628" s="432" t="s">
        <v>253</v>
      </c>
      <c r="T1628" s="433"/>
      <c r="U1628" s="433"/>
      <c r="V1628" s="433"/>
      <c r="W1628" s="433"/>
      <c r="X1628" s="433"/>
      <c r="Y1628" s="432" t="s">
        <v>254</v>
      </c>
      <c r="Z1628" s="433"/>
      <c r="AA1628" s="433"/>
      <c r="AB1628" s="433"/>
      <c r="AC1628" s="433"/>
      <c r="AD1628" s="433"/>
      <c r="AE1628" s="217"/>
      <c r="AG1628" s="190" t="s">
        <v>918</v>
      </c>
      <c r="AH1628" s="97" t="s">
        <v>928</v>
      </c>
      <c r="AI1628" s="97" t="s">
        <v>919</v>
      </c>
      <c r="AJ1628" s="97" t="s">
        <v>920</v>
      </c>
      <c r="AN1628" s="98" t="s">
        <v>918</v>
      </c>
      <c r="AO1628" s="99" t="s">
        <v>929</v>
      </c>
      <c r="AP1628" s="99" t="s">
        <v>930</v>
      </c>
      <c r="AQ1628" s="99" t="s">
        <v>931</v>
      </c>
      <c r="AR1628" s="98" t="s">
        <v>918</v>
      </c>
      <c r="AS1628" s="99" t="s">
        <v>929</v>
      </c>
      <c r="AT1628" s="99" t="s">
        <v>930</v>
      </c>
      <c r="AU1628" s="99" t="s">
        <v>931</v>
      </c>
    </row>
    <row r="1629" spans="1:47" ht="15.05" customHeight="1">
      <c r="A1629" s="216"/>
      <c r="B1629" s="217"/>
      <c r="C1629" s="225" t="s">
        <v>68</v>
      </c>
      <c r="D1629" s="416" t="s">
        <v>549</v>
      </c>
      <c r="E1629" s="416"/>
      <c r="F1629" s="416"/>
      <c r="G1629" s="416"/>
      <c r="H1629" s="416"/>
      <c r="I1629" s="416"/>
      <c r="J1629" s="416"/>
      <c r="K1629" s="416"/>
      <c r="L1629" s="416"/>
      <c r="M1629" s="408"/>
      <c r="N1629" s="408"/>
      <c r="O1629" s="408"/>
      <c r="P1629" s="408"/>
      <c r="Q1629" s="408"/>
      <c r="R1629" s="408"/>
      <c r="S1629" s="408"/>
      <c r="T1629" s="408"/>
      <c r="U1629" s="408"/>
      <c r="V1629" s="408"/>
      <c r="W1629" s="408"/>
      <c r="X1629" s="408"/>
      <c r="Y1629" s="408"/>
      <c r="Z1629" s="408"/>
      <c r="AA1629" s="408"/>
      <c r="AB1629" s="408"/>
      <c r="AC1629" s="408"/>
      <c r="AD1629" s="408"/>
      <c r="AE1629" s="217"/>
      <c r="AG1629" s="111">
        <f>M1629</f>
        <v>0</v>
      </c>
      <c r="AH1629" s="95">
        <f>IF(COUNTIF(S1629:AD1629,"NA")=2,"NA",SUM(S1629:AD1629))</f>
        <v>0</v>
      </c>
      <c r="AI1629" s="95">
        <f>COUNTIF(S1629:AD1629, "NS")</f>
        <v>0</v>
      </c>
      <c r="AJ1629" s="95">
        <f>IF($AG$1627 = $AH$1627, 0, IF(OR(AND(AG1629 = 0, AI1629 &gt; 0), AND(AG1629 = "NS", AH1629 &gt; 0), AND(AG1629 = "NS", AI1629 = 0, AH1629 =0), AND(AG1629="NA", AH1629&lt;&gt;"NA")), 1, IF(OR(AND(AG1629 &gt; 0, AI1629 = 2), AND(AG1629 = "NS", AI1629 = 2), AND(AG1629 = "NS", AH1629 = 0, AI1629 &gt; 0), AG1629 = AH1629), 0, 1)))</f>
        <v>0</v>
      </c>
      <c r="AN1629" s="100">
        <f>S1614</f>
        <v>0</v>
      </c>
      <c r="AO1629" s="101">
        <f>IF(AND(COUNTA(S1629:S1653)&lt;&gt;0,COUNTIF(S1629:S1653,"NA")=COUNTA(S1629:S1653)),"NA",SUM(S1629:S1653))</f>
        <v>0</v>
      </c>
      <c r="AP1629" s="101">
        <f>COUNTIF(S1629:S1653, "NS")</f>
        <v>0</v>
      </c>
      <c r="AQ1629" s="104">
        <f>IF(AG1627=AH1627, 0, IF(OR(AND(AN1629 =0, AP1629 &gt;0), AND(AN1629 ="NS", AO1629&gt;0), AND(AN1629 ="NS", AO1629 =0, AP1629=0), AND(AN1629="NA", AO1629&lt;&gt;"NA"), AND(AN1629&lt;&gt;"NA", AO1629="NA") ), 1, IF(OR(AND(AP1629&gt;=2, AO1629&lt;AN1629), AND(AN1629="NS", AO1629=0, AP1629&gt;0), AO1629=AN1629 ), 0, 1)))</f>
        <v>0</v>
      </c>
      <c r="AR1629" s="100">
        <f>U1614</f>
        <v>0</v>
      </c>
      <c r="AS1629" s="101">
        <f>IF(AND(COUNTA(Y1629:Y1653)&lt;&gt;0,COUNTIF(Y1629:Y1653,"NA")=COUNTA(Y1629:Y1653)),"NA",SUM(Y1629:Y1653))</f>
        <v>0</v>
      </c>
      <c r="AT1629" s="101">
        <f>COUNTIF(Y1629:Y1653, "NS")</f>
        <v>0</v>
      </c>
      <c r="AU1629" s="104">
        <f>IF(AG1627=AH1627, 0, IF(OR(AND(AR1629 =0, AT1629 &gt;0), AND(AR1629 ="NS", AS1629&gt;0), AND(AR1629 ="NS", AS1629 =0, AT1629=0), AND(AR1629="NA", AS1629&lt;&gt;"NA"), AND(AR1629&lt;&gt;"NA", AS1629="NA") ), 1, IF(OR(AND(AT1629&gt;=2, AS1629&lt;AR1629), AND(AR1629="NS", AS1629=0, AT1629&gt;0), AS1629=AR1629 ), 0, 1)))</f>
        <v>0</v>
      </c>
    </row>
    <row r="1630" spans="1:47" ht="15.05" customHeight="1">
      <c r="A1630" s="216"/>
      <c r="B1630" s="217"/>
      <c r="C1630" s="170" t="s">
        <v>69</v>
      </c>
      <c r="D1630" s="416" t="s">
        <v>550</v>
      </c>
      <c r="E1630" s="416"/>
      <c r="F1630" s="416"/>
      <c r="G1630" s="416"/>
      <c r="H1630" s="416"/>
      <c r="I1630" s="416"/>
      <c r="J1630" s="416"/>
      <c r="K1630" s="416"/>
      <c r="L1630" s="416"/>
      <c r="M1630" s="408"/>
      <c r="N1630" s="408"/>
      <c r="O1630" s="408"/>
      <c r="P1630" s="408"/>
      <c r="Q1630" s="408"/>
      <c r="R1630" s="408"/>
      <c r="S1630" s="408"/>
      <c r="T1630" s="408"/>
      <c r="U1630" s="408"/>
      <c r="V1630" s="408"/>
      <c r="W1630" s="408"/>
      <c r="X1630" s="408"/>
      <c r="Y1630" s="408"/>
      <c r="Z1630" s="408"/>
      <c r="AA1630" s="408"/>
      <c r="AB1630" s="408"/>
      <c r="AC1630" s="408"/>
      <c r="AD1630" s="408"/>
      <c r="AE1630" s="217"/>
      <c r="AG1630" s="111">
        <f t="shared" ref="AG1630:AG1653" si="279">M1630</f>
        <v>0</v>
      </c>
      <c r="AH1630" s="95">
        <f t="shared" ref="AH1630:AH1653" si="280">IF(COUNTIF(S1630:AD1630,"NA")=2,"NA",SUM(S1630:AD1630))</f>
        <v>0</v>
      </c>
      <c r="AI1630" s="95">
        <f t="shared" ref="AI1630:AI1653" si="281">COUNTIF(S1630:AD1630, "NS")</f>
        <v>0</v>
      </c>
      <c r="AJ1630" s="95">
        <f t="shared" ref="AJ1630:AJ1653" si="282">IF($AG$1627 = $AH$1627, 0, IF(OR(AND(AG1630 = 0, AI1630 &gt; 0), AND(AG1630 = "NS", AH1630 &gt; 0), AND(AG1630 = "NS", AI1630 = 0, AH1630 =0), AND(AG1630="NA", AH1630&lt;&gt;"NA")), 1, IF(OR(AND(AG1630 &gt; 0, AI1630 = 2), AND(AG1630 = "NS", AI1630 = 2), AND(AG1630 = "NS", AH1630 = 0, AI1630 &gt; 0), AG1630 = AH1630), 0, 1)))</f>
        <v>0</v>
      </c>
    </row>
    <row r="1631" spans="1:47" ht="15.05" customHeight="1">
      <c r="A1631" s="216"/>
      <c r="B1631" s="217"/>
      <c r="C1631" s="170" t="s">
        <v>70</v>
      </c>
      <c r="D1631" s="416" t="s">
        <v>551</v>
      </c>
      <c r="E1631" s="416"/>
      <c r="F1631" s="416"/>
      <c r="G1631" s="416"/>
      <c r="H1631" s="416"/>
      <c r="I1631" s="416"/>
      <c r="J1631" s="416"/>
      <c r="K1631" s="416"/>
      <c r="L1631" s="416"/>
      <c r="M1631" s="408"/>
      <c r="N1631" s="408"/>
      <c r="O1631" s="408"/>
      <c r="P1631" s="408"/>
      <c r="Q1631" s="408"/>
      <c r="R1631" s="408"/>
      <c r="S1631" s="408"/>
      <c r="T1631" s="408"/>
      <c r="U1631" s="408"/>
      <c r="V1631" s="408"/>
      <c r="W1631" s="408"/>
      <c r="X1631" s="408"/>
      <c r="Y1631" s="408"/>
      <c r="Z1631" s="408"/>
      <c r="AA1631" s="408"/>
      <c r="AB1631" s="408"/>
      <c r="AC1631" s="408"/>
      <c r="AD1631" s="408"/>
      <c r="AE1631" s="217"/>
      <c r="AG1631" s="111">
        <f t="shared" si="279"/>
        <v>0</v>
      </c>
      <c r="AH1631" s="95">
        <f t="shared" si="280"/>
        <v>0</v>
      </c>
      <c r="AI1631" s="95">
        <f t="shared" si="281"/>
        <v>0</v>
      </c>
      <c r="AJ1631" s="95">
        <f t="shared" si="282"/>
        <v>0</v>
      </c>
    </row>
    <row r="1632" spans="1:47" ht="15.05" customHeight="1">
      <c r="A1632" s="216"/>
      <c r="B1632" s="217"/>
      <c r="C1632" s="170" t="s">
        <v>71</v>
      </c>
      <c r="D1632" s="416" t="s">
        <v>552</v>
      </c>
      <c r="E1632" s="416"/>
      <c r="F1632" s="416"/>
      <c r="G1632" s="416"/>
      <c r="H1632" s="416"/>
      <c r="I1632" s="416"/>
      <c r="J1632" s="416"/>
      <c r="K1632" s="416"/>
      <c r="L1632" s="416"/>
      <c r="M1632" s="408"/>
      <c r="N1632" s="408"/>
      <c r="O1632" s="408"/>
      <c r="P1632" s="408"/>
      <c r="Q1632" s="408"/>
      <c r="R1632" s="408"/>
      <c r="S1632" s="408"/>
      <c r="T1632" s="408"/>
      <c r="U1632" s="408"/>
      <c r="V1632" s="408"/>
      <c r="W1632" s="408"/>
      <c r="X1632" s="408"/>
      <c r="Y1632" s="408"/>
      <c r="Z1632" s="408"/>
      <c r="AA1632" s="408"/>
      <c r="AB1632" s="408"/>
      <c r="AC1632" s="408"/>
      <c r="AD1632" s="408"/>
      <c r="AE1632" s="217"/>
      <c r="AG1632" s="111">
        <f t="shared" si="279"/>
        <v>0</v>
      </c>
      <c r="AH1632" s="95">
        <f t="shared" si="280"/>
        <v>0</v>
      </c>
      <c r="AI1632" s="95">
        <f t="shared" si="281"/>
        <v>0</v>
      </c>
      <c r="AJ1632" s="95">
        <f t="shared" si="282"/>
        <v>0</v>
      </c>
    </row>
    <row r="1633" spans="1:36" ht="15.05" customHeight="1">
      <c r="A1633" s="216"/>
      <c r="B1633" s="217"/>
      <c r="C1633" s="170" t="s">
        <v>72</v>
      </c>
      <c r="D1633" s="416" t="s">
        <v>553</v>
      </c>
      <c r="E1633" s="416"/>
      <c r="F1633" s="416"/>
      <c r="G1633" s="416"/>
      <c r="H1633" s="416"/>
      <c r="I1633" s="416"/>
      <c r="J1633" s="416"/>
      <c r="K1633" s="416"/>
      <c r="L1633" s="416"/>
      <c r="M1633" s="408"/>
      <c r="N1633" s="408"/>
      <c r="O1633" s="408"/>
      <c r="P1633" s="408"/>
      <c r="Q1633" s="408"/>
      <c r="R1633" s="408"/>
      <c r="S1633" s="408"/>
      <c r="T1633" s="408"/>
      <c r="U1633" s="408"/>
      <c r="V1633" s="408"/>
      <c r="W1633" s="408"/>
      <c r="X1633" s="408"/>
      <c r="Y1633" s="408"/>
      <c r="Z1633" s="408"/>
      <c r="AA1633" s="408"/>
      <c r="AB1633" s="408"/>
      <c r="AC1633" s="408"/>
      <c r="AD1633" s="408"/>
      <c r="AE1633" s="217"/>
      <c r="AG1633" s="111">
        <f t="shared" si="279"/>
        <v>0</v>
      </c>
      <c r="AH1633" s="95">
        <f t="shared" si="280"/>
        <v>0</v>
      </c>
      <c r="AI1633" s="95">
        <f t="shared" si="281"/>
        <v>0</v>
      </c>
      <c r="AJ1633" s="95">
        <f t="shared" si="282"/>
        <v>0</v>
      </c>
    </row>
    <row r="1634" spans="1:36" ht="15.05" customHeight="1">
      <c r="A1634" s="216"/>
      <c r="B1634" s="217"/>
      <c r="C1634" s="170" t="s">
        <v>73</v>
      </c>
      <c r="D1634" s="416" t="s">
        <v>554</v>
      </c>
      <c r="E1634" s="416"/>
      <c r="F1634" s="416"/>
      <c r="G1634" s="416"/>
      <c r="H1634" s="416"/>
      <c r="I1634" s="416"/>
      <c r="J1634" s="416"/>
      <c r="K1634" s="416"/>
      <c r="L1634" s="416"/>
      <c r="M1634" s="408"/>
      <c r="N1634" s="408"/>
      <c r="O1634" s="408"/>
      <c r="P1634" s="408"/>
      <c r="Q1634" s="408"/>
      <c r="R1634" s="408"/>
      <c r="S1634" s="408"/>
      <c r="T1634" s="408"/>
      <c r="U1634" s="408"/>
      <c r="V1634" s="408"/>
      <c r="W1634" s="408"/>
      <c r="X1634" s="408"/>
      <c r="Y1634" s="408"/>
      <c r="Z1634" s="408"/>
      <c r="AA1634" s="408"/>
      <c r="AB1634" s="408"/>
      <c r="AC1634" s="408"/>
      <c r="AD1634" s="408"/>
      <c r="AE1634" s="217"/>
      <c r="AG1634" s="111">
        <f t="shared" si="279"/>
        <v>0</v>
      </c>
      <c r="AH1634" s="95">
        <f t="shared" si="280"/>
        <v>0</v>
      </c>
      <c r="AI1634" s="95">
        <f t="shared" si="281"/>
        <v>0</v>
      </c>
      <c r="AJ1634" s="95">
        <f t="shared" si="282"/>
        <v>0</v>
      </c>
    </row>
    <row r="1635" spans="1:36" ht="15.05" customHeight="1">
      <c r="A1635" s="216"/>
      <c r="B1635" s="217"/>
      <c r="C1635" s="170" t="s">
        <v>74</v>
      </c>
      <c r="D1635" s="416" t="s">
        <v>555</v>
      </c>
      <c r="E1635" s="416"/>
      <c r="F1635" s="416"/>
      <c r="G1635" s="416"/>
      <c r="H1635" s="416"/>
      <c r="I1635" s="416"/>
      <c r="J1635" s="416"/>
      <c r="K1635" s="416"/>
      <c r="L1635" s="416"/>
      <c r="M1635" s="408"/>
      <c r="N1635" s="408"/>
      <c r="O1635" s="408"/>
      <c r="P1635" s="408"/>
      <c r="Q1635" s="408"/>
      <c r="R1635" s="408"/>
      <c r="S1635" s="408"/>
      <c r="T1635" s="408"/>
      <c r="U1635" s="408"/>
      <c r="V1635" s="408"/>
      <c r="W1635" s="408"/>
      <c r="X1635" s="408"/>
      <c r="Y1635" s="408"/>
      <c r="Z1635" s="408"/>
      <c r="AA1635" s="408"/>
      <c r="AB1635" s="408"/>
      <c r="AC1635" s="408"/>
      <c r="AD1635" s="408"/>
      <c r="AE1635" s="217"/>
      <c r="AG1635" s="111">
        <f t="shared" si="279"/>
        <v>0</v>
      </c>
      <c r="AH1635" s="95">
        <f t="shared" si="280"/>
        <v>0</v>
      </c>
      <c r="AI1635" s="95">
        <f t="shared" si="281"/>
        <v>0</v>
      </c>
      <c r="AJ1635" s="95">
        <f t="shared" si="282"/>
        <v>0</v>
      </c>
    </row>
    <row r="1636" spans="1:36" ht="15.05" customHeight="1">
      <c r="A1636" s="216"/>
      <c r="B1636" s="217"/>
      <c r="C1636" s="170" t="s">
        <v>75</v>
      </c>
      <c r="D1636" s="416" t="s">
        <v>556</v>
      </c>
      <c r="E1636" s="416"/>
      <c r="F1636" s="416"/>
      <c r="G1636" s="416"/>
      <c r="H1636" s="416"/>
      <c r="I1636" s="416"/>
      <c r="J1636" s="416"/>
      <c r="K1636" s="416"/>
      <c r="L1636" s="416"/>
      <c r="M1636" s="408"/>
      <c r="N1636" s="408"/>
      <c r="O1636" s="408"/>
      <c r="P1636" s="408"/>
      <c r="Q1636" s="408"/>
      <c r="R1636" s="408"/>
      <c r="S1636" s="408"/>
      <c r="T1636" s="408"/>
      <c r="U1636" s="408"/>
      <c r="V1636" s="408"/>
      <c r="W1636" s="408"/>
      <c r="X1636" s="408"/>
      <c r="Y1636" s="408"/>
      <c r="Z1636" s="408"/>
      <c r="AA1636" s="408"/>
      <c r="AB1636" s="408"/>
      <c r="AC1636" s="408"/>
      <c r="AD1636" s="408"/>
      <c r="AE1636" s="217"/>
      <c r="AG1636" s="111">
        <f t="shared" si="279"/>
        <v>0</v>
      </c>
      <c r="AH1636" s="95">
        <f t="shared" si="280"/>
        <v>0</v>
      </c>
      <c r="AI1636" s="95">
        <f t="shared" si="281"/>
        <v>0</v>
      </c>
      <c r="AJ1636" s="95">
        <f t="shared" si="282"/>
        <v>0</v>
      </c>
    </row>
    <row r="1637" spans="1:36" ht="15.05" customHeight="1">
      <c r="A1637" s="216"/>
      <c r="B1637" s="217"/>
      <c r="C1637" s="170" t="s">
        <v>76</v>
      </c>
      <c r="D1637" s="416" t="s">
        <v>557</v>
      </c>
      <c r="E1637" s="416"/>
      <c r="F1637" s="416"/>
      <c r="G1637" s="416"/>
      <c r="H1637" s="416"/>
      <c r="I1637" s="416"/>
      <c r="J1637" s="416"/>
      <c r="K1637" s="416"/>
      <c r="L1637" s="416"/>
      <c r="M1637" s="408"/>
      <c r="N1637" s="408"/>
      <c r="O1637" s="408"/>
      <c r="P1637" s="408"/>
      <c r="Q1637" s="408"/>
      <c r="R1637" s="408"/>
      <c r="S1637" s="408"/>
      <c r="T1637" s="408"/>
      <c r="U1637" s="408"/>
      <c r="V1637" s="408"/>
      <c r="W1637" s="408"/>
      <c r="X1637" s="408"/>
      <c r="Y1637" s="408"/>
      <c r="Z1637" s="408"/>
      <c r="AA1637" s="408"/>
      <c r="AB1637" s="408"/>
      <c r="AC1637" s="408"/>
      <c r="AD1637" s="408"/>
      <c r="AE1637" s="217"/>
      <c r="AG1637" s="111">
        <f t="shared" si="279"/>
        <v>0</v>
      </c>
      <c r="AH1637" s="95">
        <f t="shared" si="280"/>
        <v>0</v>
      </c>
      <c r="AI1637" s="95">
        <f t="shared" si="281"/>
        <v>0</v>
      </c>
      <c r="AJ1637" s="95">
        <f t="shared" si="282"/>
        <v>0</v>
      </c>
    </row>
    <row r="1638" spans="1:36" ht="15.05" customHeight="1">
      <c r="A1638" s="216"/>
      <c r="B1638" s="217"/>
      <c r="C1638" s="170" t="s">
        <v>77</v>
      </c>
      <c r="D1638" s="416" t="s">
        <v>558</v>
      </c>
      <c r="E1638" s="416"/>
      <c r="F1638" s="416"/>
      <c r="G1638" s="416"/>
      <c r="H1638" s="416"/>
      <c r="I1638" s="416"/>
      <c r="J1638" s="416"/>
      <c r="K1638" s="416"/>
      <c r="L1638" s="416"/>
      <c r="M1638" s="408"/>
      <c r="N1638" s="408"/>
      <c r="O1638" s="408"/>
      <c r="P1638" s="408"/>
      <c r="Q1638" s="408"/>
      <c r="R1638" s="408"/>
      <c r="S1638" s="408"/>
      <c r="T1638" s="408"/>
      <c r="U1638" s="408"/>
      <c r="V1638" s="408"/>
      <c r="W1638" s="408"/>
      <c r="X1638" s="408"/>
      <c r="Y1638" s="408"/>
      <c r="Z1638" s="408"/>
      <c r="AA1638" s="408"/>
      <c r="AB1638" s="408"/>
      <c r="AC1638" s="408"/>
      <c r="AD1638" s="408"/>
      <c r="AE1638" s="217"/>
      <c r="AG1638" s="111">
        <f t="shared" si="279"/>
        <v>0</v>
      </c>
      <c r="AH1638" s="95">
        <f t="shared" si="280"/>
        <v>0</v>
      </c>
      <c r="AI1638" s="95">
        <f t="shared" si="281"/>
        <v>0</v>
      </c>
      <c r="AJ1638" s="95">
        <f t="shared" si="282"/>
        <v>0</v>
      </c>
    </row>
    <row r="1639" spans="1:36" ht="15.05" customHeight="1">
      <c r="A1639" s="216"/>
      <c r="B1639" s="217"/>
      <c r="C1639" s="170" t="s">
        <v>78</v>
      </c>
      <c r="D1639" s="416" t="s">
        <v>559</v>
      </c>
      <c r="E1639" s="416"/>
      <c r="F1639" s="416"/>
      <c r="G1639" s="416"/>
      <c r="H1639" s="416"/>
      <c r="I1639" s="416"/>
      <c r="J1639" s="416"/>
      <c r="K1639" s="416"/>
      <c r="L1639" s="416"/>
      <c r="M1639" s="408"/>
      <c r="N1639" s="408"/>
      <c r="O1639" s="408"/>
      <c r="P1639" s="408"/>
      <c r="Q1639" s="408"/>
      <c r="R1639" s="408"/>
      <c r="S1639" s="408"/>
      <c r="T1639" s="408"/>
      <c r="U1639" s="408"/>
      <c r="V1639" s="408"/>
      <c r="W1639" s="408"/>
      <c r="X1639" s="408"/>
      <c r="Y1639" s="408"/>
      <c r="Z1639" s="408"/>
      <c r="AA1639" s="408"/>
      <c r="AB1639" s="408"/>
      <c r="AC1639" s="408"/>
      <c r="AD1639" s="408"/>
      <c r="AE1639" s="217"/>
      <c r="AG1639" s="111">
        <f t="shared" si="279"/>
        <v>0</v>
      </c>
      <c r="AH1639" s="95">
        <f t="shared" si="280"/>
        <v>0</v>
      </c>
      <c r="AI1639" s="95">
        <f t="shared" si="281"/>
        <v>0</v>
      </c>
      <c r="AJ1639" s="95">
        <f t="shared" si="282"/>
        <v>0</v>
      </c>
    </row>
    <row r="1640" spans="1:36" ht="15.05" customHeight="1">
      <c r="A1640" s="216"/>
      <c r="B1640" s="217"/>
      <c r="C1640" s="170" t="s">
        <v>79</v>
      </c>
      <c r="D1640" s="416" t="s">
        <v>560</v>
      </c>
      <c r="E1640" s="416"/>
      <c r="F1640" s="416"/>
      <c r="G1640" s="416"/>
      <c r="H1640" s="416"/>
      <c r="I1640" s="416"/>
      <c r="J1640" s="416"/>
      <c r="K1640" s="416"/>
      <c r="L1640" s="416"/>
      <c r="M1640" s="408"/>
      <c r="N1640" s="408"/>
      <c r="O1640" s="408"/>
      <c r="P1640" s="408"/>
      <c r="Q1640" s="408"/>
      <c r="R1640" s="408"/>
      <c r="S1640" s="408"/>
      <c r="T1640" s="408"/>
      <c r="U1640" s="408"/>
      <c r="V1640" s="408"/>
      <c r="W1640" s="408"/>
      <c r="X1640" s="408"/>
      <c r="Y1640" s="408"/>
      <c r="Z1640" s="408"/>
      <c r="AA1640" s="408"/>
      <c r="AB1640" s="408"/>
      <c r="AC1640" s="408"/>
      <c r="AD1640" s="408"/>
      <c r="AE1640" s="217"/>
      <c r="AG1640" s="111">
        <f t="shared" si="279"/>
        <v>0</v>
      </c>
      <c r="AH1640" s="95">
        <f t="shared" si="280"/>
        <v>0</v>
      </c>
      <c r="AI1640" s="95">
        <f t="shared" si="281"/>
        <v>0</v>
      </c>
      <c r="AJ1640" s="95">
        <f t="shared" si="282"/>
        <v>0</v>
      </c>
    </row>
    <row r="1641" spans="1:36" ht="15.05" customHeight="1">
      <c r="A1641" s="216"/>
      <c r="B1641" s="217"/>
      <c r="C1641" s="170" t="s">
        <v>80</v>
      </c>
      <c r="D1641" s="416" t="s">
        <v>561</v>
      </c>
      <c r="E1641" s="416"/>
      <c r="F1641" s="416"/>
      <c r="G1641" s="416"/>
      <c r="H1641" s="416"/>
      <c r="I1641" s="416"/>
      <c r="J1641" s="416"/>
      <c r="K1641" s="416"/>
      <c r="L1641" s="416"/>
      <c r="M1641" s="408"/>
      <c r="N1641" s="408"/>
      <c r="O1641" s="408"/>
      <c r="P1641" s="408"/>
      <c r="Q1641" s="408"/>
      <c r="R1641" s="408"/>
      <c r="S1641" s="408"/>
      <c r="T1641" s="408"/>
      <c r="U1641" s="408"/>
      <c r="V1641" s="408"/>
      <c r="W1641" s="408"/>
      <c r="X1641" s="408"/>
      <c r="Y1641" s="408"/>
      <c r="Z1641" s="408"/>
      <c r="AA1641" s="408"/>
      <c r="AB1641" s="408"/>
      <c r="AC1641" s="408"/>
      <c r="AD1641" s="408"/>
      <c r="AE1641" s="217"/>
      <c r="AG1641" s="111">
        <f t="shared" si="279"/>
        <v>0</v>
      </c>
      <c r="AH1641" s="95">
        <f t="shared" si="280"/>
        <v>0</v>
      </c>
      <c r="AI1641" s="95">
        <f t="shared" si="281"/>
        <v>0</v>
      </c>
      <c r="AJ1641" s="95">
        <f t="shared" si="282"/>
        <v>0</v>
      </c>
    </row>
    <row r="1642" spans="1:36" ht="15.05" customHeight="1">
      <c r="A1642" s="216"/>
      <c r="B1642" s="217"/>
      <c r="C1642" s="170" t="s">
        <v>81</v>
      </c>
      <c r="D1642" s="416" t="s">
        <v>582</v>
      </c>
      <c r="E1642" s="416"/>
      <c r="F1642" s="416"/>
      <c r="G1642" s="416"/>
      <c r="H1642" s="416"/>
      <c r="I1642" s="416"/>
      <c r="J1642" s="416"/>
      <c r="K1642" s="416"/>
      <c r="L1642" s="416"/>
      <c r="M1642" s="408"/>
      <c r="N1642" s="408"/>
      <c r="O1642" s="408"/>
      <c r="P1642" s="408"/>
      <c r="Q1642" s="408"/>
      <c r="R1642" s="408"/>
      <c r="S1642" s="408"/>
      <c r="T1642" s="408"/>
      <c r="U1642" s="408"/>
      <c r="V1642" s="408"/>
      <c r="W1642" s="408"/>
      <c r="X1642" s="408"/>
      <c r="Y1642" s="408"/>
      <c r="Z1642" s="408"/>
      <c r="AA1642" s="408"/>
      <c r="AB1642" s="408"/>
      <c r="AC1642" s="408"/>
      <c r="AD1642" s="408"/>
      <c r="AE1642" s="217"/>
      <c r="AG1642" s="111">
        <f t="shared" si="279"/>
        <v>0</v>
      </c>
      <c r="AH1642" s="95">
        <f t="shared" si="280"/>
        <v>0</v>
      </c>
      <c r="AI1642" s="95">
        <f t="shared" si="281"/>
        <v>0</v>
      </c>
      <c r="AJ1642" s="95">
        <f t="shared" si="282"/>
        <v>0</v>
      </c>
    </row>
    <row r="1643" spans="1:36" ht="15.05" customHeight="1">
      <c r="A1643" s="216"/>
      <c r="B1643" s="217"/>
      <c r="C1643" s="170" t="s">
        <v>82</v>
      </c>
      <c r="D1643" s="416" t="s">
        <v>562</v>
      </c>
      <c r="E1643" s="416"/>
      <c r="F1643" s="416"/>
      <c r="G1643" s="416"/>
      <c r="H1643" s="416"/>
      <c r="I1643" s="416"/>
      <c r="J1643" s="416"/>
      <c r="K1643" s="416"/>
      <c r="L1643" s="416"/>
      <c r="M1643" s="408"/>
      <c r="N1643" s="408"/>
      <c r="O1643" s="408"/>
      <c r="P1643" s="408"/>
      <c r="Q1643" s="408"/>
      <c r="R1643" s="408"/>
      <c r="S1643" s="408"/>
      <c r="T1643" s="408"/>
      <c r="U1643" s="408"/>
      <c r="V1643" s="408"/>
      <c r="W1643" s="408"/>
      <c r="X1643" s="408"/>
      <c r="Y1643" s="408"/>
      <c r="Z1643" s="408"/>
      <c r="AA1643" s="408"/>
      <c r="AB1643" s="408"/>
      <c r="AC1643" s="408"/>
      <c r="AD1643" s="408"/>
      <c r="AE1643" s="217"/>
      <c r="AG1643" s="111">
        <f t="shared" si="279"/>
        <v>0</v>
      </c>
      <c r="AH1643" s="95">
        <f t="shared" si="280"/>
        <v>0</v>
      </c>
      <c r="AI1643" s="95">
        <f t="shared" si="281"/>
        <v>0</v>
      </c>
      <c r="AJ1643" s="95">
        <f t="shared" si="282"/>
        <v>0</v>
      </c>
    </row>
    <row r="1644" spans="1:36" ht="15.05" customHeight="1">
      <c r="A1644" s="216"/>
      <c r="B1644" s="217"/>
      <c r="C1644" s="170" t="s">
        <v>83</v>
      </c>
      <c r="D1644" s="416" t="s">
        <v>563</v>
      </c>
      <c r="E1644" s="416"/>
      <c r="F1644" s="416"/>
      <c r="G1644" s="416"/>
      <c r="H1644" s="416"/>
      <c r="I1644" s="416"/>
      <c r="J1644" s="416"/>
      <c r="K1644" s="416"/>
      <c r="L1644" s="416"/>
      <c r="M1644" s="408"/>
      <c r="N1644" s="408"/>
      <c r="O1644" s="408"/>
      <c r="P1644" s="408"/>
      <c r="Q1644" s="408"/>
      <c r="R1644" s="408"/>
      <c r="S1644" s="408"/>
      <c r="T1644" s="408"/>
      <c r="U1644" s="408"/>
      <c r="V1644" s="408"/>
      <c r="W1644" s="408"/>
      <c r="X1644" s="408"/>
      <c r="Y1644" s="408"/>
      <c r="Z1644" s="408"/>
      <c r="AA1644" s="408"/>
      <c r="AB1644" s="408"/>
      <c r="AC1644" s="408"/>
      <c r="AD1644" s="408"/>
      <c r="AE1644" s="217"/>
      <c r="AG1644" s="111">
        <f t="shared" si="279"/>
        <v>0</v>
      </c>
      <c r="AH1644" s="95">
        <f t="shared" si="280"/>
        <v>0</v>
      </c>
      <c r="AI1644" s="95">
        <f t="shared" si="281"/>
        <v>0</v>
      </c>
      <c r="AJ1644" s="95">
        <f t="shared" si="282"/>
        <v>0</v>
      </c>
    </row>
    <row r="1645" spans="1:36" ht="15.05" customHeight="1">
      <c r="A1645" s="216"/>
      <c r="B1645" s="217"/>
      <c r="C1645" s="170" t="s">
        <v>84</v>
      </c>
      <c r="D1645" s="416" t="s">
        <v>564</v>
      </c>
      <c r="E1645" s="416"/>
      <c r="F1645" s="416"/>
      <c r="G1645" s="416"/>
      <c r="H1645" s="416"/>
      <c r="I1645" s="416"/>
      <c r="J1645" s="416"/>
      <c r="K1645" s="416"/>
      <c r="L1645" s="416"/>
      <c r="M1645" s="408"/>
      <c r="N1645" s="408"/>
      <c r="O1645" s="408"/>
      <c r="P1645" s="408"/>
      <c r="Q1645" s="408"/>
      <c r="R1645" s="408"/>
      <c r="S1645" s="408"/>
      <c r="T1645" s="408"/>
      <c r="U1645" s="408"/>
      <c r="V1645" s="408"/>
      <c r="W1645" s="408"/>
      <c r="X1645" s="408"/>
      <c r="Y1645" s="408"/>
      <c r="Z1645" s="408"/>
      <c r="AA1645" s="408"/>
      <c r="AB1645" s="408"/>
      <c r="AC1645" s="408"/>
      <c r="AD1645" s="408"/>
      <c r="AE1645" s="217"/>
      <c r="AG1645" s="111">
        <f t="shared" si="279"/>
        <v>0</v>
      </c>
      <c r="AH1645" s="95">
        <f t="shared" si="280"/>
        <v>0</v>
      </c>
      <c r="AI1645" s="95">
        <f t="shared" si="281"/>
        <v>0</v>
      </c>
      <c r="AJ1645" s="95">
        <f t="shared" si="282"/>
        <v>0</v>
      </c>
    </row>
    <row r="1646" spans="1:36" ht="15.05" customHeight="1">
      <c r="A1646" s="216"/>
      <c r="B1646" s="217"/>
      <c r="C1646" s="170" t="s">
        <v>85</v>
      </c>
      <c r="D1646" s="416" t="s">
        <v>565</v>
      </c>
      <c r="E1646" s="416"/>
      <c r="F1646" s="416"/>
      <c r="G1646" s="416"/>
      <c r="H1646" s="416"/>
      <c r="I1646" s="416"/>
      <c r="J1646" s="416"/>
      <c r="K1646" s="416"/>
      <c r="L1646" s="416"/>
      <c r="M1646" s="408"/>
      <c r="N1646" s="408"/>
      <c r="O1646" s="408"/>
      <c r="P1646" s="408"/>
      <c r="Q1646" s="408"/>
      <c r="R1646" s="408"/>
      <c r="S1646" s="408"/>
      <c r="T1646" s="408"/>
      <c r="U1646" s="408"/>
      <c r="V1646" s="408"/>
      <c r="W1646" s="408"/>
      <c r="X1646" s="408"/>
      <c r="Y1646" s="408"/>
      <c r="Z1646" s="408"/>
      <c r="AA1646" s="408"/>
      <c r="AB1646" s="408"/>
      <c r="AC1646" s="408"/>
      <c r="AD1646" s="408"/>
      <c r="AE1646" s="217"/>
      <c r="AG1646" s="111">
        <f t="shared" si="279"/>
        <v>0</v>
      </c>
      <c r="AH1646" s="95">
        <f t="shared" si="280"/>
        <v>0</v>
      </c>
      <c r="AI1646" s="95">
        <f t="shared" si="281"/>
        <v>0</v>
      </c>
      <c r="AJ1646" s="95">
        <f t="shared" si="282"/>
        <v>0</v>
      </c>
    </row>
    <row r="1647" spans="1:36" ht="15.05" customHeight="1">
      <c r="A1647" s="216"/>
      <c r="B1647" s="217"/>
      <c r="C1647" s="170" t="s">
        <v>86</v>
      </c>
      <c r="D1647" s="416" t="s">
        <v>566</v>
      </c>
      <c r="E1647" s="416"/>
      <c r="F1647" s="416"/>
      <c r="G1647" s="416"/>
      <c r="H1647" s="416"/>
      <c r="I1647" s="416"/>
      <c r="J1647" s="416"/>
      <c r="K1647" s="416"/>
      <c r="L1647" s="416"/>
      <c r="M1647" s="408"/>
      <c r="N1647" s="408"/>
      <c r="O1647" s="408"/>
      <c r="P1647" s="408"/>
      <c r="Q1647" s="408"/>
      <c r="R1647" s="408"/>
      <c r="S1647" s="408"/>
      <c r="T1647" s="408"/>
      <c r="U1647" s="408"/>
      <c r="V1647" s="408"/>
      <c r="W1647" s="408"/>
      <c r="X1647" s="408"/>
      <c r="Y1647" s="408"/>
      <c r="Z1647" s="408"/>
      <c r="AA1647" s="408"/>
      <c r="AB1647" s="408"/>
      <c r="AC1647" s="408"/>
      <c r="AD1647" s="408"/>
      <c r="AE1647" s="217"/>
      <c r="AG1647" s="111">
        <f t="shared" si="279"/>
        <v>0</v>
      </c>
      <c r="AH1647" s="95">
        <f t="shared" si="280"/>
        <v>0</v>
      </c>
      <c r="AI1647" s="95">
        <f t="shared" si="281"/>
        <v>0</v>
      </c>
      <c r="AJ1647" s="95">
        <f t="shared" si="282"/>
        <v>0</v>
      </c>
    </row>
    <row r="1648" spans="1:36" ht="15.05" customHeight="1">
      <c r="A1648" s="216"/>
      <c r="B1648" s="217"/>
      <c r="C1648" s="170" t="s">
        <v>87</v>
      </c>
      <c r="D1648" s="416" t="s">
        <v>567</v>
      </c>
      <c r="E1648" s="416"/>
      <c r="F1648" s="416"/>
      <c r="G1648" s="416"/>
      <c r="H1648" s="416"/>
      <c r="I1648" s="416"/>
      <c r="J1648" s="416"/>
      <c r="K1648" s="416"/>
      <c r="L1648" s="416"/>
      <c r="M1648" s="408"/>
      <c r="N1648" s="408"/>
      <c r="O1648" s="408"/>
      <c r="P1648" s="408"/>
      <c r="Q1648" s="408"/>
      <c r="R1648" s="408"/>
      <c r="S1648" s="408"/>
      <c r="T1648" s="408"/>
      <c r="U1648" s="408"/>
      <c r="V1648" s="408"/>
      <c r="W1648" s="408"/>
      <c r="X1648" s="408"/>
      <c r="Y1648" s="408"/>
      <c r="Z1648" s="408"/>
      <c r="AA1648" s="408"/>
      <c r="AB1648" s="408"/>
      <c r="AC1648" s="408"/>
      <c r="AD1648" s="408"/>
      <c r="AE1648" s="217"/>
      <c r="AG1648" s="111">
        <f t="shared" si="279"/>
        <v>0</v>
      </c>
      <c r="AH1648" s="95">
        <f t="shared" si="280"/>
        <v>0</v>
      </c>
      <c r="AI1648" s="95">
        <f t="shared" si="281"/>
        <v>0</v>
      </c>
      <c r="AJ1648" s="95">
        <f t="shared" si="282"/>
        <v>0</v>
      </c>
    </row>
    <row r="1649" spans="1:36" ht="15.05" customHeight="1">
      <c r="A1649" s="216"/>
      <c r="B1649" s="217"/>
      <c r="C1649" s="170" t="s">
        <v>88</v>
      </c>
      <c r="D1649" s="416" t="s">
        <v>568</v>
      </c>
      <c r="E1649" s="416"/>
      <c r="F1649" s="416"/>
      <c r="G1649" s="416"/>
      <c r="H1649" s="416"/>
      <c r="I1649" s="416"/>
      <c r="J1649" s="416"/>
      <c r="K1649" s="416"/>
      <c r="L1649" s="416"/>
      <c r="M1649" s="408"/>
      <c r="N1649" s="408"/>
      <c r="O1649" s="408"/>
      <c r="P1649" s="408"/>
      <c r="Q1649" s="408"/>
      <c r="R1649" s="408"/>
      <c r="S1649" s="408"/>
      <c r="T1649" s="408"/>
      <c r="U1649" s="408"/>
      <c r="V1649" s="408"/>
      <c r="W1649" s="408"/>
      <c r="X1649" s="408"/>
      <c r="Y1649" s="408"/>
      <c r="Z1649" s="408"/>
      <c r="AA1649" s="408"/>
      <c r="AB1649" s="408"/>
      <c r="AC1649" s="408"/>
      <c r="AD1649" s="408"/>
      <c r="AE1649" s="217"/>
      <c r="AG1649" s="111">
        <f t="shared" si="279"/>
        <v>0</v>
      </c>
      <c r="AH1649" s="95">
        <f t="shared" si="280"/>
        <v>0</v>
      </c>
      <c r="AI1649" s="95">
        <f t="shared" si="281"/>
        <v>0</v>
      </c>
      <c r="AJ1649" s="95">
        <f t="shared" si="282"/>
        <v>0</v>
      </c>
    </row>
    <row r="1650" spans="1:36" ht="15.05" customHeight="1">
      <c r="A1650" s="216"/>
      <c r="B1650" s="217"/>
      <c r="C1650" s="170" t="s">
        <v>89</v>
      </c>
      <c r="D1650" s="416" t="s">
        <v>569</v>
      </c>
      <c r="E1650" s="416"/>
      <c r="F1650" s="416"/>
      <c r="G1650" s="416"/>
      <c r="H1650" s="416"/>
      <c r="I1650" s="416"/>
      <c r="J1650" s="416"/>
      <c r="K1650" s="416"/>
      <c r="L1650" s="416"/>
      <c r="M1650" s="408"/>
      <c r="N1650" s="408"/>
      <c r="O1650" s="408"/>
      <c r="P1650" s="408"/>
      <c r="Q1650" s="408"/>
      <c r="R1650" s="408"/>
      <c r="S1650" s="408"/>
      <c r="T1650" s="408"/>
      <c r="U1650" s="408"/>
      <c r="V1650" s="408"/>
      <c r="W1650" s="408"/>
      <c r="X1650" s="408"/>
      <c r="Y1650" s="408"/>
      <c r="Z1650" s="408"/>
      <c r="AA1650" s="408"/>
      <c r="AB1650" s="408"/>
      <c r="AC1650" s="408"/>
      <c r="AD1650" s="408"/>
      <c r="AE1650" s="217"/>
      <c r="AG1650" s="111">
        <f t="shared" si="279"/>
        <v>0</v>
      </c>
      <c r="AH1650" s="95">
        <f t="shared" si="280"/>
        <v>0</v>
      </c>
      <c r="AI1650" s="95">
        <f t="shared" si="281"/>
        <v>0</v>
      </c>
      <c r="AJ1650" s="95">
        <f t="shared" si="282"/>
        <v>0</v>
      </c>
    </row>
    <row r="1651" spans="1:36" ht="15.05" customHeight="1">
      <c r="A1651" s="216"/>
      <c r="B1651" s="217"/>
      <c r="C1651" s="170" t="s">
        <v>90</v>
      </c>
      <c r="D1651" s="416" t="s">
        <v>570</v>
      </c>
      <c r="E1651" s="416"/>
      <c r="F1651" s="416"/>
      <c r="G1651" s="416"/>
      <c r="H1651" s="416"/>
      <c r="I1651" s="416"/>
      <c r="J1651" s="416"/>
      <c r="K1651" s="416"/>
      <c r="L1651" s="416"/>
      <c r="M1651" s="408"/>
      <c r="N1651" s="408"/>
      <c r="O1651" s="408"/>
      <c r="P1651" s="408"/>
      <c r="Q1651" s="408"/>
      <c r="R1651" s="408"/>
      <c r="S1651" s="408"/>
      <c r="T1651" s="408"/>
      <c r="U1651" s="408"/>
      <c r="V1651" s="408"/>
      <c r="W1651" s="408"/>
      <c r="X1651" s="408"/>
      <c r="Y1651" s="408"/>
      <c r="Z1651" s="408"/>
      <c r="AA1651" s="408"/>
      <c r="AB1651" s="408"/>
      <c r="AC1651" s="408"/>
      <c r="AD1651" s="408"/>
      <c r="AE1651" s="217"/>
      <c r="AG1651" s="111">
        <f t="shared" si="279"/>
        <v>0</v>
      </c>
      <c r="AH1651" s="95">
        <f t="shared" si="280"/>
        <v>0</v>
      </c>
      <c r="AI1651" s="95">
        <f t="shared" si="281"/>
        <v>0</v>
      </c>
      <c r="AJ1651" s="95">
        <f t="shared" si="282"/>
        <v>0</v>
      </c>
    </row>
    <row r="1652" spans="1:36" ht="15.05" customHeight="1">
      <c r="A1652" s="216"/>
      <c r="B1652" s="217"/>
      <c r="C1652" s="226" t="s">
        <v>91</v>
      </c>
      <c r="D1652" s="439" t="s">
        <v>234</v>
      </c>
      <c r="E1652" s="439"/>
      <c r="F1652" s="439"/>
      <c r="G1652" s="439"/>
      <c r="H1652" s="439"/>
      <c r="I1652" s="439"/>
      <c r="J1652" s="439"/>
      <c r="K1652" s="439"/>
      <c r="L1652" s="439"/>
      <c r="M1652" s="408"/>
      <c r="N1652" s="408"/>
      <c r="O1652" s="408"/>
      <c r="P1652" s="408"/>
      <c r="Q1652" s="408"/>
      <c r="R1652" s="408"/>
      <c r="S1652" s="408"/>
      <c r="T1652" s="408"/>
      <c r="U1652" s="408"/>
      <c r="V1652" s="408"/>
      <c r="W1652" s="408"/>
      <c r="X1652" s="408"/>
      <c r="Y1652" s="408"/>
      <c r="Z1652" s="408"/>
      <c r="AA1652" s="408"/>
      <c r="AB1652" s="408"/>
      <c r="AC1652" s="408"/>
      <c r="AD1652" s="408"/>
      <c r="AE1652" s="217"/>
      <c r="AG1652" s="111">
        <f t="shared" si="279"/>
        <v>0</v>
      </c>
      <c r="AH1652" s="95">
        <f t="shared" si="280"/>
        <v>0</v>
      </c>
      <c r="AI1652" s="95">
        <f t="shared" si="281"/>
        <v>0</v>
      </c>
      <c r="AJ1652" s="95">
        <f t="shared" si="282"/>
        <v>0</v>
      </c>
    </row>
    <row r="1653" spans="1:36" ht="15.05" customHeight="1">
      <c r="A1653" s="216"/>
      <c r="B1653" s="217"/>
      <c r="C1653" s="226" t="s">
        <v>92</v>
      </c>
      <c r="D1653" s="439" t="s">
        <v>812</v>
      </c>
      <c r="E1653" s="439"/>
      <c r="F1653" s="439"/>
      <c r="G1653" s="439"/>
      <c r="H1653" s="439"/>
      <c r="I1653" s="439"/>
      <c r="J1653" s="439"/>
      <c r="K1653" s="439"/>
      <c r="L1653" s="439"/>
      <c r="M1653" s="408"/>
      <c r="N1653" s="408"/>
      <c r="O1653" s="408"/>
      <c r="P1653" s="408"/>
      <c r="Q1653" s="408"/>
      <c r="R1653" s="408"/>
      <c r="S1653" s="408"/>
      <c r="T1653" s="408"/>
      <c r="U1653" s="408"/>
      <c r="V1653" s="408"/>
      <c r="W1653" s="408"/>
      <c r="X1653" s="408"/>
      <c r="Y1653" s="408"/>
      <c r="Z1653" s="408"/>
      <c r="AA1653" s="408"/>
      <c r="AB1653" s="408"/>
      <c r="AC1653" s="408"/>
      <c r="AD1653" s="408"/>
      <c r="AE1653" s="217"/>
      <c r="AG1653" s="111">
        <f t="shared" si="279"/>
        <v>0</v>
      </c>
      <c r="AH1653" s="95">
        <f t="shared" si="280"/>
        <v>0</v>
      </c>
      <c r="AI1653" s="95">
        <f t="shared" si="281"/>
        <v>0</v>
      </c>
      <c r="AJ1653" s="95">
        <f t="shared" si="282"/>
        <v>0</v>
      </c>
    </row>
    <row r="1654" spans="1:36" ht="15.05" customHeight="1">
      <c r="A1654" s="216"/>
      <c r="B1654" s="217"/>
      <c r="C1654" s="136"/>
      <c r="D1654" s="136"/>
      <c r="E1654" s="136"/>
      <c r="F1654" s="136"/>
      <c r="G1654" s="136"/>
      <c r="H1654" s="136"/>
      <c r="I1654" s="136"/>
      <c r="J1654" s="136"/>
      <c r="K1654" s="136"/>
      <c r="L1654" s="215" t="s">
        <v>259</v>
      </c>
      <c r="M1654" s="415">
        <f t="shared" ref="M1654:Y1654" si="283">IF(AND(SUM(M1629:R1653)=0,COUNTIF(M1629:R1653,"NS")&gt;0),"NS",
IF(AND(SUM(M1629:R1653)=0,COUNTIF(M1629:R1653,0)&gt;0),0,
IF(AND(SUM(M1629:R1653)=0,COUNTIF(M1629:R1653,"NA")&gt;0),"NA",
SUM(M1629:R1653))))</f>
        <v>0</v>
      </c>
      <c r="N1654" s="415"/>
      <c r="O1654" s="415"/>
      <c r="P1654" s="415"/>
      <c r="Q1654" s="415"/>
      <c r="R1654" s="415"/>
      <c r="S1654" s="415">
        <f t="shared" si="283"/>
        <v>0</v>
      </c>
      <c r="T1654" s="415"/>
      <c r="U1654" s="415"/>
      <c r="V1654" s="415"/>
      <c r="W1654" s="415"/>
      <c r="X1654" s="415"/>
      <c r="Y1654" s="415">
        <f t="shared" si="283"/>
        <v>0</v>
      </c>
      <c r="Z1654" s="415"/>
      <c r="AA1654" s="415"/>
      <c r="AB1654" s="415"/>
      <c r="AC1654" s="415"/>
      <c r="AD1654" s="415"/>
      <c r="AE1654" s="217"/>
      <c r="AJ1654" s="96">
        <f>SUM(AJ1629:AJ1653)</f>
        <v>0</v>
      </c>
    </row>
    <row r="1655" spans="1:36" ht="15.05" customHeight="1">
      <c r="A1655" s="216"/>
      <c r="B1655" s="217"/>
      <c r="C1655" s="217"/>
      <c r="D1655" s="217"/>
      <c r="E1655" s="217"/>
      <c r="F1655" s="217"/>
      <c r="G1655" s="217"/>
      <c r="H1655" s="217"/>
      <c r="I1655" s="217"/>
      <c r="J1655" s="217"/>
      <c r="K1655" s="217"/>
      <c r="L1655" s="217"/>
      <c r="M1655" s="217"/>
      <c r="N1655" s="217"/>
      <c r="O1655" s="217"/>
      <c r="P1655" s="217"/>
      <c r="Q1655" s="217"/>
      <c r="R1655" s="217"/>
      <c r="S1655" s="217"/>
      <c r="T1655" s="217"/>
      <c r="U1655" s="217"/>
      <c r="V1655" s="217"/>
      <c r="W1655" s="217"/>
      <c r="X1655" s="217"/>
      <c r="Y1655" s="217"/>
      <c r="Z1655" s="217"/>
      <c r="AA1655" s="217"/>
      <c r="AB1655" s="217"/>
      <c r="AC1655" s="217"/>
      <c r="AD1655" s="217"/>
      <c r="AE1655" s="217"/>
    </row>
    <row r="1656" spans="1:36" ht="24.05" customHeight="1">
      <c r="A1656" s="216"/>
      <c r="B1656" s="217"/>
      <c r="C1656" s="434" t="s">
        <v>250</v>
      </c>
      <c r="D1656" s="434"/>
      <c r="E1656" s="434"/>
      <c r="F1656" s="434"/>
      <c r="G1656" s="434"/>
      <c r="H1656" s="434"/>
      <c r="I1656" s="434"/>
      <c r="J1656" s="434"/>
      <c r="K1656" s="434"/>
      <c r="L1656" s="434"/>
      <c r="M1656" s="434"/>
      <c r="N1656" s="434"/>
      <c r="O1656" s="434"/>
      <c r="P1656" s="434"/>
      <c r="Q1656" s="434"/>
      <c r="R1656" s="434"/>
      <c r="S1656" s="434"/>
      <c r="T1656" s="434"/>
      <c r="U1656" s="434"/>
      <c r="V1656" s="434"/>
      <c r="W1656" s="434"/>
      <c r="X1656" s="434"/>
      <c r="Y1656" s="434"/>
      <c r="Z1656" s="434"/>
      <c r="AA1656" s="434"/>
      <c r="AB1656" s="434"/>
      <c r="AC1656" s="434"/>
      <c r="AD1656" s="434"/>
      <c r="AE1656" s="217"/>
    </row>
    <row r="1657" spans="1:36" ht="60.05" customHeight="1">
      <c r="A1657" s="216"/>
      <c r="B1657" s="217"/>
      <c r="C1657" s="435"/>
      <c r="D1657" s="435"/>
      <c r="E1657" s="435"/>
      <c r="F1657" s="435"/>
      <c r="G1657" s="435"/>
      <c r="H1657" s="435"/>
      <c r="I1657" s="435"/>
      <c r="J1657" s="435"/>
      <c r="K1657" s="435"/>
      <c r="L1657" s="435"/>
      <c r="M1657" s="435"/>
      <c r="N1657" s="435"/>
      <c r="O1657" s="435"/>
      <c r="P1657" s="435"/>
      <c r="Q1657" s="435"/>
      <c r="R1657" s="435"/>
      <c r="S1657" s="435"/>
      <c r="T1657" s="435"/>
      <c r="U1657" s="435"/>
      <c r="V1657" s="435"/>
      <c r="W1657" s="435"/>
      <c r="X1657" s="435"/>
      <c r="Y1657" s="435"/>
      <c r="Z1657" s="435"/>
      <c r="AA1657" s="435"/>
      <c r="AB1657" s="435"/>
      <c r="AC1657" s="435"/>
      <c r="AD1657" s="435"/>
      <c r="AE1657" s="217"/>
    </row>
    <row r="1658" spans="1:36" ht="15.05" customHeight="1">
      <c r="A1658" s="132"/>
      <c r="B1658" s="223"/>
      <c r="C1658" s="224"/>
      <c r="D1658" s="224"/>
      <c r="E1658" s="224"/>
      <c r="F1658" s="224"/>
      <c r="G1658" s="224"/>
      <c r="H1658" s="224"/>
      <c r="I1658" s="224"/>
      <c r="J1658" s="224"/>
      <c r="K1658" s="224"/>
      <c r="L1658" s="224"/>
      <c r="M1658" s="224"/>
      <c r="N1658" s="224"/>
      <c r="O1658" s="224"/>
      <c r="P1658" s="224"/>
      <c r="Q1658" s="224"/>
      <c r="R1658" s="224"/>
      <c r="S1658" s="224"/>
      <c r="T1658" s="224"/>
      <c r="U1658" s="224"/>
      <c r="V1658" s="224"/>
      <c r="W1658" s="224"/>
      <c r="X1658" s="224"/>
      <c r="Y1658" s="224"/>
      <c r="Z1658" s="224"/>
      <c r="AA1658" s="224"/>
      <c r="AB1658" s="224"/>
      <c r="AC1658" s="224"/>
      <c r="AD1658" s="224"/>
    </row>
    <row r="1659" spans="1:36" ht="15.05" customHeight="1">
      <c r="A1659" s="132"/>
      <c r="B1659" s="403" t="str">
        <f>IF(AJ1654=0,"","Error: verificar sumas por fila.")</f>
        <v/>
      </c>
      <c r="C1659" s="403"/>
      <c r="D1659" s="403"/>
      <c r="E1659" s="403"/>
      <c r="F1659" s="403"/>
      <c r="G1659" s="403"/>
      <c r="H1659" s="403"/>
      <c r="I1659" s="403"/>
      <c r="J1659" s="403"/>
      <c r="K1659" s="403"/>
      <c r="L1659" s="403"/>
      <c r="M1659" s="403"/>
      <c r="N1659" s="403"/>
      <c r="O1659" s="403"/>
      <c r="P1659" s="403"/>
      <c r="Q1659" s="403"/>
      <c r="R1659" s="403"/>
      <c r="S1659" s="403"/>
      <c r="T1659" s="403"/>
      <c r="U1659" s="403"/>
      <c r="V1659" s="403"/>
      <c r="W1659" s="403"/>
      <c r="X1659" s="403"/>
      <c r="Y1659" s="403"/>
      <c r="Z1659" s="403"/>
      <c r="AA1659" s="403"/>
      <c r="AB1659" s="403"/>
      <c r="AC1659" s="403"/>
      <c r="AD1659" s="403"/>
    </row>
    <row r="1660" spans="1:36" ht="15.05" customHeight="1">
      <c r="A1660" s="132"/>
      <c r="B1660" s="403" t="str">
        <f>IF(SUM(AQ1629,AU1629)=0,"","Error: verificar la consistencia con la pregunta 10.")</f>
        <v/>
      </c>
      <c r="C1660" s="403"/>
      <c r="D1660" s="403"/>
      <c r="E1660" s="403"/>
      <c r="F1660" s="403"/>
      <c r="G1660" s="403"/>
      <c r="H1660" s="403"/>
      <c r="I1660" s="403"/>
      <c r="J1660" s="403"/>
      <c r="K1660" s="403"/>
      <c r="L1660" s="403"/>
      <c r="M1660" s="403"/>
      <c r="N1660" s="403"/>
      <c r="O1660" s="403"/>
      <c r="P1660" s="403"/>
      <c r="Q1660" s="403"/>
      <c r="R1660" s="403"/>
      <c r="S1660" s="403"/>
      <c r="T1660" s="403"/>
      <c r="U1660" s="403"/>
      <c r="V1660" s="403"/>
      <c r="W1660" s="403"/>
      <c r="X1660" s="403"/>
      <c r="Y1660" s="403"/>
      <c r="Z1660" s="403"/>
      <c r="AA1660" s="403"/>
      <c r="AB1660" s="403"/>
      <c r="AC1660" s="403"/>
      <c r="AD1660" s="403"/>
    </row>
    <row r="1661" spans="1:36" ht="15.05" customHeight="1">
      <c r="A1661" s="132"/>
      <c r="B1661" s="404" t="str">
        <f>IF(OR(AG1627=AH1627,AG1627=AI1627),"","Error: debe completar toda la información requerida.")</f>
        <v/>
      </c>
      <c r="C1661" s="404"/>
      <c r="D1661" s="404"/>
      <c r="E1661" s="404"/>
      <c r="F1661" s="404"/>
      <c r="G1661" s="404"/>
      <c r="H1661" s="404"/>
      <c r="I1661" s="404"/>
      <c r="J1661" s="404"/>
      <c r="K1661" s="404"/>
      <c r="L1661" s="404"/>
      <c r="M1661" s="404"/>
      <c r="N1661" s="404"/>
      <c r="O1661" s="404"/>
      <c r="P1661" s="404"/>
      <c r="Q1661" s="404"/>
      <c r="R1661" s="404"/>
      <c r="S1661" s="404"/>
      <c r="T1661" s="404"/>
      <c r="U1661" s="404"/>
      <c r="V1661" s="404"/>
      <c r="W1661" s="404"/>
      <c r="X1661" s="404"/>
      <c r="Y1661" s="404"/>
      <c r="Z1661" s="404"/>
      <c r="AA1661" s="404"/>
      <c r="AB1661" s="404"/>
      <c r="AC1661" s="404"/>
      <c r="AD1661" s="404"/>
    </row>
    <row r="1662" spans="1:36" ht="15.05" customHeight="1">
      <c r="A1662" s="132"/>
      <c r="B1662" s="223"/>
      <c r="C1662" s="224"/>
      <c r="D1662" s="224"/>
      <c r="E1662" s="224"/>
      <c r="F1662" s="224"/>
      <c r="G1662" s="224"/>
      <c r="H1662" s="224"/>
      <c r="I1662" s="224"/>
      <c r="J1662" s="224"/>
      <c r="K1662" s="224"/>
      <c r="L1662" s="224"/>
      <c r="M1662" s="224"/>
      <c r="N1662" s="224"/>
      <c r="O1662" s="224"/>
      <c r="P1662" s="224"/>
      <c r="Q1662" s="224"/>
      <c r="R1662" s="224"/>
      <c r="S1662" s="224"/>
      <c r="T1662" s="224"/>
      <c r="U1662" s="224"/>
      <c r="V1662" s="224"/>
      <c r="W1662" s="224"/>
      <c r="X1662" s="224"/>
      <c r="Y1662" s="224"/>
      <c r="Z1662" s="224"/>
      <c r="AA1662" s="224"/>
      <c r="AB1662" s="224"/>
      <c r="AC1662" s="224"/>
      <c r="AD1662" s="224"/>
    </row>
    <row r="1663" spans="1:36" ht="15.05" customHeight="1">
      <c r="A1663" s="132"/>
      <c r="B1663" s="223"/>
      <c r="C1663" s="224"/>
      <c r="D1663" s="224"/>
      <c r="E1663" s="224"/>
      <c r="F1663" s="224"/>
      <c r="G1663" s="224"/>
      <c r="H1663" s="224"/>
      <c r="I1663" s="224"/>
      <c r="J1663" s="224"/>
      <c r="K1663" s="224"/>
      <c r="L1663" s="224"/>
      <c r="M1663" s="224"/>
      <c r="N1663" s="224"/>
      <c r="O1663" s="224"/>
      <c r="P1663" s="224"/>
      <c r="Q1663" s="224"/>
      <c r="R1663" s="224"/>
      <c r="S1663" s="224"/>
      <c r="T1663" s="224"/>
      <c r="U1663" s="224"/>
      <c r="V1663" s="224"/>
      <c r="W1663" s="224"/>
      <c r="X1663" s="224"/>
      <c r="Y1663" s="224"/>
      <c r="Z1663" s="224"/>
      <c r="AA1663" s="224"/>
      <c r="AB1663" s="224"/>
      <c r="AC1663" s="224"/>
      <c r="AD1663" s="224"/>
    </row>
    <row r="1664" spans="1:36" ht="24.05" customHeight="1">
      <c r="A1664" s="208" t="s">
        <v>272</v>
      </c>
      <c r="B1664" s="438" t="s">
        <v>831</v>
      </c>
      <c r="C1664" s="438"/>
      <c r="D1664" s="438"/>
      <c r="E1664" s="438"/>
      <c r="F1664" s="438"/>
      <c r="G1664" s="438"/>
      <c r="H1664" s="438"/>
      <c r="I1664" s="438"/>
      <c r="J1664" s="438"/>
      <c r="K1664" s="438"/>
      <c r="L1664" s="438"/>
      <c r="M1664" s="438"/>
      <c r="N1664" s="438"/>
      <c r="O1664" s="438"/>
      <c r="P1664" s="438"/>
      <c r="Q1664" s="438"/>
      <c r="R1664" s="438"/>
      <c r="S1664" s="438"/>
      <c r="T1664" s="438"/>
      <c r="U1664" s="438"/>
      <c r="V1664" s="438"/>
      <c r="W1664" s="438"/>
      <c r="X1664" s="438"/>
      <c r="Y1664" s="438"/>
      <c r="Z1664" s="438"/>
      <c r="AA1664" s="438"/>
      <c r="AB1664" s="438"/>
      <c r="AC1664" s="438"/>
      <c r="AD1664" s="438"/>
    </row>
    <row r="1665" spans="1:49" ht="15.05" customHeight="1">
      <c r="A1665" s="159"/>
      <c r="B1665" s="123"/>
      <c r="C1665" s="422" t="s">
        <v>509</v>
      </c>
      <c r="D1665" s="422"/>
      <c r="E1665" s="422"/>
      <c r="F1665" s="422"/>
      <c r="G1665" s="422"/>
      <c r="H1665" s="422"/>
      <c r="I1665" s="422"/>
      <c r="J1665" s="422"/>
      <c r="K1665" s="422"/>
      <c r="L1665" s="422"/>
      <c r="M1665" s="422"/>
      <c r="N1665" s="422"/>
      <c r="O1665" s="422"/>
      <c r="P1665" s="422"/>
      <c r="Q1665" s="422"/>
      <c r="R1665" s="422"/>
      <c r="S1665" s="422"/>
      <c r="T1665" s="422"/>
      <c r="U1665" s="422"/>
      <c r="V1665" s="422"/>
      <c r="W1665" s="422"/>
      <c r="X1665" s="422"/>
      <c r="Y1665" s="422"/>
      <c r="Z1665" s="422"/>
      <c r="AA1665" s="422"/>
      <c r="AB1665" s="422"/>
      <c r="AC1665" s="422"/>
      <c r="AD1665" s="422"/>
    </row>
    <row r="1666" spans="1:49" ht="15.05" customHeight="1">
      <c r="A1666" s="132"/>
      <c r="B1666" s="223"/>
      <c r="C1666" s="200"/>
      <c r="D1666" s="200"/>
      <c r="E1666" s="200"/>
      <c r="F1666" s="200"/>
      <c r="G1666" s="200"/>
      <c r="H1666" s="200"/>
      <c r="I1666" s="200"/>
      <c r="J1666" s="200"/>
      <c r="K1666" s="200"/>
      <c r="L1666" s="200"/>
      <c r="M1666" s="200"/>
      <c r="N1666" s="200"/>
      <c r="O1666" s="200"/>
      <c r="P1666" s="200"/>
      <c r="Q1666" s="200"/>
      <c r="R1666" s="200"/>
      <c r="S1666" s="200"/>
      <c r="T1666" s="200"/>
      <c r="U1666" s="200"/>
      <c r="V1666" s="200"/>
      <c r="W1666" s="200"/>
      <c r="X1666" s="200"/>
      <c r="Y1666" s="200"/>
      <c r="Z1666" s="200"/>
      <c r="AA1666" s="200"/>
      <c r="AB1666" s="200"/>
      <c r="AC1666" s="200"/>
      <c r="AD1666" s="200"/>
    </row>
    <row r="1667" spans="1:49" ht="24.05" customHeight="1">
      <c r="A1667" s="164"/>
      <c r="B1667" s="223"/>
      <c r="C1667" s="421" t="s">
        <v>64</v>
      </c>
      <c r="D1667" s="421"/>
      <c r="E1667" s="421"/>
      <c r="F1667" s="421"/>
      <c r="G1667" s="421"/>
      <c r="H1667" s="421"/>
      <c r="I1667" s="421"/>
      <c r="J1667" s="421"/>
      <c r="K1667" s="421"/>
      <c r="L1667" s="421"/>
      <c r="M1667" s="421" t="s">
        <v>822</v>
      </c>
      <c r="N1667" s="421"/>
      <c r="O1667" s="421"/>
      <c r="P1667" s="421"/>
      <c r="Q1667" s="421"/>
      <c r="R1667" s="421"/>
      <c r="S1667" s="421"/>
      <c r="T1667" s="421"/>
      <c r="U1667" s="421"/>
      <c r="V1667" s="421"/>
      <c r="W1667" s="421"/>
      <c r="X1667" s="421"/>
      <c r="Y1667" s="421"/>
      <c r="Z1667" s="421"/>
      <c r="AA1667" s="421"/>
      <c r="AB1667" s="421"/>
      <c r="AC1667" s="421"/>
      <c r="AD1667" s="421"/>
      <c r="AG1667" s="94" t="s">
        <v>917</v>
      </c>
      <c r="AH1667" s="95" t="s">
        <v>926</v>
      </c>
      <c r="AI1667" s="95" t="s">
        <v>927</v>
      </c>
    </row>
    <row r="1668" spans="1:49" ht="24.05" customHeight="1">
      <c r="A1668" s="164"/>
      <c r="B1668" s="223"/>
      <c r="C1668" s="421"/>
      <c r="D1668" s="421"/>
      <c r="E1668" s="421"/>
      <c r="F1668" s="421"/>
      <c r="G1668" s="421"/>
      <c r="H1668" s="421"/>
      <c r="I1668" s="421"/>
      <c r="J1668" s="421"/>
      <c r="K1668" s="421"/>
      <c r="L1668" s="421"/>
      <c r="M1668" s="421" t="s">
        <v>252</v>
      </c>
      <c r="N1668" s="421"/>
      <c r="O1668" s="436" t="s">
        <v>253</v>
      </c>
      <c r="P1668" s="436"/>
      <c r="Q1668" s="436" t="s">
        <v>254</v>
      </c>
      <c r="R1668" s="436"/>
      <c r="S1668" s="437" t="s">
        <v>815</v>
      </c>
      <c r="T1668" s="437"/>
      <c r="U1668" s="437"/>
      <c r="V1668" s="437"/>
      <c r="W1668" s="437" t="s">
        <v>816</v>
      </c>
      <c r="X1668" s="437"/>
      <c r="Y1668" s="437"/>
      <c r="Z1668" s="437"/>
      <c r="AA1668" s="437" t="s">
        <v>812</v>
      </c>
      <c r="AB1668" s="437"/>
      <c r="AC1668" s="437"/>
      <c r="AD1668" s="437"/>
      <c r="AG1668" s="94">
        <f>COUNTBLANK(S1670:AD1789)</f>
        <v>1440</v>
      </c>
      <c r="AH1668" s="95">
        <v>1440</v>
      </c>
      <c r="AI1668" s="95">
        <v>720</v>
      </c>
      <c r="AO1668" s="111" t="s">
        <v>932</v>
      </c>
      <c r="AT1668" s="111" t="s">
        <v>933</v>
      </c>
    </row>
    <row r="1669" spans="1:49" ht="47.95" customHeight="1">
      <c r="A1669" s="164"/>
      <c r="B1669" s="223"/>
      <c r="C1669" s="421"/>
      <c r="D1669" s="421"/>
      <c r="E1669" s="421"/>
      <c r="F1669" s="421"/>
      <c r="G1669" s="421"/>
      <c r="H1669" s="421"/>
      <c r="I1669" s="421"/>
      <c r="J1669" s="421"/>
      <c r="K1669" s="421"/>
      <c r="L1669" s="421"/>
      <c r="M1669" s="421"/>
      <c r="N1669" s="421"/>
      <c r="O1669" s="436"/>
      <c r="P1669" s="436"/>
      <c r="Q1669" s="436"/>
      <c r="R1669" s="436"/>
      <c r="S1669" s="436" t="s">
        <v>253</v>
      </c>
      <c r="T1669" s="436"/>
      <c r="U1669" s="436" t="s">
        <v>254</v>
      </c>
      <c r="V1669" s="436"/>
      <c r="W1669" s="436" t="s">
        <v>253</v>
      </c>
      <c r="X1669" s="436"/>
      <c r="Y1669" s="436" t="s">
        <v>254</v>
      </c>
      <c r="Z1669" s="436"/>
      <c r="AA1669" s="436" t="s">
        <v>253</v>
      </c>
      <c r="AB1669" s="436"/>
      <c r="AC1669" s="436" t="s">
        <v>254</v>
      </c>
      <c r="AD1669" s="436"/>
      <c r="AO1669" s="98" t="s">
        <v>918</v>
      </c>
      <c r="AP1669" s="99" t="s">
        <v>929</v>
      </c>
      <c r="AQ1669" s="99" t="s">
        <v>930</v>
      </c>
      <c r="AR1669" s="99" t="s">
        <v>931</v>
      </c>
      <c r="AS1669" s="98" t="s">
        <v>918</v>
      </c>
      <c r="AT1669" s="99" t="s">
        <v>929</v>
      </c>
      <c r="AU1669" s="99" t="s">
        <v>930</v>
      </c>
      <c r="AV1669" s="99" t="s">
        <v>931</v>
      </c>
      <c r="AW1669" s="105" t="s">
        <v>935</v>
      </c>
    </row>
    <row r="1670" spans="1:49" ht="15.05" customHeight="1">
      <c r="A1670" s="159"/>
      <c r="B1670" s="123"/>
      <c r="C1670" s="221" t="s">
        <v>68</v>
      </c>
      <c r="D1670" s="416" t="str">
        <f>IF(D38="","",D38)</f>
        <v/>
      </c>
      <c r="E1670" s="416"/>
      <c r="F1670" s="416"/>
      <c r="G1670" s="416"/>
      <c r="H1670" s="416"/>
      <c r="I1670" s="416"/>
      <c r="J1670" s="416"/>
      <c r="K1670" s="416"/>
      <c r="L1670" s="416"/>
      <c r="M1670" s="410" t="str">
        <f>IF(M549="","",M549)</f>
        <v/>
      </c>
      <c r="N1670" s="410"/>
      <c r="O1670" s="410" t="str">
        <f t="shared" ref="O1670" si="284">IF(S549="","",S549)</f>
        <v/>
      </c>
      <c r="P1670" s="410"/>
      <c r="Q1670" s="410" t="str">
        <f>IF(Y549="","",Y549)</f>
        <v/>
      </c>
      <c r="R1670" s="410"/>
      <c r="S1670" s="408"/>
      <c r="T1670" s="408"/>
      <c r="U1670" s="408"/>
      <c r="V1670" s="408"/>
      <c r="W1670" s="408"/>
      <c r="X1670" s="408"/>
      <c r="Y1670" s="408"/>
      <c r="Z1670" s="408"/>
      <c r="AA1670" s="408"/>
      <c r="AB1670" s="408"/>
      <c r="AC1670" s="408"/>
      <c r="AD1670" s="408"/>
      <c r="AO1670" s="100">
        <f>IF(O1670="",0,O1670)</f>
        <v>0</v>
      </c>
      <c r="AP1670" s="101">
        <f>IF(AND(COUNTA(S1670,W1670,AA1670)&lt;&gt;0,COUNTIF(S1670,"NA")+COUNTIF(W1670,"NA")+COUNTIF(AA1670,"NA")=COUNTA($S$1669,$W$1669,$AA$1669)),"NA",SUM(S1670,W1670,AA1670))</f>
        <v>0</v>
      </c>
      <c r="AQ1670" s="101">
        <f>COUNTIF(S1670, "NS")+COUNTIF(W1670, "NS")+COUNTIF(AA1670, "NS")</f>
        <v>0</v>
      </c>
      <c r="AR1670" s="102">
        <f>IF($AG$1668=$AH$1668, 0, IF(OR(AND(AO1670 =0, AQ1670 &gt;0), AND(AO1670 ="NS", AP1670&gt;0), AND(AO1670 ="NS", AP1670 =0, AQ1670=0), AND(AO1670="NA", AP1670&lt;&gt;"NA") ), 1, IF(OR(AND(AQ1670&gt;=2, AP1670&lt;AO1670), AND(AO1670="NS", AP1670=0, AQ1670&gt;0), AP1670=AO1670 ), 0, 1)))</f>
        <v>0</v>
      </c>
      <c r="AS1670" s="100">
        <f>IF(Q1670="",0,Q1670)</f>
        <v>0</v>
      </c>
      <c r="AT1670" s="101">
        <f>IF(AND(COUNTA(U1670,Y1670,AC1670)&lt;&gt;0,COUNTIF(U1670,"NA")+COUNTIF(Y1670,"NA")+COUNTIF(AC1670,"NA")=COUNTA($U$1669,$Y$1669,$AC$1669)),"NA",SUM(U1670,Y1670,AC1670))</f>
        <v>0</v>
      </c>
      <c r="AU1670" s="101">
        <f>COUNTIF(U1670, "NS")+COUNTIF(Y1670, "NS")+COUNTIF(AC1670, "NS")</f>
        <v>0</v>
      </c>
      <c r="AV1670" s="102">
        <f>IF($AG$1668=$AH$1668, 0, IF(OR(AND(AS1670 =0, AU1670 &gt;0), AND(AS1670 ="NS", AT1670&gt;0), AND(AS1670 ="NS", AT1670 =0, AU1670=0), AND(AS1670="NA", AT1670&lt;&gt;"NA") ), 1, IF(OR(AND(AU1670&gt;=2, AT1670&lt;AS1670), AND(AS1670="NS", AT1670=0, AU1670&gt;0), AT1670=AS1670 ), 0, 1)))</f>
        <v>0</v>
      </c>
      <c r="AW1670" s="111">
        <f>IF($AG$1668=$AH$1668,0,IF(OR(AND(D1670&lt;&gt;"",COUNTA(S1670:AD1670)&lt;&gt;COUNTA($S$1669:$AD$1669)),AND(D1670="",COUNTA(S1670:AD1670)&gt;0)),1,0))</f>
        <v>0</v>
      </c>
    </row>
    <row r="1671" spans="1:49" ht="15.05" customHeight="1">
      <c r="A1671" s="159"/>
      <c r="B1671" s="123"/>
      <c r="C1671" s="196" t="s">
        <v>69</v>
      </c>
      <c r="D1671" s="416" t="str">
        <f t="shared" ref="D1671:D1734" si="285">IF(D39="","",D39)</f>
        <v/>
      </c>
      <c r="E1671" s="416"/>
      <c r="F1671" s="416"/>
      <c r="G1671" s="416"/>
      <c r="H1671" s="416"/>
      <c r="I1671" s="416"/>
      <c r="J1671" s="416"/>
      <c r="K1671" s="416"/>
      <c r="L1671" s="416"/>
      <c r="M1671" s="410" t="str">
        <f t="shared" ref="M1671:M1734" si="286">IF(M550="","",M550)</f>
        <v/>
      </c>
      <c r="N1671" s="410"/>
      <c r="O1671" s="410" t="str">
        <f t="shared" ref="O1671:O1734" si="287">IF(S550="","",S550)</f>
        <v/>
      </c>
      <c r="P1671" s="410"/>
      <c r="Q1671" s="410" t="str">
        <f t="shared" ref="Q1671:Q1734" si="288">IF(Y550="","",Y550)</f>
        <v/>
      </c>
      <c r="R1671" s="410"/>
      <c r="S1671" s="408"/>
      <c r="T1671" s="408"/>
      <c r="U1671" s="408"/>
      <c r="V1671" s="408"/>
      <c r="W1671" s="408"/>
      <c r="X1671" s="408"/>
      <c r="Y1671" s="408"/>
      <c r="Z1671" s="408"/>
      <c r="AA1671" s="408"/>
      <c r="AB1671" s="408"/>
      <c r="AC1671" s="408"/>
      <c r="AD1671" s="408"/>
      <c r="AO1671" s="100">
        <f t="shared" ref="AO1671:AO1734" si="289">IF(O1671="",0,O1671)</f>
        <v>0</v>
      </c>
      <c r="AP1671" s="101">
        <f t="shared" ref="AP1671:AP1734" si="290">IF(AND(COUNTA(S1671,W1671,AA1671)&lt;&gt;0,COUNTIF(S1671,"NA")+COUNTIF(W1671,"NA")+COUNTIF(AA1671,"NA")=COUNTA($S$1669,$W$1669,$AA$1669)),"NA",SUM(S1671,W1671,AA1671))</f>
        <v>0</v>
      </c>
      <c r="AQ1671" s="101">
        <f t="shared" ref="AQ1671:AQ1734" si="291">COUNTIF(S1671, "NS")+COUNTIF(W1671, "NS")+COUNTIF(AA1671, "NS")</f>
        <v>0</v>
      </c>
      <c r="AR1671" s="102">
        <f t="shared" ref="AR1671:AR1734" si="292">IF($AG$1668=$AH$1668, 0, IF(OR(AND(AO1671 =0, AQ1671 &gt;0), AND(AO1671 ="NS", AP1671&gt;0), AND(AO1671 ="NS", AP1671 =0, AQ1671=0), AND(AO1671="NA", AP1671&lt;&gt;"NA") ), 1, IF(OR(AND(AQ1671&gt;=2, AP1671&lt;AO1671), AND(AO1671="NS", AP1671=0, AQ1671&gt;0), AP1671=AO1671 ), 0, 1)))</f>
        <v>0</v>
      </c>
      <c r="AS1671" s="100">
        <f t="shared" ref="AS1671:AS1734" si="293">IF(Q1671="",0,Q1671)</f>
        <v>0</v>
      </c>
      <c r="AT1671" s="101">
        <f t="shared" ref="AT1671:AT1734" si="294">IF(AND(COUNTA(U1671,Y1671,AC1671)&lt;&gt;0,COUNTIF(U1671,"NA")+COUNTIF(Y1671,"NA")+COUNTIF(AC1671,"NA")=COUNTA($U$1669,$Y$1669,$AC$1669)),"NA",SUM(U1671,Y1671,AC1671))</f>
        <v>0</v>
      </c>
      <c r="AU1671" s="101">
        <f t="shared" ref="AU1671:AU1734" si="295">COUNTIF(U1671, "NS")+COUNTIF(Y1671, "NS")+COUNTIF(AC1671, "NS")</f>
        <v>0</v>
      </c>
      <c r="AV1671" s="102">
        <f t="shared" ref="AV1671:AV1734" si="296">IF($AG$1668=$AH$1668, 0, IF(OR(AND(AS1671 =0, AU1671 &gt;0), AND(AS1671 ="NS", AT1671&gt;0), AND(AS1671 ="NS", AT1671 =0, AU1671=0), AND(AS1671="NA", AT1671&lt;&gt;"NA") ), 1, IF(OR(AND(AU1671&gt;=2, AT1671&lt;AS1671), AND(AS1671="NS", AT1671=0, AU1671&gt;0), AT1671=AS1671 ), 0, 1)))</f>
        <v>0</v>
      </c>
      <c r="AW1671" s="111">
        <f t="shared" ref="AW1671:AW1734" si="297">IF($AG$1668=$AH$1668,0,IF(OR(AND(D1671&lt;&gt;"",COUNTA(S1671:AD1671)&lt;&gt;COUNTA($S$1669:$AD$1669)),AND(D1671="",COUNTA(S1671:AD1671)&gt;0)),1,0))</f>
        <v>0</v>
      </c>
    </row>
    <row r="1672" spans="1:49" ht="15.05" customHeight="1">
      <c r="A1672" s="159"/>
      <c r="B1672" s="123"/>
      <c r="C1672" s="126" t="s">
        <v>70</v>
      </c>
      <c r="D1672" s="416" t="str">
        <f t="shared" si="285"/>
        <v/>
      </c>
      <c r="E1672" s="416"/>
      <c r="F1672" s="416"/>
      <c r="G1672" s="416"/>
      <c r="H1672" s="416"/>
      <c r="I1672" s="416"/>
      <c r="J1672" s="416"/>
      <c r="K1672" s="416"/>
      <c r="L1672" s="416"/>
      <c r="M1672" s="410" t="str">
        <f t="shared" si="286"/>
        <v/>
      </c>
      <c r="N1672" s="410"/>
      <c r="O1672" s="410" t="str">
        <f t="shared" si="287"/>
        <v/>
      </c>
      <c r="P1672" s="410"/>
      <c r="Q1672" s="410" t="str">
        <f t="shared" si="288"/>
        <v/>
      </c>
      <c r="R1672" s="410"/>
      <c r="S1672" s="408"/>
      <c r="T1672" s="408"/>
      <c r="U1672" s="408"/>
      <c r="V1672" s="408"/>
      <c r="W1672" s="408"/>
      <c r="X1672" s="408"/>
      <c r="Y1672" s="408"/>
      <c r="Z1672" s="408"/>
      <c r="AA1672" s="408"/>
      <c r="AB1672" s="408"/>
      <c r="AC1672" s="408"/>
      <c r="AD1672" s="408"/>
      <c r="AO1672" s="100">
        <f t="shared" si="289"/>
        <v>0</v>
      </c>
      <c r="AP1672" s="101">
        <f t="shared" si="290"/>
        <v>0</v>
      </c>
      <c r="AQ1672" s="101">
        <f t="shared" si="291"/>
        <v>0</v>
      </c>
      <c r="AR1672" s="102">
        <f t="shared" si="292"/>
        <v>0</v>
      </c>
      <c r="AS1672" s="100">
        <f t="shared" si="293"/>
        <v>0</v>
      </c>
      <c r="AT1672" s="101">
        <f t="shared" si="294"/>
        <v>0</v>
      </c>
      <c r="AU1672" s="101">
        <f t="shared" si="295"/>
        <v>0</v>
      </c>
      <c r="AV1672" s="102">
        <f t="shared" si="296"/>
        <v>0</v>
      </c>
      <c r="AW1672" s="111">
        <f t="shared" si="297"/>
        <v>0</v>
      </c>
    </row>
    <row r="1673" spans="1:49" ht="15.05" customHeight="1">
      <c r="A1673" s="159"/>
      <c r="B1673" s="123"/>
      <c r="C1673" s="126" t="s">
        <v>71</v>
      </c>
      <c r="D1673" s="416" t="str">
        <f t="shared" si="285"/>
        <v/>
      </c>
      <c r="E1673" s="416"/>
      <c r="F1673" s="416"/>
      <c r="G1673" s="416"/>
      <c r="H1673" s="416"/>
      <c r="I1673" s="416"/>
      <c r="J1673" s="416"/>
      <c r="K1673" s="416"/>
      <c r="L1673" s="416"/>
      <c r="M1673" s="410" t="str">
        <f t="shared" si="286"/>
        <v/>
      </c>
      <c r="N1673" s="410"/>
      <c r="O1673" s="410" t="str">
        <f t="shared" si="287"/>
        <v/>
      </c>
      <c r="P1673" s="410"/>
      <c r="Q1673" s="410" t="str">
        <f t="shared" si="288"/>
        <v/>
      </c>
      <c r="R1673" s="410"/>
      <c r="S1673" s="408"/>
      <c r="T1673" s="408"/>
      <c r="U1673" s="408"/>
      <c r="V1673" s="408"/>
      <c r="W1673" s="408"/>
      <c r="X1673" s="408"/>
      <c r="Y1673" s="408"/>
      <c r="Z1673" s="408"/>
      <c r="AA1673" s="408"/>
      <c r="AB1673" s="408"/>
      <c r="AC1673" s="408"/>
      <c r="AD1673" s="408"/>
      <c r="AO1673" s="100">
        <f t="shared" si="289"/>
        <v>0</v>
      </c>
      <c r="AP1673" s="101">
        <f t="shared" si="290"/>
        <v>0</v>
      </c>
      <c r="AQ1673" s="101">
        <f t="shared" si="291"/>
        <v>0</v>
      </c>
      <c r="AR1673" s="102">
        <f t="shared" si="292"/>
        <v>0</v>
      </c>
      <c r="AS1673" s="100">
        <f t="shared" si="293"/>
        <v>0</v>
      </c>
      <c r="AT1673" s="101">
        <f t="shared" si="294"/>
        <v>0</v>
      </c>
      <c r="AU1673" s="101">
        <f t="shared" si="295"/>
        <v>0</v>
      </c>
      <c r="AV1673" s="102">
        <f t="shared" si="296"/>
        <v>0</v>
      </c>
      <c r="AW1673" s="111">
        <f t="shared" si="297"/>
        <v>0</v>
      </c>
    </row>
    <row r="1674" spans="1:49" ht="15.05" customHeight="1">
      <c r="A1674" s="159"/>
      <c r="B1674" s="123"/>
      <c r="C1674" s="126" t="s">
        <v>72</v>
      </c>
      <c r="D1674" s="416" t="str">
        <f t="shared" si="285"/>
        <v/>
      </c>
      <c r="E1674" s="416"/>
      <c r="F1674" s="416"/>
      <c r="G1674" s="416"/>
      <c r="H1674" s="416"/>
      <c r="I1674" s="416"/>
      <c r="J1674" s="416"/>
      <c r="K1674" s="416"/>
      <c r="L1674" s="416"/>
      <c r="M1674" s="410" t="str">
        <f t="shared" si="286"/>
        <v/>
      </c>
      <c r="N1674" s="410"/>
      <c r="O1674" s="410" t="str">
        <f t="shared" si="287"/>
        <v/>
      </c>
      <c r="P1674" s="410"/>
      <c r="Q1674" s="410" t="str">
        <f t="shared" si="288"/>
        <v/>
      </c>
      <c r="R1674" s="410"/>
      <c r="S1674" s="408"/>
      <c r="T1674" s="408"/>
      <c r="U1674" s="408"/>
      <c r="V1674" s="408"/>
      <c r="W1674" s="408"/>
      <c r="X1674" s="408"/>
      <c r="Y1674" s="408"/>
      <c r="Z1674" s="408"/>
      <c r="AA1674" s="408"/>
      <c r="AB1674" s="408"/>
      <c r="AC1674" s="408"/>
      <c r="AD1674" s="408"/>
      <c r="AO1674" s="100">
        <f t="shared" si="289"/>
        <v>0</v>
      </c>
      <c r="AP1674" s="101">
        <f t="shared" si="290"/>
        <v>0</v>
      </c>
      <c r="AQ1674" s="101">
        <f t="shared" si="291"/>
        <v>0</v>
      </c>
      <c r="AR1674" s="102">
        <f t="shared" si="292"/>
        <v>0</v>
      </c>
      <c r="AS1674" s="100">
        <f t="shared" si="293"/>
        <v>0</v>
      </c>
      <c r="AT1674" s="101">
        <f t="shared" si="294"/>
        <v>0</v>
      </c>
      <c r="AU1674" s="101">
        <f t="shared" si="295"/>
        <v>0</v>
      </c>
      <c r="AV1674" s="102">
        <f t="shared" si="296"/>
        <v>0</v>
      </c>
      <c r="AW1674" s="111">
        <f t="shared" si="297"/>
        <v>0</v>
      </c>
    </row>
    <row r="1675" spans="1:49" ht="15.05" customHeight="1">
      <c r="A1675" s="159"/>
      <c r="B1675" s="123"/>
      <c r="C1675" s="126" t="s">
        <v>73</v>
      </c>
      <c r="D1675" s="416" t="str">
        <f t="shared" si="285"/>
        <v/>
      </c>
      <c r="E1675" s="416"/>
      <c r="F1675" s="416"/>
      <c r="G1675" s="416"/>
      <c r="H1675" s="416"/>
      <c r="I1675" s="416"/>
      <c r="J1675" s="416"/>
      <c r="K1675" s="416"/>
      <c r="L1675" s="416"/>
      <c r="M1675" s="410" t="str">
        <f t="shared" si="286"/>
        <v/>
      </c>
      <c r="N1675" s="410"/>
      <c r="O1675" s="410" t="str">
        <f t="shared" si="287"/>
        <v/>
      </c>
      <c r="P1675" s="410"/>
      <c r="Q1675" s="410" t="str">
        <f t="shared" si="288"/>
        <v/>
      </c>
      <c r="R1675" s="410"/>
      <c r="S1675" s="408"/>
      <c r="T1675" s="408"/>
      <c r="U1675" s="408"/>
      <c r="V1675" s="408"/>
      <c r="W1675" s="408"/>
      <c r="X1675" s="408"/>
      <c r="Y1675" s="408"/>
      <c r="Z1675" s="408"/>
      <c r="AA1675" s="408"/>
      <c r="AB1675" s="408"/>
      <c r="AC1675" s="408"/>
      <c r="AD1675" s="408"/>
      <c r="AO1675" s="100">
        <f t="shared" si="289"/>
        <v>0</v>
      </c>
      <c r="AP1675" s="101">
        <f t="shared" si="290"/>
        <v>0</v>
      </c>
      <c r="AQ1675" s="101">
        <f t="shared" si="291"/>
        <v>0</v>
      </c>
      <c r="AR1675" s="102">
        <f t="shared" si="292"/>
        <v>0</v>
      </c>
      <c r="AS1675" s="100">
        <f t="shared" si="293"/>
        <v>0</v>
      </c>
      <c r="AT1675" s="101">
        <f t="shared" si="294"/>
        <v>0</v>
      </c>
      <c r="AU1675" s="101">
        <f t="shared" si="295"/>
        <v>0</v>
      </c>
      <c r="AV1675" s="102">
        <f t="shared" si="296"/>
        <v>0</v>
      </c>
      <c r="AW1675" s="111">
        <f t="shared" si="297"/>
        <v>0</v>
      </c>
    </row>
    <row r="1676" spans="1:49" ht="15.05" customHeight="1">
      <c r="A1676" s="159"/>
      <c r="B1676" s="123"/>
      <c r="C1676" s="126" t="s">
        <v>74</v>
      </c>
      <c r="D1676" s="416" t="str">
        <f t="shared" si="285"/>
        <v/>
      </c>
      <c r="E1676" s="416"/>
      <c r="F1676" s="416"/>
      <c r="G1676" s="416"/>
      <c r="H1676" s="416"/>
      <c r="I1676" s="416"/>
      <c r="J1676" s="416"/>
      <c r="K1676" s="416"/>
      <c r="L1676" s="416"/>
      <c r="M1676" s="410" t="str">
        <f t="shared" si="286"/>
        <v/>
      </c>
      <c r="N1676" s="410"/>
      <c r="O1676" s="410" t="str">
        <f t="shared" si="287"/>
        <v/>
      </c>
      <c r="P1676" s="410"/>
      <c r="Q1676" s="410" t="str">
        <f t="shared" si="288"/>
        <v/>
      </c>
      <c r="R1676" s="410"/>
      <c r="S1676" s="408"/>
      <c r="T1676" s="408"/>
      <c r="U1676" s="408"/>
      <c r="V1676" s="408"/>
      <c r="W1676" s="408"/>
      <c r="X1676" s="408"/>
      <c r="Y1676" s="408"/>
      <c r="Z1676" s="408"/>
      <c r="AA1676" s="408"/>
      <c r="AB1676" s="408"/>
      <c r="AC1676" s="408"/>
      <c r="AD1676" s="408"/>
      <c r="AO1676" s="100">
        <f t="shared" si="289"/>
        <v>0</v>
      </c>
      <c r="AP1676" s="101">
        <f t="shared" si="290"/>
        <v>0</v>
      </c>
      <c r="AQ1676" s="101">
        <f t="shared" si="291"/>
        <v>0</v>
      </c>
      <c r="AR1676" s="102">
        <f t="shared" si="292"/>
        <v>0</v>
      </c>
      <c r="AS1676" s="100">
        <f t="shared" si="293"/>
        <v>0</v>
      </c>
      <c r="AT1676" s="101">
        <f t="shared" si="294"/>
        <v>0</v>
      </c>
      <c r="AU1676" s="101">
        <f t="shared" si="295"/>
        <v>0</v>
      </c>
      <c r="AV1676" s="102">
        <f t="shared" si="296"/>
        <v>0</v>
      </c>
      <c r="AW1676" s="111">
        <f t="shared" si="297"/>
        <v>0</v>
      </c>
    </row>
    <row r="1677" spans="1:49" ht="15.05" customHeight="1">
      <c r="A1677" s="159"/>
      <c r="B1677" s="123"/>
      <c r="C1677" s="126" t="s">
        <v>75</v>
      </c>
      <c r="D1677" s="416" t="str">
        <f t="shared" si="285"/>
        <v/>
      </c>
      <c r="E1677" s="416"/>
      <c r="F1677" s="416"/>
      <c r="G1677" s="416"/>
      <c r="H1677" s="416"/>
      <c r="I1677" s="416"/>
      <c r="J1677" s="416"/>
      <c r="K1677" s="416"/>
      <c r="L1677" s="416"/>
      <c r="M1677" s="410" t="str">
        <f t="shared" si="286"/>
        <v/>
      </c>
      <c r="N1677" s="410"/>
      <c r="O1677" s="410" t="str">
        <f t="shared" si="287"/>
        <v/>
      </c>
      <c r="P1677" s="410"/>
      <c r="Q1677" s="410" t="str">
        <f t="shared" si="288"/>
        <v/>
      </c>
      <c r="R1677" s="410"/>
      <c r="S1677" s="408"/>
      <c r="T1677" s="408"/>
      <c r="U1677" s="408"/>
      <c r="V1677" s="408"/>
      <c r="W1677" s="408"/>
      <c r="X1677" s="408"/>
      <c r="Y1677" s="408"/>
      <c r="Z1677" s="408"/>
      <c r="AA1677" s="408"/>
      <c r="AB1677" s="408"/>
      <c r="AC1677" s="408"/>
      <c r="AD1677" s="408"/>
      <c r="AO1677" s="100">
        <f t="shared" si="289"/>
        <v>0</v>
      </c>
      <c r="AP1677" s="101">
        <f t="shared" si="290"/>
        <v>0</v>
      </c>
      <c r="AQ1677" s="101">
        <f t="shared" si="291"/>
        <v>0</v>
      </c>
      <c r="AR1677" s="102">
        <f t="shared" si="292"/>
        <v>0</v>
      </c>
      <c r="AS1677" s="100">
        <f t="shared" si="293"/>
        <v>0</v>
      </c>
      <c r="AT1677" s="101">
        <f t="shared" si="294"/>
        <v>0</v>
      </c>
      <c r="AU1677" s="101">
        <f t="shared" si="295"/>
        <v>0</v>
      </c>
      <c r="AV1677" s="102">
        <f t="shared" si="296"/>
        <v>0</v>
      </c>
      <c r="AW1677" s="111">
        <f t="shared" si="297"/>
        <v>0</v>
      </c>
    </row>
    <row r="1678" spans="1:49" ht="15.05" customHeight="1">
      <c r="A1678" s="159"/>
      <c r="B1678" s="123"/>
      <c r="C1678" s="126" t="s">
        <v>76</v>
      </c>
      <c r="D1678" s="416" t="str">
        <f t="shared" si="285"/>
        <v/>
      </c>
      <c r="E1678" s="416"/>
      <c r="F1678" s="416"/>
      <c r="G1678" s="416"/>
      <c r="H1678" s="416"/>
      <c r="I1678" s="416"/>
      <c r="J1678" s="416"/>
      <c r="K1678" s="416"/>
      <c r="L1678" s="416"/>
      <c r="M1678" s="410" t="str">
        <f t="shared" si="286"/>
        <v/>
      </c>
      <c r="N1678" s="410"/>
      <c r="O1678" s="410" t="str">
        <f t="shared" si="287"/>
        <v/>
      </c>
      <c r="P1678" s="410"/>
      <c r="Q1678" s="410" t="str">
        <f t="shared" si="288"/>
        <v/>
      </c>
      <c r="R1678" s="410"/>
      <c r="S1678" s="408"/>
      <c r="T1678" s="408"/>
      <c r="U1678" s="408"/>
      <c r="V1678" s="408"/>
      <c r="W1678" s="408"/>
      <c r="X1678" s="408"/>
      <c r="Y1678" s="408"/>
      <c r="Z1678" s="408"/>
      <c r="AA1678" s="408"/>
      <c r="AB1678" s="408"/>
      <c r="AC1678" s="408"/>
      <c r="AD1678" s="408"/>
      <c r="AO1678" s="100">
        <f t="shared" si="289"/>
        <v>0</v>
      </c>
      <c r="AP1678" s="101">
        <f t="shared" si="290"/>
        <v>0</v>
      </c>
      <c r="AQ1678" s="101">
        <f t="shared" si="291"/>
        <v>0</v>
      </c>
      <c r="AR1678" s="102">
        <f t="shared" si="292"/>
        <v>0</v>
      </c>
      <c r="AS1678" s="100">
        <f t="shared" si="293"/>
        <v>0</v>
      </c>
      <c r="AT1678" s="101">
        <f t="shared" si="294"/>
        <v>0</v>
      </c>
      <c r="AU1678" s="101">
        <f t="shared" si="295"/>
        <v>0</v>
      </c>
      <c r="AV1678" s="102">
        <f t="shared" si="296"/>
        <v>0</v>
      </c>
      <c r="AW1678" s="111">
        <f t="shared" si="297"/>
        <v>0</v>
      </c>
    </row>
    <row r="1679" spans="1:49" ht="15.05" customHeight="1">
      <c r="A1679" s="159"/>
      <c r="B1679" s="123"/>
      <c r="C1679" s="126" t="s">
        <v>77</v>
      </c>
      <c r="D1679" s="416" t="str">
        <f t="shared" si="285"/>
        <v/>
      </c>
      <c r="E1679" s="416"/>
      <c r="F1679" s="416"/>
      <c r="G1679" s="416"/>
      <c r="H1679" s="416"/>
      <c r="I1679" s="416"/>
      <c r="J1679" s="416"/>
      <c r="K1679" s="416"/>
      <c r="L1679" s="416"/>
      <c r="M1679" s="410" t="str">
        <f t="shared" si="286"/>
        <v/>
      </c>
      <c r="N1679" s="410"/>
      <c r="O1679" s="410" t="str">
        <f t="shared" si="287"/>
        <v/>
      </c>
      <c r="P1679" s="410"/>
      <c r="Q1679" s="410" t="str">
        <f t="shared" si="288"/>
        <v/>
      </c>
      <c r="R1679" s="410"/>
      <c r="S1679" s="408"/>
      <c r="T1679" s="408"/>
      <c r="U1679" s="408"/>
      <c r="V1679" s="408"/>
      <c r="W1679" s="408"/>
      <c r="X1679" s="408"/>
      <c r="Y1679" s="408"/>
      <c r="Z1679" s="408"/>
      <c r="AA1679" s="408"/>
      <c r="AB1679" s="408"/>
      <c r="AC1679" s="408"/>
      <c r="AD1679" s="408"/>
      <c r="AO1679" s="100">
        <f t="shared" si="289"/>
        <v>0</v>
      </c>
      <c r="AP1679" s="101">
        <f t="shared" si="290"/>
        <v>0</v>
      </c>
      <c r="AQ1679" s="101">
        <f t="shared" si="291"/>
        <v>0</v>
      </c>
      <c r="AR1679" s="102">
        <f t="shared" si="292"/>
        <v>0</v>
      </c>
      <c r="AS1679" s="100">
        <f t="shared" si="293"/>
        <v>0</v>
      </c>
      <c r="AT1679" s="101">
        <f t="shared" si="294"/>
        <v>0</v>
      </c>
      <c r="AU1679" s="101">
        <f t="shared" si="295"/>
        <v>0</v>
      </c>
      <c r="AV1679" s="102">
        <f t="shared" si="296"/>
        <v>0</v>
      </c>
      <c r="AW1679" s="111">
        <f t="shared" si="297"/>
        <v>0</v>
      </c>
    </row>
    <row r="1680" spans="1:49" ht="15.05" customHeight="1">
      <c r="A1680" s="159"/>
      <c r="B1680" s="123"/>
      <c r="C1680" s="126" t="s">
        <v>78</v>
      </c>
      <c r="D1680" s="416" t="str">
        <f t="shared" si="285"/>
        <v/>
      </c>
      <c r="E1680" s="416"/>
      <c r="F1680" s="416"/>
      <c r="G1680" s="416"/>
      <c r="H1680" s="416"/>
      <c r="I1680" s="416"/>
      <c r="J1680" s="416"/>
      <c r="K1680" s="416"/>
      <c r="L1680" s="416"/>
      <c r="M1680" s="410" t="str">
        <f t="shared" si="286"/>
        <v/>
      </c>
      <c r="N1680" s="410"/>
      <c r="O1680" s="410" t="str">
        <f t="shared" si="287"/>
        <v/>
      </c>
      <c r="P1680" s="410"/>
      <c r="Q1680" s="410" t="str">
        <f t="shared" si="288"/>
        <v/>
      </c>
      <c r="R1680" s="410"/>
      <c r="S1680" s="408"/>
      <c r="T1680" s="408"/>
      <c r="U1680" s="408"/>
      <c r="V1680" s="408"/>
      <c r="W1680" s="408"/>
      <c r="X1680" s="408"/>
      <c r="Y1680" s="408"/>
      <c r="Z1680" s="408"/>
      <c r="AA1680" s="408"/>
      <c r="AB1680" s="408"/>
      <c r="AC1680" s="408"/>
      <c r="AD1680" s="408"/>
      <c r="AO1680" s="100">
        <f t="shared" si="289"/>
        <v>0</v>
      </c>
      <c r="AP1680" s="101">
        <f t="shared" si="290"/>
        <v>0</v>
      </c>
      <c r="AQ1680" s="101">
        <f t="shared" si="291"/>
        <v>0</v>
      </c>
      <c r="AR1680" s="102">
        <f t="shared" si="292"/>
        <v>0</v>
      </c>
      <c r="AS1680" s="100">
        <f t="shared" si="293"/>
        <v>0</v>
      </c>
      <c r="AT1680" s="101">
        <f t="shared" si="294"/>
        <v>0</v>
      </c>
      <c r="AU1680" s="101">
        <f t="shared" si="295"/>
        <v>0</v>
      </c>
      <c r="AV1680" s="102">
        <f t="shared" si="296"/>
        <v>0</v>
      </c>
      <c r="AW1680" s="111">
        <f t="shared" si="297"/>
        <v>0</v>
      </c>
    </row>
    <row r="1681" spans="1:49" ht="15.05" customHeight="1">
      <c r="A1681" s="159"/>
      <c r="B1681" s="123"/>
      <c r="C1681" s="126" t="s">
        <v>79</v>
      </c>
      <c r="D1681" s="416" t="str">
        <f t="shared" si="285"/>
        <v/>
      </c>
      <c r="E1681" s="416"/>
      <c r="F1681" s="416"/>
      <c r="G1681" s="416"/>
      <c r="H1681" s="416"/>
      <c r="I1681" s="416"/>
      <c r="J1681" s="416"/>
      <c r="K1681" s="416"/>
      <c r="L1681" s="416"/>
      <c r="M1681" s="410" t="str">
        <f t="shared" si="286"/>
        <v/>
      </c>
      <c r="N1681" s="410"/>
      <c r="O1681" s="410" t="str">
        <f t="shared" si="287"/>
        <v/>
      </c>
      <c r="P1681" s="410"/>
      <c r="Q1681" s="410" t="str">
        <f t="shared" si="288"/>
        <v/>
      </c>
      <c r="R1681" s="410"/>
      <c r="S1681" s="408"/>
      <c r="T1681" s="408"/>
      <c r="U1681" s="408"/>
      <c r="V1681" s="408"/>
      <c r="W1681" s="408"/>
      <c r="X1681" s="408"/>
      <c r="Y1681" s="408"/>
      <c r="Z1681" s="408"/>
      <c r="AA1681" s="408"/>
      <c r="AB1681" s="408"/>
      <c r="AC1681" s="408"/>
      <c r="AD1681" s="408"/>
      <c r="AO1681" s="100">
        <f t="shared" si="289"/>
        <v>0</v>
      </c>
      <c r="AP1681" s="101">
        <f t="shared" si="290"/>
        <v>0</v>
      </c>
      <c r="AQ1681" s="101">
        <f t="shared" si="291"/>
        <v>0</v>
      </c>
      <c r="AR1681" s="102">
        <f t="shared" si="292"/>
        <v>0</v>
      </c>
      <c r="AS1681" s="100">
        <f t="shared" si="293"/>
        <v>0</v>
      </c>
      <c r="AT1681" s="101">
        <f t="shared" si="294"/>
        <v>0</v>
      </c>
      <c r="AU1681" s="101">
        <f t="shared" si="295"/>
        <v>0</v>
      </c>
      <c r="AV1681" s="102">
        <f t="shared" si="296"/>
        <v>0</v>
      </c>
      <c r="AW1681" s="111">
        <f t="shared" si="297"/>
        <v>0</v>
      </c>
    </row>
    <row r="1682" spans="1:49" ht="15.05" customHeight="1">
      <c r="A1682" s="159"/>
      <c r="B1682" s="123"/>
      <c r="C1682" s="126" t="s">
        <v>80</v>
      </c>
      <c r="D1682" s="416" t="str">
        <f t="shared" si="285"/>
        <v/>
      </c>
      <c r="E1682" s="416"/>
      <c r="F1682" s="416"/>
      <c r="G1682" s="416"/>
      <c r="H1682" s="416"/>
      <c r="I1682" s="416"/>
      <c r="J1682" s="416"/>
      <c r="K1682" s="416"/>
      <c r="L1682" s="416"/>
      <c r="M1682" s="410" t="str">
        <f t="shared" si="286"/>
        <v/>
      </c>
      <c r="N1682" s="410"/>
      <c r="O1682" s="410" t="str">
        <f t="shared" si="287"/>
        <v/>
      </c>
      <c r="P1682" s="410"/>
      <c r="Q1682" s="410" t="str">
        <f t="shared" si="288"/>
        <v/>
      </c>
      <c r="R1682" s="410"/>
      <c r="S1682" s="408"/>
      <c r="T1682" s="408"/>
      <c r="U1682" s="408"/>
      <c r="V1682" s="408"/>
      <c r="W1682" s="408"/>
      <c r="X1682" s="408"/>
      <c r="Y1682" s="408"/>
      <c r="Z1682" s="408"/>
      <c r="AA1682" s="408"/>
      <c r="AB1682" s="408"/>
      <c r="AC1682" s="408"/>
      <c r="AD1682" s="408"/>
      <c r="AO1682" s="100">
        <f t="shared" si="289"/>
        <v>0</v>
      </c>
      <c r="AP1682" s="101">
        <f t="shared" si="290"/>
        <v>0</v>
      </c>
      <c r="AQ1682" s="101">
        <f t="shared" si="291"/>
        <v>0</v>
      </c>
      <c r="AR1682" s="102">
        <f t="shared" si="292"/>
        <v>0</v>
      </c>
      <c r="AS1682" s="100">
        <f t="shared" si="293"/>
        <v>0</v>
      </c>
      <c r="AT1682" s="101">
        <f t="shared" si="294"/>
        <v>0</v>
      </c>
      <c r="AU1682" s="101">
        <f t="shared" si="295"/>
        <v>0</v>
      </c>
      <c r="AV1682" s="102">
        <f t="shared" si="296"/>
        <v>0</v>
      </c>
      <c r="AW1682" s="111">
        <f t="shared" si="297"/>
        <v>0</v>
      </c>
    </row>
    <row r="1683" spans="1:49" ht="15.05" customHeight="1">
      <c r="A1683" s="159"/>
      <c r="B1683" s="123"/>
      <c r="C1683" s="126" t="s">
        <v>81</v>
      </c>
      <c r="D1683" s="416" t="str">
        <f t="shared" si="285"/>
        <v/>
      </c>
      <c r="E1683" s="416"/>
      <c r="F1683" s="416"/>
      <c r="G1683" s="416"/>
      <c r="H1683" s="416"/>
      <c r="I1683" s="416"/>
      <c r="J1683" s="416"/>
      <c r="K1683" s="416"/>
      <c r="L1683" s="416"/>
      <c r="M1683" s="410" t="str">
        <f t="shared" si="286"/>
        <v/>
      </c>
      <c r="N1683" s="410"/>
      <c r="O1683" s="410" t="str">
        <f t="shared" si="287"/>
        <v/>
      </c>
      <c r="P1683" s="410"/>
      <c r="Q1683" s="410" t="str">
        <f t="shared" si="288"/>
        <v/>
      </c>
      <c r="R1683" s="410"/>
      <c r="S1683" s="408"/>
      <c r="T1683" s="408"/>
      <c r="U1683" s="408"/>
      <c r="V1683" s="408"/>
      <c r="W1683" s="408"/>
      <c r="X1683" s="408"/>
      <c r="Y1683" s="408"/>
      <c r="Z1683" s="408"/>
      <c r="AA1683" s="408"/>
      <c r="AB1683" s="408"/>
      <c r="AC1683" s="408"/>
      <c r="AD1683" s="408"/>
      <c r="AO1683" s="100">
        <f t="shared" si="289"/>
        <v>0</v>
      </c>
      <c r="AP1683" s="101">
        <f t="shared" si="290"/>
        <v>0</v>
      </c>
      <c r="AQ1683" s="101">
        <f t="shared" si="291"/>
        <v>0</v>
      </c>
      <c r="AR1683" s="102">
        <f t="shared" si="292"/>
        <v>0</v>
      </c>
      <c r="AS1683" s="100">
        <f t="shared" si="293"/>
        <v>0</v>
      </c>
      <c r="AT1683" s="101">
        <f t="shared" si="294"/>
        <v>0</v>
      </c>
      <c r="AU1683" s="101">
        <f t="shared" si="295"/>
        <v>0</v>
      </c>
      <c r="AV1683" s="102">
        <f t="shared" si="296"/>
        <v>0</v>
      </c>
      <c r="AW1683" s="111">
        <f t="shared" si="297"/>
        <v>0</v>
      </c>
    </row>
    <row r="1684" spans="1:49" ht="15.05" customHeight="1">
      <c r="A1684" s="159"/>
      <c r="B1684" s="123"/>
      <c r="C1684" s="126" t="s">
        <v>82</v>
      </c>
      <c r="D1684" s="416" t="str">
        <f t="shared" si="285"/>
        <v/>
      </c>
      <c r="E1684" s="416"/>
      <c r="F1684" s="416"/>
      <c r="G1684" s="416"/>
      <c r="H1684" s="416"/>
      <c r="I1684" s="416"/>
      <c r="J1684" s="416"/>
      <c r="K1684" s="416"/>
      <c r="L1684" s="416"/>
      <c r="M1684" s="410" t="str">
        <f t="shared" si="286"/>
        <v/>
      </c>
      <c r="N1684" s="410"/>
      <c r="O1684" s="410" t="str">
        <f t="shared" si="287"/>
        <v/>
      </c>
      <c r="P1684" s="410"/>
      <c r="Q1684" s="410" t="str">
        <f t="shared" si="288"/>
        <v/>
      </c>
      <c r="R1684" s="410"/>
      <c r="S1684" s="408"/>
      <c r="T1684" s="408"/>
      <c r="U1684" s="408"/>
      <c r="V1684" s="408"/>
      <c r="W1684" s="408"/>
      <c r="X1684" s="408"/>
      <c r="Y1684" s="408"/>
      <c r="Z1684" s="408"/>
      <c r="AA1684" s="408"/>
      <c r="AB1684" s="408"/>
      <c r="AC1684" s="408"/>
      <c r="AD1684" s="408"/>
      <c r="AO1684" s="100">
        <f t="shared" si="289"/>
        <v>0</v>
      </c>
      <c r="AP1684" s="101">
        <f t="shared" si="290"/>
        <v>0</v>
      </c>
      <c r="AQ1684" s="101">
        <f t="shared" si="291"/>
        <v>0</v>
      </c>
      <c r="AR1684" s="102">
        <f t="shared" si="292"/>
        <v>0</v>
      </c>
      <c r="AS1684" s="100">
        <f t="shared" si="293"/>
        <v>0</v>
      </c>
      <c r="AT1684" s="101">
        <f t="shared" si="294"/>
        <v>0</v>
      </c>
      <c r="AU1684" s="101">
        <f t="shared" si="295"/>
        <v>0</v>
      </c>
      <c r="AV1684" s="102">
        <f t="shared" si="296"/>
        <v>0</v>
      </c>
      <c r="AW1684" s="111">
        <f t="shared" si="297"/>
        <v>0</v>
      </c>
    </row>
    <row r="1685" spans="1:49" ht="15.05" customHeight="1">
      <c r="A1685" s="159"/>
      <c r="B1685" s="123"/>
      <c r="C1685" s="126" t="s">
        <v>83</v>
      </c>
      <c r="D1685" s="416" t="str">
        <f t="shared" si="285"/>
        <v/>
      </c>
      <c r="E1685" s="416"/>
      <c r="F1685" s="416"/>
      <c r="G1685" s="416"/>
      <c r="H1685" s="416"/>
      <c r="I1685" s="416"/>
      <c r="J1685" s="416"/>
      <c r="K1685" s="416"/>
      <c r="L1685" s="416"/>
      <c r="M1685" s="410" t="str">
        <f t="shared" si="286"/>
        <v/>
      </c>
      <c r="N1685" s="410"/>
      <c r="O1685" s="410" t="str">
        <f t="shared" si="287"/>
        <v/>
      </c>
      <c r="P1685" s="410"/>
      <c r="Q1685" s="410" t="str">
        <f t="shared" si="288"/>
        <v/>
      </c>
      <c r="R1685" s="410"/>
      <c r="S1685" s="408"/>
      <c r="T1685" s="408"/>
      <c r="U1685" s="408"/>
      <c r="V1685" s="408"/>
      <c r="W1685" s="408"/>
      <c r="X1685" s="408"/>
      <c r="Y1685" s="408"/>
      <c r="Z1685" s="408"/>
      <c r="AA1685" s="408"/>
      <c r="AB1685" s="408"/>
      <c r="AC1685" s="408"/>
      <c r="AD1685" s="408"/>
      <c r="AO1685" s="100">
        <f t="shared" si="289"/>
        <v>0</v>
      </c>
      <c r="AP1685" s="101">
        <f t="shared" si="290"/>
        <v>0</v>
      </c>
      <c r="AQ1685" s="101">
        <f t="shared" si="291"/>
        <v>0</v>
      </c>
      <c r="AR1685" s="102">
        <f t="shared" si="292"/>
        <v>0</v>
      </c>
      <c r="AS1685" s="100">
        <f t="shared" si="293"/>
        <v>0</v>
      </c>
      <c r="AT1685" s="101">
        <f t="shared" si="294"/>
        <v>0</v>
      </c>
      <c r="AU1685" s="101">
        <f t="shared" si="295"/>
        <v>0</v>
      </c>
      <c r="AV1685" s="102">
        <f t="shared" si="296"/>
        <v>0</v>
      </c>
      <c r="AW1685" s="111">
        <f t="shared" si="297"/>
        <v>0</v>
      </c>
    </row>
    <row r="1686" spans="1:49" ht="15.05" customHeight="1">
      <c r="A1686" s="159"/>
      <c r="B1686" s="123"/>
      <c r="C1686" s="126" t="s">
        <v>84</v>
      </c>
      <c r="D1686" s="416" t="str">
        <f t="shared" si="285"/>
        <v/>
      </c>
      <c r="E1686" s="416"/>
      <c r="F1686" s="416"/>
      <c r="G1686" s="416"/>
      <c r="H1686" s="416"/>
      <c r="I1686" s="416"/>
      <c r="J1686" s="416"/>
      <c r="K1686" s="416"/>
      <c r="L1686" s="416"/>
      <c r="M1686" s="410" t="str">
        <f t="shared" si="286"/>
        <v/>
      </c>
      <c r="N1686" s="410"/>
      <c r="O1686" s="410" t="str">
        <f t="shared" si="287"/>
        <v/>
      </c>
      <c r="P1686" s="410"/>
      <c r="Q1686" s="410" t="str">
        <f t="shared" si="288"/>
        <v/>
      </c>
      <c r="R1686" s="410"/>
      <c r="S1686" s="408"/>
      <c r="T1686" s="408"/>
      <c r="U1686" s="408"/>
      <c r="V1686" s="408"/>
      <c r="W1686" s="408"/>
      <c r="X1686" s="408"/>
      <c r="Y1686" s="408"/>
      <c r="Z1686" s="408"/>
      <c r="AA1686" s="408"/>
      <c r="AB1686" s="408"/>
      <c r="AC1686" s="408"/>
      <c r="AD1686" s="408"/>
      <c r="AO1686" s="100">
        <f t="shared" si="289"/>
        <v>0</v>
      </c>
      <c r="AP1686" s="101">
        <f t="shared" si="290"/>
        <v>0</v>
      </c>
      <c r="AQ1686" s="101">
        <f t="shared" si="291"/>
        <v>0</v>
      </c>
      <c r="AR1686" s="102">
        <f t="shared" si="292"/>
        <v>0</v>
      </c>
      <c r="AS1686" s="100">
        <f t="shared" si="293"/>
        <v>0</v>
      </c>
      <c r="AT1686" s="101">
        <f t="shared" si="294"/>
        <v>0</v>
      </c>
      <c r="AU1686" s="101">
        <f t="shared" si="295"/>
        <v>0</v>
      </c>
      <c r="AV1686" s="102">
        <f t="shared" si="296"/>
        <v>0</v>
      </c>
      <c r="AW1686" s="111">
        <f t="shared" si="297"/>
        <v>0</v>
      </c>
    </row>
    <row r="1687" spans="1:49" ht="15.05" customHeight="1">
      <c r="A1687" s="159"/>
      <c r="B1687" s="123"/>
      <c r="C1687" s="126" t="s">
        <v>85</v>
      </c>
      <c r="D1687" s="416" t="str">
        <f t="shared" si="285"/>
        <v/>
      </c>
      <c r="E1687" s="416"/>
      <c r="F1687" s="416"/>
      <c r="G1687" s="416"/>
      <c r="H1687" s="416"/>
      <c r="I1687" s="416"/>
      <c r="J1687" s="416"/>
      <c r="K1687" s="416"/>
      <c r="L1687" s="416"/>
      <c r="M1687" s="410" t="str">
        <f t="shared" si="286"/>
        <v/>
      </c>
      <c r="N1687" s="410"/>
      <c r="O1687" s="410" t="str">
        <f t="shared" si="287"/>
        <v/>
      </c>
      <c r="P1687" s="410"/>
      <c r="Q1687" s="410" t="str">
        <f t="shared" si="288"/>
        <v/>
      </c>
      <c r="R1687" s="410"/>
      <c r="S1687" s="408"/>
      <c r="T1687" s="408"/>
      <c r="U1687" s="408"/>
      <c r="V1687" s="408"/>
      <c r="W1687" s="408"/>
      <c r="X1687" s="408"/>
      <c r="Y1687" s="408"/>
      <c r="Z1687" s="408"/>
      <c r="AA1687" s="408"/>
      <c r="AB1687" s="408"/>
      <c r="AC1687" s="408"/>
      <c r="AD1687" s="408"/>
      <c r="AO1687" s="100">
        <f t="shared" si="289"/>
        <v>0</v>
      </c>
      <c r="AP1687" s="101">
        <f t="shared" si="290"/>
        <v>0</v>
      </c>
      <c r="AQ1687" s="101">
        <f t="shared" si="291"/>
        <v>0</v>
      </c>
      <c r="AR1687" s="102">
        <f t="shared" si="292"/>
        <v>0</v>
      </c>
      <c r="AS1687" s="100">
        <f t="shared" si="293"/>
        <v>0</v>
      </c>
      <c r="AT1687" s="101">
        <f t="shared" si="294"/>
        <v>0</v>
      </c>
      <c r="AU1687" s="101">
        <f t="shared" si="295"/>
        <v>0</v>
      </c>
      <c r="AV1687" s="102">
        <f t="shared" si="296"/>
        <v>0</v>
      </c>
      <c r="AW1687" s="111">
        <f t="shared" si="297"/>
        <v>0</v>
      </c>
    </row>
    <row r="1688" spans="1:49" ht="15.05" customHeight="1">
      <c r="A1688" s="159"/>
      <c r="B1688" s="123"/>
      <c r="C1688" s="126" t="s">
        <v>86</v>
      </c>
      <c r="D1688" s="416" t="str">
        <f t="shared" si="285"/>
        <v/>
      </c>
      <c r="E1688" s="416"/>
      <c r="F1688" s="416"/>
      <c r="G1688" s="416"/>
      <c r="H1688" s="416"/>
      <c r="I1688" s="416"/>
      <c r="J1688" s="416"/>
      <c r="K1688" s="416"/>
      <c r="L1688" s="416"/>
      <c r="M1688" s="410" t="str">
        <f t="shared" si="286"/>
        <v/>
      </c>
      <c r="N1688" s="410"/>
      <c r="O1688" s="410" t="str">
        <f t="shared" si="287"/>
        <v/>
      </c>
      <c r="P1688" s="410"/>
      <c r="Q1688" s="410" t="str">
        <f t="shared" si="288"/>
        <v/>
      </c>
      <c r="R1688" s="410"/>
      <c r="S1688" s="408"/>
      <c r="T1688" s="408"/>
      <c r="U1688" s="408"/>
      <c r="V1688" s="408"/>
      <c r="W1688" s="408"/>
      <c r="X1688" s="408"/>
      <c r="Y1688" s="408"/>
      <c r="Z1688" s="408"/>
      <c r="AA1688" s="408"/>
      <c r="AB1688" s="408"/>
      <c r="AC1688" s="408"/>
      <c r="AD1688" s="408"/>
      <c r="AO1688" s="100">
        <f t="shared" si="289"/>
        <v>0</v>
      </c>
      <c r="AP1688" s="101">
        <f t="shared" si="290"/>
        <v>0</v>
      </c>
      <c r="AQ1688" s="101">
        <f t="shared" si="291"/>
        <v>0</v>
      </c>
      <c r="AR1688" s="102">
        <f t="shared" si="292"/>
        <v>0</v>
      </c>
      <c r="AS1688" s="100">
        <f t="shared" si="293"/>
        <v>0</v>
      </c>
      <c r="AT1688" s="101">
        <f t="shared" si="294"/>
        <v>0</v>
      </c>
      <c r="AU1688" s="101">
        <f t="shared" si="295"/>
        <v>0</v>
      </c>
      <c r="AV1688" s="102">
        <f t="shared" si="296"/>
        <v>0</v>
      </c>
      <c r="AW1688" s="111">
        <f t="shared" si="297"/>
        <v>0</v>
      </c>
    </row>
    <row r="1689" spans="1:49" ht="15.05" customHeight="1">
      <c r="A1689" s="159"/>
      <c r="B1689" s="123"/>
      <c r="C1689" s="126" t="s">
        <v>87</v>
      </c>
      <c r="D1689" s="416" t="str">
        <f t="shared" si="285"/>
        <v/>
      </c>
      <c r="E1689" s="416"/>
      <c r="F1689" s="416"/>
      <c r="G1689" s="416"/>
      <c r="H1689" s="416"/>
      <c r="I1689" s="416"/>
      <c r="J1689" s="416"/>
      <c r="K1689" s="416"/>
      <c r="L1689" s="416"/>
      <c r="M1689" s="410" t="str">
        <f t="shared" si="286"/>
        <v/>
      </c>
      <c r="N1689" s="410"/>
      <c r="O1689" s="410" t="str">
        <f t="shared" si="287"/>
        <v/>
      </c>
      <c r="P1689" s="410"/>
      <c r="Q1689" s="410" t="str">
        <f t="shared" si="288"/>
        <v/>
      </c>
      <c r="R1689" s="410"/>
      <c r="S1689" s="408"/>
      <c r="T1689" s="408"/>
      <c r="U1689" s="408"/>
      <c r="V1689" s="408"/>
      <c r="W1689" s="408"/>
      <c r="X1689" s="408"/>
      <c r="Y1689" s="408"/>
      <c r="Z1689" s="408"/>
      <c r="AA1689" s="408"/>
      <c r="AB1689" s="408"/>
      <c r="AC1689" s="408"/>
      <c r="AD1689" s="408"/>
      <c r="AO1689" s="100">
        <f t="shared" si="289"/>
        <v>0</v>
      </c>
      <c r="AP1689" s="101">
        <f t="shared" si="290"/>
        <v>0</v>
      </c>
      <c r="AQ1689" s="101">
        <f t="shared" si="291"/>
        <v>0</v>
      </c>
      <c r="AR1689" s="102">
        <f t="shared" si="292"/>
        <v>0</v>
      </c>
      <c r="AS1689" s="100">
        <f t="shared" si="293"/>
        <v>0</v>
      </c>
      <c r="AT1689" s="101">
        <f t="shared" si="294"/>
        <v>0</v>
      </c>
      <c r="AU1689" s="101">
        <f t="shared" si="295"/>
        <v>0</v>
      </c>
      <c r="AV1689" s="102">
        <f t="shared" si="296"/>
        <v>0</v>
      </c>
      <c r="AW1689" s="111">
        <f t="shared" si="297"/>
        <v>0</v>
      </c>
    </row>
    <row r="1690" spans="1:49" ht="15.05" customHeight="1">
      <c r="A1690" s="159"/>
      <c r="B1690" s="123"/>
      <c r="C1690" s="126" t="s">
        <v>88</v>
      </c>
      <c r="D1690" s="416" t="str">
        <f t="shared" si="285"/>
        <v/>
      </c>
      <c r="E1690" s="416"/>
      <c r="F1690" s="416"/>
      <c r="G1690" s="416"/>
      <c r="H1690" s="416"/>
      <c r="I1690" s="416"/>
      <c r="J1690" s="416"/>
      <c r="K1690" s="416"/>
      <c r="L1690" s="416"/>
      <c r="M1690" s="410" t="str">
        <f t="shared" si="286"/>
        <v/>
      </c>
      <c r="N1690" s="410"/>
      <c r="O1690" s="410" t="str">
        <f t="shared" si="287"/>
        <v/>
      </c>
      <c r="P1690" s="410"/>
      <c r="Q1690" s="410" t="str">
        <f t="shared" si="288"/>
        <v/>
      </c>
      <c r="R1690" s="410"/>
      <c r="S1690" s="408"/>
      <c r="T1690" s="408"/>
      <c r="U1690" s="408"/>
      <c r="V1690" s="408"/>
      <c r="W1690" s="408"/>
      <c r="X1690" s="408"/>
      <c r="Y1690" s="408"/>
      <c r="Z1690" s="408"/>
      <c r="AA1690" s="408"/>
      <c r="AB1690" s="408"/>
      <c r="AC1690" s="408"/>
      <c r="AD1690" s="408"/>
      <c r="AO1690" s="100">
        <f t="shared" si="289"/>
        <v>0</v>
      </c>
      <c r="AP1690" s="101">
        <f t="shared" si="290"/>
        <v>0</v>
      </c>
      <c r="AQ1690" s="101">
        <f t="shared" si="291"/>
        <v>0</v>
      </c>
      <c r="AR1690" s="102">
        <f t="shared" si="292"/>
        <v>0</v>
      </c>
      <c r="AS1690" s="100">
        <f t="shared" si="293"/>
        <v>0</v>
      </c>
      <c r="AT1690" s="101">
        <f t="shared" si="294"/>
        <v>0</v>
      </c>
      <c r="AU1690" s="101">
        <f t="shared" si="295"/>
        <v>0</v>
      </c>
      <c r="AV1690" s="102">
        <f t="shared" si="296"/>
        <v>0</v>
      </c>
      <c r="AW1690" s="111">
        <f t="shared" si="297"/>
        <v>0</v>
      </c>
    </row>
    <row r="1691" spans="1:49" ht="15.05" customHeight="1">
      <c r="A1691" s="159"/>
      <c r="B1691" s="123"/>
      <c r="C1691" s="126" t="s">
        <v>89</v>
      </c>
      <c r="D1691" s="416" t="str">
        <f t="shared" si="285"/>
        <v/>
      </c>
      <c r="E1691" s="416"/>
      <c r="F1691" s="416"/>
      <c r="G1691" s="416"/>
      <c r="H1691" s="416"/>
      <c r="I1691" s="416"/>
      <c r="J1691" s="416"/>
      <c r="K1691" s="416"/>
      <c r="L1691" s="416"/>
      <c r="M1691" s="410" t="str">
        <f t="shared" si="286"/>
        <v/>
      </c>
      <c r="N1691" s="410"/>
      <c r="O1691" s="410" t="str">
        <f t="shared" si="287"/>
        <v/>
      </c>
      <c r="P1691" s="410"/>
      <c r="Q1691" s="410" t="str">
        <f t="shared" si="288"/>
        <v/>
      </c>
      <c r="R1691" s="410"/>
      <c r="S1691" s="408"/>
      <c r="T1691" s="408"/>
      <c r="U1691" s="408"/>
      <c r="V1691" s="408"/>
      <c r="W1691" s="408"/>
      <c r="X1691" s="408"/>
      <c r="Y1691" s="408"/>
      <c r="Z1691" s="408"/>
      <c r="AA1691" s="408"/>
      <c r="AB1691" s="408"/>
      <c r="AC1691" s="408"/>
      <c r="AD1691" s="408"/>
      <c r="AO1691" s="100">
        <f t="shared" si="289"/>
        <v>0</v>
      </c>
      <c r="AP1691" s="101">
        <f t="shared" si="290"/>
        <v>0</v>
      </c>
      <c r="AQ1691" s="101">
        <f t="shared" si="291"/>
        <v>0</v>
      </c>
      <c r="AR1691" s="102">
        <f t="shared" si="292"/>
        <v>0</v>
      </c>
      <c r="AS1691" s="100">
        <f t="shared" si="293"/>
        <v>0</v>
      </c>
      <c r="AT1691" s="101">
        <f t="shared" si="294"/>
        <v>0</v>
      </c>
      <c r="AU1691" s="101">
        <f t="shared" si="295"/>
        <v>0</v>
      </c>
      <c r="AV1691" s="102">
        <f t="shared" si="296"/>
        <v>0</v>
      </c>
      <c r="AW1691" s="111">
        <f t="shared" si="297"/>
        <v>0</v>
      </c>
    </row>
    <row r="1692" spans="1:49" ht="15.05" customHeight="1">
      <c r="A1692" s="159"/>
      <c r="B1692" s="123"/>
      <c r="C1692" s="126" t="s">
        <v>90</v>
      </c>
      <c r="D1692" s="416" t="str">
        <f t="shared" si="285"/>
        <v/>
      </c>
      <c r="E1692" s="416"/>
      <c r="F1692" s="416"/>
      <c r="G1692" s="416"/>
      <c r="H1692" s="416"/>
      <c r="I1692" s="416"/>
      <c r="J1692" s="416"/>
      <c r="K1692" s="416"/>
      <c r="L1692" s="416"/>
      <c r="M1692" s="410" t="str">
        <f t="shared" si="286"/>
        <v/>
      </c>
      <c r="N1692" s="410"/>
      <c r="O1692" s="410" t="str">
        <f t="shared" si="287"/>
        <v/>
      </c>
      <c r="P1692" s="410"/>
      <c r="Q1692" s="410" t="str">
        <f t="shared" si="288"/>
        <v/>
      </c>
      <c r="R1692" s="410"/>
      <c r="S1692" s="408"/>
      <c r="T1692" s="408"/>
      <c r="U1692" s="408"/>
      <c r="V1692" s="408"/>
      <c r="W1692" s="408"/>
      <c r="X1692" s="408"/>
      <c r="Y1692" s="408"/>
      <c r="Z1692" s="408"/>
      <c r="AA1692" s="408"/>
      <c r="AB1692" s="408"/>
      <c r="AC1692" s="408"/>
      <c r="AD1692" s="408"/>
      <c r="AO1692" s="100">
        <f t="shared" si="289"/>
        <v>0</v>
      </c>
      <c r="AP1692" s="101">
        <f t="shared" si="290"/>
        <v>0</v>
      </c>
      <c r="AQ1692" s="101">
        <f t="shared" si="291"/>
        <v>0</v>
      </c>
      <c r="AR1692" s="102">
        <f t="shared" si="292"/>
        <v>0</v>
      </c>
      <c r="AS1692" s="100">
        <f t="shared" si="293"/>
        <v>0</v>
      </c>
      <c r="AT1692" s="101">
        <f t="shared" si="294"/>
        <v>0</v>
      </c>
      <c r="AU1692" s="101">
        <f t="shared" si="295"/>
        <v>0</v>
      </c>
      <c r="AV1692" s="102">
        <f t="shared" si="296"/>
        <v>0</v>
      </c>
      <c r="AW1692" s="111">
        <f t="shared" si="297"/>
        <v>0</v>
      </c>
    </row>
    <row r="1693" spans="1:49" ht="15.05" customHeight="1">
      <c r="A1693" s="159"/>
      <c r="B1693" s="123"/>
      <c r="C1693" s="126" t="s">
        <v>91</v>
      </c>
      <c r="D1693" s="416" t="str">
        <f t="shared" si="285"/>
        <v/>
      </c>
      <c r="E1693" s="416"/>
      <c r="F1693" s="416"/>
      <c r="G1693" s="416"/>
      <c r="H1693" s="416"/>
      <c r="I1693" s="416"/>
      <c r="J1693" s="416"/>
      <c r="K1693" s="416"/>
      <c r="L1693" s="416"/>
      <c r="M1693" s="410" t="str">
        <f t="shared" si="286"/>
        <v/>
      </c>
      <c r="N1693" s="410"/>
      <c r="O1693" s="410" t="str">
        <f t="shared" si="287"/>
        <v/>
      </c>
      <c r="P1693" s="410"/>
      <c r="Q1693" s="410" t="str">
        <f t="shared" si="288"/>
        <v/>
      </c>
      <c r="R1693" s="410"/>
      <c r="S1693" s="408"/>
      <c r="T1693" s="408"/>
      <c r="U1693" s="408"/>
      <c r="V1693" s="408"/>
      <c r="W1693" s="408"/>
      <c r="X1693" s="408"/>
      <c r="Y1693" s="408"/>
      <c r="Z1693" s="408"/>
      <c r="AA1693" s="408"/>
      <c r="AB1693" s="408"/>
      <c r="AC1693" s="408"/>
      <c r="AD1693" s="408"/>
      <c r="AO1693" s="100">
        <f t="shared" si="289"/>
        <v>0</v>
      </c>
      <c r="AP1693" s="101">
        <f t="shared" si="290"/>
        <v>0</v>
      </c>
      <c r="AQ1693" s="101">
        <f t="shared" si="291"/>
        <v>0</v>
      </c>
      <c r="AR1693" s="102">
        <f t="shared" si="292"/>
        <v>0</v>
      </c>
      <c r="AS1693" s="100">
        <f t="shared" si="293"/>
        <v>0</v>
      </c>
      <c r="AT1693" s="101">
        <f t="shared" si="294"/>
        <v>0</v>
      </c>
      <c r="AU1693" s="101">
        <f t="shared" si="295"/>
        <v>0</v>
      </c>
      <c r="AV1693" s="102">
        <f t="shared" si="296"/>
        <v>0</v>
      </c>
      <c r="AW1693" s="111">
        <f t="shared" si="297"/>
        <v>0</v>
      </c>
    </row>
    <row r="1694" spans="1:49" ht="15.05" customHeight="1">
      <c r="A1694" s="159"/>
      <c r="B1694" s="123"/>
      <c r="C1694" s="126" t="s">
        <v>92</v>
      </c>
      <c r="D1694" s="416" t="str">
        <f t="shared" si="285"/>
        <v/>
      </c>
      <c r="E1694" s="416"/>
      <c r="F1694" s="416"/>
      <c r="G1694" s="416"/>
      <c r="H1694" s="416"/>
      <c r="I1694" s="416"/>
      <c r="J1694" s="416"/>
      <c r="K1694" s="416"/>
      <c r="L1694" s="416"/>
      <c r="M1694" s="410" t="str">
        <f t="shared" si="286"/>
        <v/>
      </c>
      <c r="N1694" s="410"/>
      <c r="O1694" s="410" t="str">
        <f t="shared" si="287"/>
        <v/>
      </c>
      <c r="P1694" s="410"/>
      <c r="Q1694" s="410" t="str">
        <f t="shared" si="288"/>
        <v/>
      </c>
      <c r="R1694" s="410"/>
      <c r="S1694" s="408"/>
      <c r="T1694" s="408"/>
      <c r="U1694" s="408"/>
      <c r="V1694" s="408"/>
      <c r="W1694" s="408"/>
      <c r="X1694" s="408"/>
      <c r="Y1694" s="408"/>
      <c r="Z1694" s="408"/>
      <c r="AA1694" s="408"/>
      <c r="AB1694" s="408"/>
      <c r="AC1694" s="408"/>
      <c r="AD1694" s="408"/>
      <c r="AO1694" s="100">
        <f t="shared" si="289"/>
        <v>0</v>
      </c>
      <c r="AP1694" s="101">
        <f t="shared" si="290"/>
        <v>0</v>
      </c>
      <c r="AQ1694" s="101">
        <f t="shared" si="291"/>
        <v>0</v>
      </c>
      <c r="AR1694" s="102">
        <f t="shared" si="292"/>
        <v>0</v>
      </c>
      <c r="AS1694" s="100">
        <f t="shared" si="293"/>
        <v>0</v>
      </c>
      <c r="AT1694" s="101">
        <f t="shared" si="294"/>
        <v>0</v>
      </c>
      <c r="AU1694" s="101">
        <f t="shared" si="295"/>
        <v>0</v>
      </c>
      <c r="AV1694" s="102">
        <f t="shared" si="296"/>
        <v>0</v>
      </c>
      <c r="AW1694" s="111">
        <f t="shared" si="297"/>
        <v>0</v>
      </c>
    </row>
    <row r="1695" spans="1:49" ht="15.05" customHeight="1">
      <c r="A1695" s="159"/>
      <c r="B1695" s="123"/>
      <c r="C1695" s="126" t="s">
        <v>93</v>
      </c>
      <c r="D1695" s="416" t="str">
        <f t="shared" si="285"/>
        <v/>
      </c>
      <c r="E1695" s="416"/>
      <c r="F1695" s="416"/>
      <c r="G1695" s="416"/>
      <c r="H1695" s="416"/>
      <c r="I1695" s="416"/>
      <c r="J1695" s="416"/>
      <c r="K1695" s="416"/>
      <c r="L1695" s="416"/>
      <c r="M1695" s="410" t="str">
        <f t="shared" si="286"/>
        <v/>
      </c>
      <c r="N1695" s="410"/>
      <c r="O1695" s="410" t="str">
        <f t="shared" si="287"/>
        <v/>
      </c>
      <c r="P1695" s="410"/>
      <c r="Q1695" s="410" t="str">
        <f t="shared" si="288"/>
        <v/>
      </c>
      <c r="R1695" s="410"/>
      <c r="S1695" s="408"/>
      <c r="T1695" s="408"/>
      <c r="U1695" s="408"/>
      <c r="V1695" s="408"/>
      <c r="W1695" s="408"/>
      <c r="X1695" s="408"/>
      <c r="Y1695" s="408"/>
      <c r="Z1695" s="408"/>
      <c r="AA1695" s="408"/>
      <c r="AB1695" s="408"/>
      <c r="AC1695" s="408"/>
      <c r="AD1695" s="408"/>
      <c r="AO1695" s="100">
        <f t="shared" si="289"/>
        <v>0</v>
      </c>
      <c r="AP1695" s="101">
        <f t="shared" si="290"/>
        <v>0</v>
      </c>
      <c r="AQ1695" s="101">
        <f t="shared" si="291"/>
        <v>0</v>
      </c>
      <c r="AR1695" s="102">
        <f t="shared" si="292"/>
        <v>0</v>
      </c>
      <c r="AS1695" s="100">
        <f t="shared" si="293"/>
        <v>0</v>
      </c>
      <c r="AT1695" s="101">
        <f t="shared" si="294"/>
        <v>0</v>
      </c>
      <c r="AU1695" s="101">
        <f t="shared" si="295"/>
        <v>0</v>
      </c>
      <c r="AV1695" s="102">
        <f t="shared" si="296"/>
        <v>0</v>
      </c>
      <c r="AW1695" s="111">
        <f t="shared" si="297"/>
        <v>0</v>
      </c>
    </row>
    <row r="1696" spans="1:49" ht="15.05" customHeight="1">
      <c r="A1696" s="159"/>
      <c r="B1696" s="123"/>
      <c r="C1696" s="126" t="s">
        <v>94</v>
      </c>
      <c r="D1696" s="416" t="str">
        <f t="shared" si="285"/>
        <v/>
      </c>
      <c r="E1696" s="416"/>
      <c r="F1696" s="416"/>
      <c r="G1696" s="416"/>
      <c r="H1696" s="416"/>
      <c r="I1696" s="416"/>
      <c r="J1696" s="416"/>
      <c r="K1696" s="416"/>
      <c r="L1696" s="416"/>
      <c r="M1696" s="410" t="str">
        <f t="shared" si="286"/>
        <v/>
      </c>
      <c r="N1696" s="410"/>
      <c r="O1696" s="410" t="str">
        <f t="shared" si="287"/>
        <v/>
      </c>
      <c r="P1696" s="410"/>
      <c r="Q1696" s="410" t="str">
        <f t="shared" si="288"/>
        <v/>
      </c>
      <c r="R1696" s="410"/>
      <c r="S1696" s="408"/>
      <c r="T1696" s="408"/>
      <c r="U1696" s="408"/>
      <c r="V1696" s="408"/>
      <c r="W1696" s="408"/>
      <c r="X1696" s="408"/>
      <c r="Y1696" s="408"/>
      <c r="Z1696" s="408"/>
      <c r="AA1696" s="408"/>
      <c r="AB1696" s="408"/>
      <c r="AC1696" s="408"/>
      <c r="AD1696" s="408"/>
      <c r="AO1696" s="100">
        <f t="shared" si="289"/>
        <v>0</v>
      </c>
      <c r="AP1696" s="101">
        <f t="shared" si="290"/>
        <v>0</v>
      </c>
      <c r="AQ1696" s="101">
        <f t="shared" si="291"/>
        <v>0</v>
      </c>
      <c r="AR1696" s="102">
        <f t="shared" si="292"/>
        <v>0</v>
      </c>
      <c r="AS1696" s="100">
        <f t="shared" si="293"/>
        <v>0</v>
      </c>
      <c r="AT1696" s="101">
        <f t="shared" si="294"/>
        <v>0</v>
      </c>
      <c r="AU1696" s="101">
        <f t="shared" si="295"/>
        <v>0</v>
      </c>
      <c r="AV1696" s="102">
        <f t="shared" si="296"/>
        <v>0</v>
      </c>
      <c r="AW1696" s="111">
        <f t="shared" si="297"/>
        <v>0</v>
      </c>
    </row>
    <row r="1697" spans="1:49" ht="15.05" customHeight="1">
      <c r="A1697" s="159"/>
      <c r="B1697" s="123"/>
      <c r="C1697" s="126" t="s">
        <v>95</v>
      </c>
      <c r="D1697" s="416" t="str">
        <f t="shared" si="285"/>
        <v/>
      </c>
      <c r="E1697" s="416"/>
      <c r="F1697" s="416"/>
      <c r="G1697" s="416"/>
      <c r="H1697" s="416"/>
      <c r="I1697" s="416"/>
      <c r="J1697" s="416"/>
      <c r="K1697" s="416"/>
      <c r="L1697" s="416"/>
      <c r="M1697" s="410" t="str">
        <f t="shared" si="286"/>
        <v/>
      </c>
      <c r="N1697" s="410"/>
      <c r="O1697" s="410" t="str">
        <f t="shared" si="287"/>
        <v/>
      </c>
      <c r="P1697" s="410"/>
      <c r="Q1697" s="410" t="str">
        <f t="shared" si="288"/>
        <v/>
      </c>
      <c r="R1697" s="410"/>
      <c r="S1697" s="408"/>
      <c r="T1697" s="408"/>
      <c r="U1697" s="408"/>
      <c r="V1697" s="408"/>
      <c r="W1697" s="408"/>
      <c r="X1697" s="408"/>
      <c r="Y1697" s="408"/>
      <c r="Z1697" s="408"/>
      <c r="AA1697" s="408"/>
      <c r="AB1697" s="408"/>
      <c r="AC1697" s="408"/>
      <c r="AD1697" s="408"/>
      <c r="AO1697" s="100">
        <f t="shared" si="289"/>
        <v>0</v>
      </c>
      <c r="AP1697" s="101">
        <f t="shared" si="290"/>
        <v>0</v>
      </c>
      <c r="AQ1697" s="101">
        <f t="shared" si="291"/>
        <v>0</v>
      </c>
      <c r="AR1697" s="102">
        <f t="shared" si="292"/>
        <v>0</v>
      </c>
      <c r="AS1697" s="100">
        <f t="shared" si="293"/>
        <v>0</v>
      </c>
      <c r="AT1697" s="101">
        <f t="shared" si="294"/>
        <v>0</v>
      </c>
      <c r="AU1697" s="101">
        <f t="shared" si="295"/>
        <v>0</v>
      </c>
      <c r="AV1697" s="102">
        <f t="shared" si="296"/>
        <v>0</v>
      </c>
      <c r="AW1697" s="111">
        <f t="shared" si="297"/>
        <v>0</v>
      </c>
    </row>
    <row r="1698" spans="1:49" ht="15.05" customHeight="1">
      <c r="A1698" s="159"/>
      <c r="B1698" s="123"/>
      <c r="C1698" s="126" t="s">
        <v>96</v>
      </c>
      <c r="D1698" s="416" t="str">
        <f t="shared" si="285"/>
        <v/>
      </c>
      <c r="E1698" s="416"/>
      <c r="F1698" s="416"/>
      <c r="G1698" s="416"/>
      <c r="H1698" s="416"/>
      <c r="I1698" s="416"/>
      <c r="J1698" s="416"/>
      <c r="K1698" s="416"/>
      <c r="L1698" s="416"/>
      <c r="M1698" s="410" t="str">
        <f t="shared" si="286"/>
        <v/>
      </c>
      <c r="N1698" s="410"/>
      <c r="O1698" s="410" t="str">
        <f t="shared" si="287"/>
        <v/>
      </c>
      <c r="P1698" s="410"/>
      <c r="Q1698" s="410" t="str">
        <f t="shared" si="288"/>
        <v/>
      </c>
      <c r="R1698" s="410"/>
      <c r="S1698" s="408"/>
      <c r="T1698" s="408"/>
      <c r="U1698" s="408"/>
      <c r="V1698" s="408"/>
      <c r="W1698" s="408"/>
      <c r="X1698" s="408"/>
      <c r="Y1698" s="408"/>
      <c r="Z1698" s="408"/>
      <c r="AA1698" s="408"/>
      <c r="AB1698" s="408"/>
      <c r="AC1698" s="408"/>
      <c r="AD1698" s="408"/>
      <c r="AO1698" s="100">
        <f t="shared" si="289"/>
        <v>0</v>
      </c>
      <c r="AP1698" s="101">
        <f t="shared" si="290"/>
        <v>0</v>
      </c>
      <c r="AQ1698" s="101">
        <f t="shared" si="291"/>
        <v>0</v>
      </c>
      <c r="AR1698" s="102">
        <f t="shared" si="292"/>
        <v>0</v>
      </c>
      <c r="AS1698" s="100">
        <f t="shared" si="293"/>
        <v>0</v>
      </c>
      <c r="AT1698" s="101">
        <f t="shared" si="294"/>
        <v>0</v>
      </c>
      <c r="AU1698" s="101">
        <f t="shared" si="295"/>
        <v>0</v>
      </c>
      <c r="AV1698" s="102">
        <f t="shared" si="296"/>
        <v>0</v>
      </c>
      <c r="AW1698" s="111">
        <f t="shared" si="297"/>
        <v>0</v>
      </c>
    </row>
    <row r="1699" spans="1:49" ht="15.05" customHeight="1">
      <c r="A1699" s="159"/>
      <c r="B1699" s="123"/>
      <c r="C1699" s="126" t="s">
        <v>97</v>
      </c>
      <c r="D1699" s="416" t="str">
        <f t="shared" si="285"/>
        <v/>
      </c>
      <c r="E1699" s="416"/>
      <c r="F1699" s="416"/>
      <c r="G1699" s="416"/>
      <c r="H1699" s="416"/>
      <c r="I1699" s="416"/>
      <c r="J1699" s="416"/>
      <c r="K1699" s="416"/>
      <c r="L1699" s="416"/>
      <c r="M1699" s="410" t="str">
        <f t="shared" si="286"/>
        <v/>
      </c>
      <c r="N1699" s="410"/>
      <c r="O1699" s="410" t="str">
        <f t="shared" si="287"/>
        <v/>
      </c>
      <c r="P1699" s="410"/>
      <c r="Q1699" s="410" t="str">
        <f t="shared" si="288"/>
        <v/>
      </c>
      <c r="R1699" s="410"/>
      <c r="S1699" s="408"/>
      <c r="T1699" s="408"/>
      <c r="U1699" s="408"/>
      <c r="V1699" s="408"/>
      <c r="W1699" s="408"/>
      <c r="X1699" s="408"/>
      <c r="Y1699" s="408"/>
      <c r="Z1699" s="408"/>
      <c r="AA1699" s="408"/>
      <c r="AB1699" s="408"/>
      <c r="AC1699" s="408"/>
      <c r="AD1699" s="408"/>
      <c r="AO1699" s="100">
        <f t="shared" si="289"/>
        <v>0</v>
      </c>
      <c r="AP1699" s="101">
        <f t="shared" si="290"/>
        <v>0</v>
      </c>
      <c r="AQ1699" s="101">
        <f t="shared" si="291"/>
        <v>0</v>
      </c>
      <c r="AR1699" s="102">
        <f t="shared" si="292"/>
        <v>0</v>
      </c>
      <c r="AS1699" s="100">
        <f t="shared" si="293"/>
        <v>0</v>
      </c>
      <c r="AT1699" s="101">
        <f t="shared" si="294"/>
        <v>0</v>
      </c>
      <c r="AU1699" s="101">
        <f t="shared" si="295"/>
        <v>0</v>
      </c>
      <c r="AV1699" s="102">
        <f t="shared" si="296"/>
        <v>0</v>
      </c>
      <c r="AW1699" s="111">
        <f t="shared" si="297"/>
        <v>0</v>
      </c>
    </row>
    <row r="1700" spans="1:49" ht="15.05" customHeight="1">
      <c r="A1700" s="159"/>
      <c r="B1700" s="123"/>
      <c r="C1700" s="126" t="s">
        <v>98</v>
      </c>
      <c r="D1700" s="416" t="str">
        <f t="shared" si="285"/>
        <v/>
      </c>
      <c r="E1700" s="416"/>
      <c r="F1700" s="416"/>
      <c r="G1700" s="416"/>
      <c r="H1700" s="416"/>
      <c r="I1700" s="416"/>
      <c r="J1700" s="416"/>
      <c r="K1700" s="416"/>
      <c r="L1700" s="416"/>
      <c r="M1700" s="410" t="str">
        <f t="shared" si="286"/>
        <v/>
      </c>
      <c r="N1700" s="410"/>
      <c r="O1700" s="410" t="str">
        <f t="shared" si="287"/>
        <v/>
      </c>
      <c r="P1700" s="410"/>
      <c r="Q1700" s="410" t="str">
        <f t="shared" si="288"/>
        <v/>
      </c>
      <c r="R1700" s="410"/>
      <c r="S1700" s="408"/>
      <c r="T1700" s="408"/>
      <c r="U1700" s="408"/>
      <c r="V1700" s="408"/>
      <c r="W1700" s="408"/>
      <c r="X1700" s="408"/>
      <c r="Y1700" s="408"/>
      <c r="Z1700" s="408"/>
      <c r="AA1700" s="408"/>
      <c r="AB1700" s="408"/>
      <c r="AC1700" s="408"/>
      <c r="AD1700" s="408"/>
      <c r="AO1700" s="100">
        <f t="shared" si="289"/>
        <v>0</v>
      </c>
      <c r="AP1700" s="101">
        <f t="shared" si="290"/>
        <v>0</v>
      </c>
      <c r="AQ1700" s="101">
        <f t="shared" si="291"/>
        <v>0</v>
      </c>
      <c r="AR1700" s="102">
        <f t="shared" si="292"/>
        <v>0</v>
      </c>
      <c r="AS1700" s="100">
        <f t="shared" si="293"/>
        <v>0</v>
      </c>
      <c r="AT1700" s="101">
        <f t="shared" si="294"/>
        <v>0</v>
      </c>
      <c r="AU1700" s="101">
        <f t="shared" si="295"/>
        <v>0</v>
      </c>
      <c r="AV1700" s="102">
        <f t="shared" si="296"/>
        <v>0</v>
      </c>
      <c r="AW1700" s="111">
        <f t="shared" si="297"/>
        <v>0</v>
      </c>
    </row>
    <row r="1701" spans="1:49" ht="15.05" customHeight="1">
      <c r="A1701" s="159"/>
      <c r="B1701" s="123"/>
      <c r="C1701" s="126" t="s">
        <v>99</v>
      </c>
      <c r="D1701" s="416" t="str">
        <f t="shared" si="285"/>
        <v/>
      </c>
      <c r="E1701" s="416"/>
      <c r="F1701" s="416"/>
      <c r="G1701" s="416"/>
      <c r="H1701" s="416"/>
      <c r="I1701" s="416"/>
      <c r="J1701" s="416"/>
      <c r="K1701" s="416"/>
      <c r="L1701" s="416"/>
      <c r="M1701" s="410" t="str">
        <f t="shared" si="286"/>
        <v/>
      </c>
      <c r="N1701" s="410"/>
      <c r="O1701" s="410" t="str">
        <f t="shared" si="287"/>
        <v/>
      </c>
      <c r="P1701" s="410"/>
      <c r="Q1701" s="410" t="str">
        <f t="shared" si="288"/>
        <v/>
      </c>
      <c r="R1701" s="410"/>
      <c r="S1701" s="408"/>
      <c r="T1701" s="408"/>
      <c r="U1701" s="408"/>
      <c r="V1701" s="408"/>
      <c r="W1701" s="408"/>
      <c r="X1701" s="408"/>
      <c r="Y1701" s="408"/>
      <c r="Z1701" s="408"/>
      <c r="AA1701" s="408"/>
      <c r="AB1701" s="408"/>
      <c r="AC1701" s="408"/>
      <c r="AD1701" s="408"/>
      <c r="AO1701" s="100">
        <f t="shared" si="289"/>
        <v>0</v>
      </c>
      <c r="AP1701" s="101">
        <f t="shared" si="290"/>
        <v>0</v>
      </c>
      <c r="AQ1701" s="101">
        <f t="shared" si="291"/>
        <v>0</v>
      </c>
      <c r="AR1701" s="102">
        <f t="shared" si="292"/>
        <v>0</v>
      </c>
      <c r="AS1701" s="100">
        <f t="shared" si="293"/>
        <v>0</v>
      </c>
      <c r="AT1701" s="101">
        <f t="shared" si="294"/>
        <v>0</v>
      </c>
      <c r="AU1701" s="101">
        <f t="shared" si="295"/>
        <v>0</v>
      </c>
      <c r="AV1701" s="102">
        <f t="shared" si="296"/>
        <v>0</v>
      </c>
      <c r="AW1701" s="111">
        <f t="shared" si="297"/>
        <v>0</v>
      </c>
    </row>
    <row r="1702" spans="1:49" ht="15.05" customHeight="1">
      <c r="A1702" s="159"/>
      <c r="B1702" s="123"/>
      <c r="C1702" s="126" t="s">
        <v>100</v>
      </c>
      <c r="D1702" s="416" t="str">
        <f t="shared" si="285"/>
        <v/>
      </c>
      <c r="E1702" s="416"/>
      <c r="F1702" s="416"/>
      <c r="G1702" s="416"/>
      <c r="H1702" s="416"/>
      <c r="I1702" s="416"/>
      <c r="J1702" s="416"/>
      <c r="K1702" s="416"/>
      <c r="L1702" s="416"/>
      <c r="M1702" s="410" t="str">
        <f t="shared" si="286"/>
        <v/>
      </c>
      <c r="N1702" s="410"/>
      <c r="O1702" s="410" t="str">
        <f t="shared" si="287"/>
        <v/>
      </c>
      <c r="P1702" s="410"/>
      <c r="Q1702" s="410" t="str">
        <f t="shared" si="288"/>
        <v/>
      </c>
      <c r="R1702" s="410"/>
      <c r="S1702" s="408"/>
      <c r="T1702" s="408"/>
      <c r="U1702" s="408"/>
      <c r="V1702" s="408"/>
      <c r="W1702" s="408"/>
      <c r="X1702" s="408"/>
      <c r="Y1702" s="408"/>
      <c r="Z1702" s="408"/>
      <c r="AA1702" s="408"/>
      <c r="AB1702" s="408"/>
      <c r="AC1702" s="408"/>
      <c r="AD1702" s="408"/>
      <c r="AO1702" s="100">
        <f t="shared" si="289"/>
        <v>0</v>
      </c>
      <c r="AP1702" s="101">
        <f t="shared" si="290"/>
        <v>0</v>
      </c>
      <c r="AQ1702" s="101">
        <f t="shared" si="291"/>
        <v>0</v>
      </c>
      <c r="AR1702" s="102">
        <f t="shared" si="292"/>
        <v>0</v>
      </c>
      <c r="AS1702" s="100">
        <f t="shared" si="293"/>
        <v>0</v>
      </c>
      <c r="AT1702" s="101">
        <f t="shared" si="294"/>
        <v>0</v>
      </c>
      <c r="AU1702" s="101">
        <f t="shared" si="295"/>
        <v>0</v>
      </c>
      <c r="AV1702" s="102">
        <f t="shared" si="296"/>
        <v>0</v>
      </c>
      <c r="AW1702" s="111">
        <f t="shared" si="297"/>
        <v>0</v>
      </c>
    </row>
    <row r="1703" spans="1:49" ht="15.05" customHeight="1">
      <c r="A1703" s="159"/>
      <c r="B1703" s="123"/>
      <c r="C1703" s="126" t="s">
        <v>101</v>
      </c>
      <c r="D1703" s="416" t="str">
        <f t="shared" si="285"/>
        <v/>
      </c>
      <c r="E1703" s="416"/>
      <c r="F1703" s="416"/>
      <c r="G1703" s="416"/>
      <c r="H1703" s="416"/>
      <c r="I1703" s="416"/>
      <c r="J1703" s="416"/>
      <c r="K1703" s="416"/>
      <c r="L1703" s="416"/>
      <c r="M1703" s="410" t="str">
        <f t="shared" si="286"/>
        <v/>
      </c>
      <c r="N1703" s="410"/>
      <c r="O1703" s="410" t="str">
        <f t="shared" si="287"/>
        <v/>
      </c>
      <c r="P1703" s="410"/>
      <c r="Q1703" s="410" t="str">
        <f t="shared" si="288"/>
        <v/>
      </c>
      <c r="R1703" s="410"/>
      <c r="S1703" s="408"/>
      <c r="T1703" s="408"/>
      <c r="U1703" s="408"/>
      <c r="V1703" s="408"/>
      <c r="W1703" s="408"/>
      <c r="X1703" s="408"/>
      <c r="Y1703" s="408"/>
      <c r="Z1703" s="408"/>
      <c r="AA1703" s="408"/>
      <c r="AB1703" s="408"/>
      <c r="AC1703" s="408"/>
      <c r="AD1703" s="408"/>
      <c r="AO1703" s="100">
        <f t="shared" si="289"/>
        <v>0</v>
      </c>
      <c r="AP1703" s="101">
        <f t="shared" si="290"/>
        <v>0</v>
      </c>
      <c r="AQ1703" s="101">
        <f t="shared" si="291"/>
        <v>0</v>
      </c>
      <c r="AR1703" s="102">
        <f t="shared" si="292"/>
        <v>0</v>
      </c>
      <c r="AS1703" s="100">
        <f t="shared" si="293"/>
        <v>0</v>
      </c>
      <c r="AT1703" s="101">
        <f t="shared" si="294"/>
        <v>0</v>
      </c>
      <c r="AU1703" s="101">
        <f t="shared" si="295"/>
        <v>0</v>
      </c>
      <c r="AV1703" s="102">
        <f t="shared" si="296"/>
        <v>0</v>
      </c>
      <c r="AW1703" s="111">
        <f t="shared" si="297"/>
        <v>0</v>
      </c>
    </row>
    <row r="1704" spans="1:49" ht="15.05" customHeight="1">
      <c r="A1704" s="159"/>
      <c r="B1704" s="123"/>
      <c r="C1704" s="126" t="s">
        <v>102</v>
      </c>
      <c r="D1704" s="416" t="str">
        <f t="shared" si="285"/>
        <v/>
      </c>
      <c r="E1704" s="416"/>
      <c r="F1704" s="416"/>
      <c r="G1704" s="416"/>
      <c r="H1704" s="416"/>
      <c r="I1704" s="416"/>
      <c r="J1704" s="416"/>
      <c r="K1704" s="416"/>
      <c r="L1704" s="416"/>
      <c r="M1704" s="410" t="str">
        <f t="shared" si="286"/>
        <v/>
      </c>
      <c r="N1704" s="410"/>
      <c r="O1704" s="410" t="str">
        <f t="shared" si="287"/>
        <v/>
      </c>
      <c r="P1704" s="410"/>
      <c r="Q1704" s="410" t="str">
        <f t="shared" si="288"/>
        <v/>
      </c>
      <c r="R1704" s="410"/>
      <c r="S1704" s="408"/>
      <c r="T1704" s="408"/>
      <c r="U1704" s="408"/>
      <c r="V1704" s="408"/>
      <c r="W1704" s="408"/>
      <c r="X1704" s="408"/>
      <c r="Y1704" s="408"/>
      <c r="Z1704" s="408"/>
      <c r="AA1704" s="408"/>
      <c r="AB1704" s="408"/>
      <c r="AC1704" s="408"/>
      <c r="AD1704" s="408"/>
      <c r="AO1704" s="100">
        <f t="shared" si="289"/>
        <v>0</v>
      </c>
      <c r="AP1704" s="101">
        <f t="shared" si="290"/>
        <v>0</v>
      </c>
      <c r="AQ1704" s="101">
        <f t="shared" si="291"/>
        <v>0</v>
      </c>
      <c r="AR1704" s="102">
        <f t="shared" si="292"/>
        <v>0</v>
      </c>
      <c r="AS1704" s="100">
        <f t="shared" si="293"/>
        <v>0</v>
      </c>
      <c r="AT1704" s="101">
        <f t="shared" si="294"/>
        <v>0</v>
      </c>
      <c r="AU1704" s="101">
        <f t="shared" si="295"/>
        <v>0</v>
      </c>
      <c r="AV1704" s="102">
        <f t="shared" si="296"/>
        <v>0</v>
      </c>
      <c r="AW1704" s="111">
        <f t="shared" si="297"/>
        <v>0</v>
      </c>
    </row>
    <row r="1705" spans="1:49" ht="15.05" customHeight="1">
      <c r="A1705" s="159"/>
      <c r="B1705" s="123"/>
      <c r="C1705" s="126" t="s">
        <v>103</v>
      </c>
      <c r="D1705" s="416" t="str">
        <f t="shared" si="285"/>
        <v/>
      </c>
      <c r="E1705" s="416"/>
      <c r="F1705" s="416"/>
      <c r="G1705" s="416"/>
      <c r="H1705" s="416"/>
      <c r="I1705" s="416"/>
      <c r="J1705" s="416"/>
      <c r="K1705" s="416"/>
      <c r="L1705" s="416"/>
      <c r="M1705" s="410" t="str">
        <f t="shared" si="286"/>
        <v/>
      </c>
      <c r="N1705" s="410"/>
      <c r="O1705" s="410" t="str">
        <f t="shared" si="287"/>
        <v/>
      </c>
      <c r="P1705" s="410"/>
      <c r="Q1705" s="410" t="str">
        <f t="shared" si="288"/>
        <v/>
      </c>
      <c r="R1705" s="410"/>
      <c r="S1705" s="408"/>
      <c r="T1705" s="408"/>
      <c r="U1705" s="408"/>
      <c r="V1705" s="408"/>
      <c r="W1705" s="408"/>
      <c r="X1705" s="408"/>
      <c r="Y1705" s="408"/>
      <c r="Z1705" s="408"/>
      <c r="AA1705" s="408"/>
      <c r="AB1705" s="408"/>
      <c r="AC1705" s="408"/>
      <c r="AD1705" s="408"/>
      <c r="AO1705" s="100">
        <f t="shared" si="289"/>
        <v>0</v>
      </c>
      <c r="AP1705" s="101">
        <f t="shared" si="290"/>
        <v>0</v>
      </c>
      <c r="AQ1705" s="101">
        <f t="shared" si="291"/>
        <v>0</v>
      </c>
      <c r="AR1705" s="102">
        <f t="shared" si="292"/>
        <v>0</v>
      </c>
      <c r="AS1705" s="100">
        <f t="shared" si="293"/>
        <v>0</v>
      </c>
      <c r="AT1705" s="101">
        <f t="shared" si="294"/>
        <v>0</v>
      </c>
      <c r="AU1705" s="101">
        <f t="shared" si="295"/>
        <v>0</v>
      </c>
      <c r="AV1705" s="102">
        <f t="shared" si="296"/>
        <v>0</v>
      </c>
      <c r="AW1705" s="111">
        <f t="shared" si="297"/>
        <v>0</v>
      </c>
    </row>
    <row r="1706" spans="1:49" ht="15.05" customHeight="1">
      <c r="A1706" s="159"/>
      <c r="B1706" s="123"/>
      <c r="C1706" s="126" t="s">
        <v>104</v>
      </c>
      <c r="D1706" s="416" t="str">
        <f t="shared" si="285"/>
        <v/>
      </c>
      <c r="E1706" s="416"/>
      <c r="F1706" s="416"/>
      <c r="G1706" s="416"/>
      <c r="H1706" s="416"/>
      <c r="I1706" s="416"/>
      <c r="J1706" s="416"/>
      <c r="K1706" s="416"/>
      <c r="L1706" s="416"/>
      <c r="M1706" s="410" t="str">
        <f t="shared" si="286"/>
        <v/>
      </c>
      <c r="N1706" s="410"/>
      <c r="O1706" s="410" t="str">
        <f t="shared" si="287"/>
        <v/>
      </c>
      <c r="P1706" s="410"/>
      <c r="Q1706" s="410" t="str">
        <f t="shared" si="288"/>
        <v/>
      </c>
      <c r="R1706" s="410"/>
      <c r="S1706" s="408"/>
      <c r="T1706" s="408"/>
      <c r="U1706" s="408"/>
      <c r="V1706" s="408"/>
      <c r="W1706" s="408"/>
      <c r="X1706" s="408"/>
      <c r="Y1706" s="408"/>
      <c r="Z1706" s="408"/>
      <c r="AA1706" s="408"/>
      <c r="AB1706" s="408"/>
      <c r="AC1706" s="408"/>
      <c r="AD1706" s="408"/>
      <c r="AO1706" s="100">
        <f t="shared" si="289"/>
        <v>0</v>
      </c>
      <c r="AP1706" s="101">
        <f t="shared" si="290"/>
        <v>0</v>
      </c>
      <c r="AQ1706" s="101">
        <f t="shared" si="291"/>
        <v>0</v>
      </c>
      <c r="AR1706" s="102">
        <f t="shared" si="292"/>
        <v>0</v>
      </c>
      <c r="AS1706" s="100">
        <f t="shared" si="293"/>
        <v>0</v>
      </c>
      <c r="AT1706" s="101">
        <f t="shared" si="294"/>
        <v>0</v>
      </c>
      <c r="AU1706" s="101">
        <f t="shared" si="295"/>
        <v>0</v>
      </c>
      <c r="AV1706" s="102">
        <f t="shared" si="296"/>
        <v>0</v>
      </c>
      <c r="AW1706" s="111">
        <f t="shared" si="297"/>
        <v>0</v>
      </c>
    </row>
    <row r="1707" spans="1:49" ht="15.05" customHeight="1">
      <c r="A1707" s="159"/>
      <c r="B1707" s="123"/>
      <c r="C1707" s="126" t="s">
        <v>105</v>
      </c>
      <c r="D1707" s="416" t="str">
        <f t="shared" si="285"/>
        <v/>
      </c>
      <c r="E1707" s="416"/>
      <c r="F1707" s="416"/>
      <c r="G1707" s="416"/>
      <c r="H1707" s="416"/>
      <c r="I1707" s="416"/>
      <c r="J1707" s="416"/>
      <c r="K1707" s="416"/>
      <c r="L1707" s="416"/>
      <c r="M1707" s="410" t="str">
        <f t="shared" si="286"/>
        <v/>
      </c>
      <c r="N1707" s="410"/>
      <c r="O1707" s="410" t="str">
        <f t="shared" si="287"/>
        <v/>
      </c>
      <c r="P1707" s="410"/>
      <c r="Q1707" s="410" t="str">
        <f t="shared" si="288"/>
        <v/>
      </c>
      <c r="R1707" s="410"/>
      <c r="S1707" s="408"/>
      <c r="T1707" s="408"/>
      <c r="U1707" s="408"/>
      <c r="V1707" s="408"/>
      <c r="W1707" s="408"/>
      <c r="X1707" s="408"/>
      <c r="Y1707" s="408"/>
      <c r="Z1707" s="408"/>
      <c r="AA1707" s="408"/>
      <c r="AB1707" s="408"/>
      <c r="AC1707" s="408"/>
      <c r="AD1707" s="408"/>
      <c r="AO1707" s="100">
        <f t="shared" si="289"/>
        <v>0</v>
      </c>
      <c r="AP1707" s="101">
        <f t="shared" si="290"/>
        <v>0</v>
      </c>
      <c r="AQ1707" s="101">
        <f t="shared" si="291"/>
        <v>0</v>
      </c>
      <c r="AR1707" s="102">
        <f t="shared" si="292"/>
        <v>0</v>
      </c>
      <c r="AS1707" s="100">
        <f t="shared" si="293"/>
        <v>0</v>
      </c>
      <c r="AT1707" s="101">
        <f t="shared" si="294"/>
        <v>0</v>
      </c>
      <c r="AU1707" s="101">
        <f t="shared" si="295"/>
        <v>0</v>
      </c>
      <c r="AV1707" s="102">
        <f t="shared" si="296"/>
        <v>0</v>
      </c>
      <c r="AW1707" s="111">
        <f t="shared" si="297"/>
        <v>0</v>
      </c>
    </row>
    <row r="1708" spans="1:49" ht="15.05" customHeight="1">
      <c r="A1708" s="159"/>
      <c r="B1708" s="123"/>
      <c r="C1708" s="126" t="s">
        <v>106</v>
      </c>
      <c r="D1708" s="416" t="str">
        <f t="shared" si="285"/>
        <v/>
      </c>
      <c r="E1708" s="416"/>
      <c r="F1708" s="416"/>
      <c r="G1708" s="416"/>
      <c r="H1708" s="416"/>
      <c r="I1708" s="416"/>
      <c r="J1708" s="416"/>
      <c r="K1708" s="416"/>
      <c r="L1708" s="416"/>
      <c r="M1708" s="410" t="str">
        <f t="shared" si="286"/>
        <v/>
      </c>
      <c r="N1708" s="410"/>
      <c r="O1708" s="410" t="str">
        <f t="shared" si="287"/>
        <v/>
      </c>
      <c r="P1708" s="410"/>
      <c r="Q1708" s="410" t="str">
        <f t="shared" si="288"/>
        <v/>
      </c>
      <c r="R1708" s="410"/>
      <c r="S1708" s="408"/>
      <c r="T1708" s="408"/>
      <c r="U1708" s="408"/>
      <c r="V1708" s="408"/>
      <c r="W1708" s="408"/>
      <c r="X1708" s="408"/>
      <c r="Y1708" s="408"/>
      <c r="Z1708" s="408"/>
      <c r="AA1708" s="408"/>
      <c r="AB1708" s="408"/>
      <c r="AC1708" s="408"/>
      <c r="AD1708" s="408"/>
      <c r="AO1708" s="100">
        <f t="shared" si="289"/>
        <v>0</v>
      </c>
      <c r="AP1708" s="101">
        <f t="shared" si="290"/>
        <v>0</v>
      </c>
      <c r="AQ1708" s="101">
        <f t="shared" si="291"/>
        <v>0</v>
      </c>
      <c r="AR1708" s="102">
        <f t="shared" si="292"/>
        <v>0</v>
      </c>
      <c r="AS1708" s="100">
        <f t="shared" si="293"/>
        <v>0</v>
      </c>
      <c r="AT1708" s="101">
        <f t="shared" si="294"/>
        <v>0</v>
      </c>
      <c r="AU1708" s="101">
        <f t="shared" si="295"/>
        <v>0</v>
      </c>
      <c r="AV1708" s="102">
        <f t="shared" si="296"/>
        <v>0</v>
      </c>
      <c r="AW1708" s="111">
        <f t="shared" si="297"/>
        <v>0</v>
      </c>
    </row>
    <row r="1709" spans="1:49" ht="15.05" customHeight="1">
      <c r="A1709" s="159"/>
      <c r="B1709" s="123"/>
      <c r="C1709" s="126" t="s">
        <v>107</v>
      </c>
      <c r="D1709" s="416" t="str">
        <f t="shared" si="285"/>
        <v/>
      </c>
      <c r="E1709" s="416"/>
      <c r="F1709" s="416"/>
      <c r="G1709" s="416"/>
      <c r="H1709" s="416"/>
      <c r="I1709" s="416"/>
      <c r="J1709" s="416"/>
      <c r="K1709" s="416"/>
      <c r="L1709" s="416"/>
      <c r="M1709" s="410" t="str">
        <f t="shared" si="286"/>
        <v/>
      </c>
      <c r="N1709" s="410"/>
      <c r="O1709" s="410" t="str">
        <f t="shared" si="287"/>
        <v/>
      </c>
      <c r="P1709" s="410"/>
      <c r="Q1709" s="410" t="str">
        <f t="shared" si="288"/>
        <v/>
      </c>
      <c r="R1709" s="410"/>
      <c r="S1709" s="408"/>
      <c r="T1709" s="408"/>
      <c r="U1709" s="408"/>
      <c r="V1709" s="408"/>
      <c r="W1709" s="408"/>
      <c r="X1709" s="408"/>
      <c r="Y1709" s="408"/>
      <c r="Z1709" s="408"/>
      <c r="AA1709" s="408"/>
      <c r="AB1709" s="408"/>
      <c r="AC1709" s="408"/>
      <c r="AD1709" s="408"/>
      <c r="AO1709" s="100">
        <f t="shared" si="289"/>
        <v>0</v>
      </c>
      <c r="AP1709" s="101">
        <f t="shared" si="290"/>
        <v>0</v>
      </c>
      <c r="AQ1709" s="101">
        <f t="shared" si="291"/>
        <v>0</v>
      </c>
      <c r="AR1709" s="102">
        <f t="shared" si="292"/>
        <v>0</v>
      </c>
      <c r="AS1709" s="100">
        <f t="shared" si="293"/>
        <v>0</v>
      </c>
      <c r="AT1709" s="101">
        <f t="shared" si="294"/>
        <v>0</v>
      </c>
      <c r="AU1709" s="101">
        <f t="shared" si="295"/>
        <v>0</v>
      </c>
      <c r="AV1709" s="102">
        <f t="shared" si="296"/>
        <v>0</v>
      </c>
      <c r="AW1709" s="111">
        <f t="shared" si="297"/>
        <v>0</v>
      </c>
    </row>
    <row r="1710" spans="1:49" ht="15.05" customHeight="1">
      <c r="A1710" s="159"/>
      <c r="B1710" s="123"/>
      <c r="C1710" s="126" t="s">
        <v>108</v>
      </c>
      <c r="D1710" s="416" t="str">
        <f t="shared" si="285"/>
        <v/>
      </c>
      <c r="E1710" s="416"/>
      <c r="F1710" s="416"/>
      <c r="G1710" s="416"/>
      <c r="H1710" s="416"/>
      <c r="I1710" s="416"/>
      <c r="J1710" s="416"/>
      <c r="K1710" s="416"/>
      <c r="L1710" s="416"/>
      <c r="M1710" s="410" t="str">
        <f t="shared" si="286"/>
        <v/>
      </c>
      <c r="N1710" s="410"/>
      <c r="O1710" s="410" t="str">
        <f t="shared" si="287"/>
        <v/>
      </c>
      <c r="P1710" s="410"/>
      <c r="Q1710" s="410" t="str">
        <f t="shared" si="288"/>
        <v/>
      </c>
      <c r="R1710" s="410"/>
      <c r="S1710" s="408"/>
      <c r="T1710" s="408"/>
      <c r="U1710" s="408"/>
      <c r="V1710" s="408"/>
      <c r="W1710" s="408"/>
      <c r="X1710" s="408"/>
      <c r="Y1710" s="408"/>
      <c r="Z1710" s="408"/>
      <c r="AA1710" s="408"/>
      <c r="AB1710" s="408"/>
      <c r="AC1710" s="408"/>
      <c r="AD1710" s="408"/>
      <c r="AO1710" s="100">
        <f t="shared" si="289"/>
        <v>0</v>
      </c>
      <c r="AP1710" s="101">
        <f t="shared" si="290"/>
        <v>0</v>
      </c>
      <c r="AQ1710" s="101">
        <f t="shared" si="291"/>
        <v>0</v>
      </c>
      <c r="AR1710" s="102">
        <f t="shared" si="292"/>
        <v>0</v>
      </c>
      <c r="AS1710" s="100">
        <f t="shared" si="293"/>
        <v>0</v>
      </c>
      <c r="AT1710" s="101">
        <f t="shared" si="294"/>
        <v>0</v>
      </c>
      <c r="AU1710" s="101">
        <f t="shared" si="295"/>
        <v>0</v>
      </c>
      <c r="AV1710" s="102">
        <f t="shared" si="296"/>
        <v>0</v>
      </c>
      <c r="AW1710" s="111">
        <f t="shared" si="297"/>
        <v>0</v>
      </c>
    </row>
    <row r="1711" spans="1:49" ht="15.05" customHeight="1">
      <c r="A1711" s="159"/>
      <c r="B1711" s="123"/>
      <c r="C1711" s="126" t="s">
        <v>109</v>
      </c>
      <c r="D1711" s="416" t="str">
        <f t="shared" si="285"/>
        <v/>
      </c>
      <c r="E1711" s="416"/>
      <c r="F1711" s="416"/>
      <c r="G1711" s="416"/>
      <c r="H1711" s="416"/>
      <c r="I1711" s="416"/>
      <c r="J1711" s="416"/>
      <c r="K1711" s="416"/>
      <c r="L1711" s="416"/>
      <c r="M1711" s="410" t="str">
        <f t="shared" si="286"/>
        <v/>
      </c>
      <c r="N1711" s="410"/>
      <c r="O1711" s="410" t="str">
        <f t="shared" si="287"/>
        <v/>
      </c>
      <c r="P1711" s="410"/>
      <c r="Q1711" s="410" t="str">
        <f t="shared" si="288"/>
        <v/>
      </c>
      <c r="R1711" s="410"/>
      <c r="S1711" s="408"/>
      <c r="T1711" s="408"/>
      <c r="U1711" s="408"/>
      <c r="V1711" s="408"/>
      <c r="W1711" s="408"/>
      <c r="X1711" s="408"/>
      <c r="Y1711" s="408"/>
      <c r="Z1711" s="408"/>
      <c r="AA1711" s="408"/>
      <c r="AB1711" s="408"/>
      <c r="AC1711" s="408"/>
      <c r="AD1711" s="408"/>
      <c r="AO1711" s="100">
        <f t="shared" si="289"/>
        <v>0</v>
      </c>
      <c r="AP1711" s="101">
        <f t="shared" si="290"/>
        <v>0</v>
      </c>
      <c r="AQ1711" s="101">
        <f t="shared" si="291"/>
        <v>0</v>
      </c>
      <c r="AR1711" s="102">
        <f t="shared" si="292"/>
        <v>0</v>
      </c>
      <c r="AS1711" s="100">
        <f t="shared" si="293"/>
        <v>0</v>
      </c>
      <c r="AT1711" s="101">
        <f t="shared" si="294"/>
        <v>0</v>
      </c>
      <c r="AU1711" s="101">
        <f t="shared" si="295"/>
        <v>0</v>
      </c>
      <c r="AV1711" s="102">
        <f t="shared" si="296"/>
        <v>0</v>
      </c>
      <c r="AW1711" s="111">
        <f t="shared" si="297"/>
        <v>0</v>
      </c>
    </row>
    <row r="1712" spans="1:49" ht="15.05" customHeight="1">
      <c r="A1712" s="159"/>
      <c r="B1712" s="123"/>
      <c r="C1712" s="126" t="s">
        <v>110</v>
      </c>
      <c r="D1712" s="416" t="str">
        <f t="shared" si="285"/>
        <v/>
      </c>
      <c r="E1712" s="416"/>
      <c r="F1712" s="416"/>
      <c r="G1712" s="416"/>
      <c r="H1712" s="416"/>
      <c r="I1712" s="416"/>
      <c r="J1712" s="416"/>
      <c r="K1712" s="416"/>
      <c r="L1712" s="416"/>
      <c r="M1712" s="410" t="str">
        <f t="shared" si="286"/>
        <v/>
      </c>
      <c r="N1712" s="410"/>
      <c r="O1712" s="410" t="str">
        <f t="shared" si="287"/>
        <v/>
      </c>
      <c r="P1712" s="410"/>
      <c r="Q1712" s="410" t="str">
        <f t="shared" si="288"/>
        <v/>
      </c>
      <c r="R1712" s="410"/>
      <c r="S1712" s="408"/>
      <c r="T1712" s="408"/>
      <c r="U1712" s="408"/>
      <c r="V1712" s="408"/>
      <c r="W1712" s="408"/>
      <c r="X1712" s="408"/>
      <c r="Y1712" s="408"/>
      <c r="Z1712" s="408"/>
      <c r="AA1712" s="408"/>
      <c r="AB1712" s="408"/>
      <c r="AC1712" s="408"/>
      <c r="AD1712" s="408"/>
      <c r="AO1712" s="100">
        <f t="shared" si="289"/>
        <v>0</v>
      </c>
      <c r="AP1712" s="101">
        <f t="shared" si="290"/>
        <v>0</v>
      </c>
      <c r="AQ1712" s="101">
        <f t="shared" si="291"/>
        <v>0</v>
      </c>
      <c r="AR1712" s="102">
        <f t="shared" si="292"/>
        <v>0</v>
      </c>
      <c r="AS1712" s="100">
        <f t="shared" si="293"/>
        <v>0</v>
      </c>
      <c r="AT1712" s="101">
        <f t="shared" si="294"/>
        <v>0</v>
      </c>
      <c r="AU1712" s="101">
        <f t="shared" si="295"/>
        <v>0</v>
      </c>
      <c r="AV1712" s="102">
        <f t="shared" si="296"/>
        <v>0</v>
      </c>
      <c r="AW1712" s="111">
        <f t="shared" si="297"/>
        <v>0</v>
      </c>
    </row>
    <row r="1713" spans="1:49" ht="15.05" customHeight="1">
      <c r="A1713" s="159"/>
      <c r="B1713" s="123"/>
      <c r="C1713" s="126" t="s">
        <v>111</v>
      </c>
      <c r="D1713" s="416" t="str">
        <f t="shared" si="285"/>
        <v/>
      </c>
      <c r="E1713" s="416"/>
      <c r="F1713" s="416"/>
      <c r="G1713" s="416"/>
      <c r="H1713" s="416"/>
      <c r="I1713" s="416"/>
      <c r="J1713" s="416"/>
      <c r="K1713" s="416"/>
      <c r="L1713" s="416"/>
      <c r="M1713" s="410" t="str">
        <f t="shared" si="286"/>
        <v/>
      </c>
      <c r="N1713" s="410"/>
      <c r="O1713" s="410" t="str">
        <f t="shared" si="287"/>
        <v/>
      </c>
      <c r="P1713" s="410"/>
      <c r="Q1713" s="410" t="str">
        <f t="shared" si="288"/>
        <v/>
      </c>
      <c r="R1713" s="410"/>
      <c r="S1713" s="408"/>
      <c r="T1713" s="408"/>
      <c r="U1713" s="408"/>
      <c r="V1713" s="408"/>
      <c r="W1713" s="408"/>
      <c r="X1713" s="408"/>
      <c r="Y1713" s="408"/>
      <c r="Z1713" s="408"/>
      <c r="AA1713" s="408"/>
      <c r="AB1713" s="408"/>
      <c r="AC1713" s="408"/>
      <c r="AD1713" s="408"/>
      <c r="AO1713" s="100">
        <f t="shared" si="289"/>
        <v>0</v>
      </c>
      <c r="AP1713" s="101">
        <f t="shared" si="290"/>
        <v>0</v>
      </c>
      <c r="AQ1713" s="101">
        <f t="shared" si="291"/>
        <v>0</v>
      </c>
      <c r="AR1713" s="102">
        <f t="shared" si="292"/>
        <v>0</v>
      </c>
      <c r="AS1713" s="100">
        <f t="shared" si="293"/>
        <v>0</v>
      </c>
      <c r="AT1713" s="101">
        <f t="shared" si="294"/>
        <v>0</v>
      </c>
      <c r="AU1713" s="101">
        <f t="shared" si="295"/>
        <v>0</v>
      </c>
      <c r="AV1713" s="102">
        <f t="shared" si="296"/>
        <v>0</v>
      </c>
      <c r="AW1713" s="111">
        <f t="shared" si="297"/>
        <v>0</v>
      </c>
    </row>
    <row r="1714" spans="1:49" ht="15.05" customHeight="1">
      <c r="A1714" s="159"/>
      <c r="B1714" s="123"/>
      <c r="C1714" s="126" t="s">
        <v>112</v>
      </c>
      <c r="D1714" s="416" t="str">
        <f t="shared" si="285"/>
        <v/>
      </c>
      <c r="E1714" s="416"/>
      <c r="F1714" s="416"/>
      <c r="G1714" s="416"/>
      <c r="H1714" s="416"/>
      <c r="I1714" s="416"/>
      <c r="J1714" s="416"/>
      <c r="K1714" s="416"/>
      <c r="L1714" s="416"/>
      <c r="M1714" s="410" t="str">
        <f t="shared" si="286"/>
        <v/>
      </c>
      <c r="N1714" s="410"/>
      <c r="O1714" s="410" t="str">
        <f t="shared" si="287"/>
        <v/>
      </c>
      <c r="P1714" s="410"/>
      <c r="Q1714" s="410" t="str">
        <f t="shared" si="288"/>
        <v/>
      </c>
      <c r="R1714" s="410"/>
      <c r="S1714" s="408"/>
      <c r="T1714" s="408"/>
      <c r="U1714" s="408"/>
      <c r="V1714" s="408"/>
      <c r="W1714" s="408"/>
      <c r="X1714" s="408"/>
      <c r="Y1714" s="408"/>
      <c r="Z1714" s="408"/>
      <c r="AA1714" s="408"/>
      <c r="AB1714" s="408"/>
      <c r="AC1714" s="408"/>
      <c r="AD1714" s="408"/>
      <c r="AO1714" s="100">
        <f t="shared" si="289"/>
        <v>0</v>
      </c>
      <c r="AP1714" s="101">
        <f t="shared" si="290"/>
        <v>0</v>
      </c>
      <c r="AQ1714" s="101">
        <f t="shared" si="291"/>
        <v>0</v>
      </c>
      <c r="AR1714" s="102">
        <f t="shared" si="292"/>
        <v>0</v>
      </c>
      <c r="AS1714" s="100">
        <f t="shared" si="293"/>
        <v>0</v>
      </c>
      <c r="AT1714" s="101">
        <f t="shared" si="294"/>
        <v>0</v>
      </c>
      <c r="AU1714" s="101">
        <f t="shared" si="295"/>
        <v>0</v>
      </c>
      <c r="AV1714" s="102">
        <f t="shared" si="296"/>
        <v>0</v>
      </c>
      <c r="AW1714" s="111">
        <f t="shared" si="297"/>
        <v>0</v>
      </c>
    </row>
    <row r="1715" spans="1:49" ht="15.05" customHeight="1">
      <c r="A1715" s="159"/>
      <c r="B1715" s="123"/>
      <c r="C1715" s="126" t="s">
        <v>113</v>
      </c>
      <c r="D1715" s="416" t="str">
        <f t="shared" si="285"/>
        <v/>
      </c>
      <c r="E1715" s="416"/>
      <c r="F1715" s="416"/>
      <c r="G1715" s="416"/>
      <c r="H1715" s="416"/>
      <c r="I1715" s="416"/>
      <c r="J1715" s="416"/>
      <c r="K1715" s="416"/>
      <c r="L1715" s="416"/>
      <c r="M1715" s="410" t="str">
        <f t="shared" si="286"/>
        <v/>
      </c>
      <c r="N1715" s="410"/>
      <c r="O1715" s="410" t="str">
        <f t="shared" si="287"/>
        <v/>
      </c>
      <c r="P1715" s="410"/>
      <c r="Q1715" s="410" t="str">
        <f t="shared" si="288"/>
        <v/>
      </c>
      <c r="R1715" s="410"/>
      <c r="S1715" s="408"/>
      <c r="T1715" s="408"/>
      <c r="U1715" s="408"/>
      <c r="V1715" s="408"/>
      <c r="W1715" s="408"/>
      <c r="X1715" s="408"/>
      <c r="Y1715" s="408"/>
      <c r="Z1715" s="408"/>
      <c r="AA1715" s="408"/>
      <c r="AB1715" s="408"/>
      <c r="AC1715" s="408"/>
      <c r="AD1715" s="408"/>
      <c r="AO1715" s="100">
        <f t="shared" si="289"/>
        <v>0</v>
      </c>
      <c r="AP1715" s="101">
        <f t="shared" si="290"/>
        <v>0</v>
      </c>
      <c r="AQ1715" s="101">
        <f t="shared" si="291"/>
        <v>0</v>
      </c>
      <c r="AR1715" s="102">
        <f t="shared" si="292"/>
        <v>0</v>
      </c>
      <c r="AS1715" s="100">
        <f t="shared" si="293"/>
        <v>0</v>
      </c>
      <c r="AT1715" s="101">
        <f t="shared" si="294"/>
        <v>0</v>
      </c>
      <c r="AU1715" s="101">
        <f t="shared" si="295"/>
        <v>0</v>
      </c>
      <c r="AV1715" s="102">
        <f t="shared" si="296"/>
        <v>0</v>
      </c>
      <c r="AW1715" s="111">
        <f t="shared" si="297"/>
        <v>0</v>
      </c>
    </row>
    <row r="1716" spans="1:49" ht="15.05" customHeight="1">
      <c r="A1716" s="159"/>
      <c r="B1716" s="123"/>
      <c r="C1716" s="126" t="s">
        <v>114</v>
      </c>
      <c r="D1716" s="416" t="str">
        <f t="shared" si="285"/>
        <v/>
      </c>
      <c r="E1716" s="416"/>
      <c r="F1716" s="416"/>
      <c r="G1716" s="416"/>
      <c r="H1716" s="416"/>
      <c r="I1716" s="416"/>
      <c r="J1716" s="416"/>
      <c r="K1716" s="416"/>
      <c r="L1716" s="416"/>
      <c r="M1716" s="410" t="str">
        <f t="shared" si="286"/>
        <v/>
      </c>
      <c r="N1716" s="410"/>
      <c r="O1716" s="410" t="str">
        <f t="shared" si="287"/>
        <v/>
      </c>
      <c r="P1716" s="410"/>
      <c r="Q1716" s="410" t="str">
        <f t="shared" si="288"/>
        <v/>
      </c>
      <c r="R1716" s="410"/>
      <c r="S1716" s="408"/>
      <c r="T1716" s="408"/>
      <c r="U1716" s="408"/>
      <c r="V1716" s="408"/>
      <c r="W1716" s="408"/>
      <c r="X1716" s="408"/>
      <c r="Y1716" s="408"/>
      <c r="Z1716" s="408"/>
      <c r="AA1716" s="408"/>
      <c r="AB1716" s="408"/>
      <c r="AC1716" s="408"/>
      <c r="AD1716" s="408"/>
      <c r="AO1716" s="100">
        <f t="shared" si="289"/>
        <v>0</v>
      </c>
      <c r="AP1716" s="101">
        <f t="shared" si="290"/>
        <v>0</v>
      </c>
      <c r="AQ1716" s="101">
        <f t="shared" si="291"/>
        <v>0</v>
      </c>
      <c r="AR1716" s="102">
        <f t="shared" si="292"/>
        <v>0</v>
      </c>
      <c r="AS1716" s="100">
        <f t="shared" si="293"/>
        <v>0</v>
      </c>
      <c r="AT1716" s="101">
        <f t="shared" si="294"/>
        <v>0</v>
      </c>
      <c r="AU1716" s="101">
        <f t="shared" si="295"/>
        <v>0</v>
      </c>
      <c r="AV1716" s="102">
        <f t="shared" si="296"/>
        <v>0</v>
      </c>
      <c r="AW1716" s="111">
        <f t="shared" si="297"/>
        <v>0</v>
      </c>
    </row>
    <row r="1717" spans="1:49" ht="15.05" customHeight="1">
      <c r="A1717" s="159"/>
      <c r="B1717" s="123"/>
      <c r="C1717" s="126" t="s">
        <v>115</v>
      </c>
      <c r="D1717" s="416" t="str">
        <f t="shared" si="285"/>
        <v/>
      </c>
      <c r="E1717" s="416"/>
      <c r="F1717" s="416"/>
      <c r="G1717" s="416"/>
      <c r="H1717" s="416"/>
      <c r="I1717" s="416"/>
      <c r="J1717" s="416"/>
      <c r="K1717" s="416"/>
      <c r="L1717" s="416"/>
      <c r="M1717" s="410" t="str">
        <f t="shared" si="286"/>
        <v/>
      </c>
      <c r="N1717" s="410"/>
      <c r="O1717" s="410" t="str">
        <f t="shared" si="287"/>
        <v/>
      </c>
      <c r="P1717" s="410"/>
      <c r="Q1717" s="410" t="str">
        <f t="shared" si="288"/>
        <v/>
      </c>
      <c r="R1717" s="410"/>
      <c r="S1717" s="408"/>
      <c r="T1717" s="408"/>
      <c r="U1717" s="408"/>
      <c r="V1717" s="408"/>
      <c r="W1717" s="408"/>
      <c r="X1717" s="408"/>
      <c r="Y1717" s="408"/>
      <c r="Z1717" s="408"/>
      <c r="AA1717" s="408"/>
      <c r="AB1717" s="408"/>
      <c r="AC1717" s="408"/>
      <c r="AD1717" s="408"/>
      <c r="AO1717" s="100">
        <f t="shared" si="289"/>
        <v>0</v>
      </c>
      <c r="AP1717" s="101">
        <f t="shared" si="290"/>
        <v>0</v>
      </c>
      <c r="AQ1717" s="101">
        <f t="shared" si="291"/>
        <v>0</v>
      </c>
      <c r="AR1717" s="102">
        <f t="shared" si="292"/>
        <v>0</v>
      </c>
      <c r="AS1717" s="100">
        <f t="shared" si="293"/>
        <v>0</v>
      </c>
      <c r="AT1717" s="101">
        <f t="shared" si="294"/>
        <v>0</v>
      </c>
      <c r="AU1717" s="101">
        <f t="shared" si="295"/>
        <v>0</v>
      </c>
      <c r="AV1717" s="102">
        <f t="shared" si="296"/>
        <v>0</v>
      </c>
      <c r="AW1717" s="111">
        <f t="shared" si="297"/>
        <v>0</v>
      </c>
    </row>
    <row r="1718" spans="1:49" ht="15.05" customHeight="1">
      <c r="A1718" s="159"/>
      <c r="B1718" s="123"/>
      <c r="C1718" s="126" t="s">
        <v>116</v>
      </c>
      <c r="D1718" s="416" t="str">
        <f t="shared" si="285"/>
        <v/>
      </c>
      <c r="E1718" s="416"/>
      <c r="F1718" s="416"/>
      <c r="G1718" s="416"/>
      <c r="H1718" s="416"/>
      <c r="I1718" s="416"/>
      <c r="J1718" s="416"/>
      <c r="K1718" s="416"/>
      <c r="L1718" s="416"/>
      <c r="M1718" s="410" t="str">
        <f t="shared" si="286"/>
        <v/>
      </c>
      <c r="N1718" s="410"/>
      <c r="O1718" s="410" t="str">
        <f t="shared" si="287"/>
        <v/>
      </c>
      <c r="P1718" s="410"/>
      <c r="Q1718" s="410" t="str">
        <f t="shared" si="288"/>
        <v/>
      </c>
      <c r="R1718" s="410"/>
      <c r="S1718" s="408"/>
      <c r="T1718" s="408"/>
      <c r="U1718" s="408"/>
      <c r="V1718" s="408"/>
      <c r="W1718" s="408"/>
      <c r="X1718" s="408"/>
      <c r="Y1718" s="408"/>
      <c r="Z1718" s="408"/>
      <c r="AA1718" s="408"/>
      <c r="AB1718" s="408"/>
      <c r="AC1718" s="408"/>
      <c r="AD1718" s="408"/>
      <c r="AO1718" s="100">
        <f t="shared" si="289"/>
        <v>0</v>
      </c>
      <c r="AP1718" s="101">
        <f t="shared" si="290"/>
        <v>0</v>
      </c>
      <c r="AQ1718" s="101">
        <f t="shared" si="291"/>
        <v>0</v>
      </c>
      <c r="AR1718" s="102">
        <f t="shared" si="292"/>
        <v>0</v>
      </c>
      <c r="AS1718" s="100">
        <f t="shared" si="293"/>
        <v>0</v>
      </c>
      <c r="AT1718" s="101">
        <f t="shared" si="294"/>
        <v>0</v>
      </c>
      <c r="AU1718" s="101">
        <f t="shared" si="295"/>
        <v>0</v>
      </c>
      <c r="AV1718" s="102">
        <f t="shared" si="296"/>
        <v>0</v>
      </c>
      <c r="AW1718" s="111">
        <f t="shared" si="297"/>
        <v>0</v>
      </c>
    </row>
    <row r="1719" spans="1:49" ht="15.05" customHeight="1">
      <c r="A1719" s="159"/>
      <c r="B1719" s="123"/>
      <c r="C1719" s="126" t="s">
        <v>117</v>
      </c>
      <c r="D1719" s="416" t="str">
        <f t="shared" si="285"/>
        <v/>
      </c>
      <c r="E1719" s="416"/>
      <c r="F1719" s="416"/>
      <c r="G1719" s="416"/>
      <c r="H1719" s="416"/>
      <c r="I1719" s="416"/>
      <c r="J1719" s="416"/>
      <c r="K1719" s="416"/>
      <c r="L1719" s="416"/>
      <c r="M1719" s="410" t="str">
        <f t="shared" si="286"/>
        <v/>
      </c>
      <c r="N1719" s="410"/>
      <c r="O1719" s="410" t="str">
        <f t="shared" si="287"/>
        <v/>
      </c>
      <c r="P1719" s="410"/>
      <c r="Q1719" s="410" t="str">
        <f t="shared" si="288"/>
        <v/>
      </c>
      <c r="R1719" s="410"/>
      <c r="S1719" s="408"/>
      <c r="T1719" s="408"/>
      <c r="U1719" s="408"/>
      <c r="V1719" s="408"/>
      <c r="W1719" s="408"/>
      <c r="X1719" s="408"/>
      <c r="Y1719" s="408"/>
      <c r="Z1719" s="408"/>
      <c r="AA1719" s="408"/>
      <c r="AB1719" s="408"/>
      <c r="AC1719" s="408"/>
      <c r="AD1719" s="408"/>
      <c r="AO1719" s="100">
        <f t="shared" si="289"/>
        <v>0</v>
      </c>
      <c r="AP1719" s="101">
        <f t="shared" si="290"/>
        <v>0</v>
      </c>
      <c r="AQ1719" s="101">
        <f t="shared" si="291"/>
        <v>0</v>
      </c>
      <c r="AR1719" s="102">
        <f t="shared" si="292"/>
        <v>0</v>
      </c>
      <c r="AS1719" s="100">
        <f t="shared" si="293"/>
        <v>0</v>
      </c>
      <c r="AT1719" s="101">
        <f t="shared" si="294"/>
        <v>0</v>
      </c>
      <c r="AU1719" s="101">
        <f t="shared" si="295"/>
        <v>0</v>
      </c>
      <c r="AV1719" s="102">
        <f t="shared" si="296"/>
        <v>0</v>
      </c>
      <c r="AW1719" s="111">
        <f t="shared" si="297"/>
        <v>0</v>
      </c>
    </row>
    <row r="1720" spans="1:49" ht="15.05" customHeight="1">
      <c r="A1720" s="159"/>
      <c r="B1720" s="123"/>
      <c r="C1720" s="126" t="s">
        <v>118</v>
      </c>
      <c r="D1720" s="416" t="str">
        <f t="shared" si="285"/>
        <v/>
      </c>
      <c r="E1720" s="416"/>
      <c r="F1720" s="416"/>
      <c r="G1720" s="416"/>
      <c r="H1720" s="416"/>
      <c r="I1720" s="416"/>
      <c r="J1720" s="416"/>
      <c r="K1720" s="416"/>
      <c r="L1720" s="416"/>
      <c r="M1720" s="410" t="str">
        <f t="shared" si="286"/>
        <v/>
      </c>
      <c r="N1720" s="410"/>
      <c r="O1720" s="410" t="str">
        <f t="shared" si="287"/>
        <v/>
      </c>
      <c r="P1720" s="410"/>
      <c r="Q1720" s="410" t="str">
        <f t="shared" si="288"/>
        <v/>
      </c>
      <c r="R1720" s="410"/>
      <c r="S1720" s="408"/>
      <c r="T1720" s="408"/>
      <c r="U1720" s="408"/>
      <c r="V1720" s="408"/>
      <c r="W1720" s="408"/>
      <c r="X1720" s="408"/>
      <c r="Y1720" s="408"/>
      <c r="Z1720" s="408"/>
      <c r="AA1720" s="408"/>
      <c r="AB1720" s="408"/>
      <c r="AC1720" s="408"/>
      <c r="AD1720" s="408"/>
      <c r="AO1720" s="100">
        <f t="shared" si="289"/>
        <v>0</v>
      </c>
      <c r="AP1720" s="101">
        <f t="shared" si="290"/>
        <v>0</v>
      </c>
      <c r="AQ1720" s="101">
        <f t="shared" si="291"/>
        <v>0</v>
      </c>
      <c r="AR1720" s="102">
        <f t="shared" si="292"/>
        <v>0</v>
      </c>
      <c r="AS1720" s="100">
        <f t="shared" si="293"/>
        <v>0</v>
      </c>
      <c r="AT1720" s="101">
        <f t="shared" si="294"/>
        <v>0</v>
      </c>
      <c r="AU1720" s="101">
        <f t="shared" si="295"/>
        <v>0</v>
      </c>
      <c r="AV1720" s="102">
        <f t="shared" si="296"/>
        <v>0</v>
      </c>
      <c r="AW1720" s="111">
        <f t="shared" si="297"/>
        <v>0</v>
      </c>
    </row>
    <row r="1721" spans="1:49" ht="15.05" customHeight="1">
      <c r="A1721" s="159"/>
      <c r="B1721" s="123"/>
      <c r="C1721" s="126" t="s">
        <v>119</v>
      </c>
      <c r="D1721" s="416" t="str">
        <f t="shared" si="285"/>
        <v/>
      </c>
      <c r="E1721" s="416"/>
      <c r="F1721" s="416"/>
      <c r="G1721" s="416"/>
      <c r="H1721" s="416"/>
      <c r="I1721" s="416"/>
      <c r="J1721" s="416"/>
      <c r="K1721" s="416"/>
      <c r="L1721" s="416"/>
      <c r="M1721" s="410" t="str">
        <f t="shared" si="286"/>
        <v/>
      </c>
      <c r="N1721" s="410"/>
      <c r="O1721" s="410" t="str">
        <f t="shared" si="287"/>
        <v/>
      </c>
      <c r="P1721" s="410"/>
      <c r="Q1721" s="410" t="str">
        <f t="shared" si="288"/>
        <v/>
      </c>
      <c r="R1721" s="410"/>
      <c r="S1721" s="408"/>
      <c r="T1721" s="408"/>
      <c r="U1721" s="408"/>
      <c r="V1721" s="408"/>
      <c r="W1721" s="408"/>
      <c r="X1721" s="408"/>
      <c r="Y1721" s="408"/>
      <c r="Z1721" s="408"/>
      <c r="AA1721" s="408"/>
      <c r="AB1721" s="408"/>
      <c r="AC1721" s="408"/>
      <c r="AD1721" s="408"/>
      <c r="AO1721" s="100">
        <f t="shared" si="289"/>
        <v>0</v>
      </c>
      <c r="AP1721" s="101">
        <f t="shared" si="290"/>
        <v>0</v>
      </c>
      <c r="AQ1721" s="101">
        <f t="shared" si="291"/>
        <v>0</v>
      </c>
      <c r="AR1721" s="102">
        <f t="shared" si="292"/>
        <v>0</v>
      </c>
      <c r="AS1721" s="100">
        <f t="shared" si="293"/>
        <v>0</v>
      </c>
      <c r="AT1721" s="101">
        <f t="shared" si="294"/>
        <v>0</v>
      </c>
      <c r="AU1721" s="101">
        <f t="shared" si="295"/>
        <v>0</v>
      </c>
      <c r="AV1721" s="102">
        <f t="shared" si="296"/>
        <v>0</v>
      </c>
      <c r="AW1721" s="111">
        <f t="shared" si="297"/>
        <v>0</v>
      </c>
    </row>
    <row r="1722" spans="1:49" ht="15.05" customHeight="1">
      <c r="A1722" s="159"/>
      <c r="B1722" s="123"/>
      <c r="C1722" s="126" t="s">
        <v>120</v>
      </c>
      <c r="D1722" s="416" t="str">
        <f t="shared" si="285"/>
        <v/>
      </c>
      <c r="E1722" s="416"/>
      <c r="F1722" s="416"/>
      <c r="G1722" s="416"/>
      <c r="H1722" s="416"/>
      <c r="I1722" s="416"/>
      <c r="J1722" s="416"/>
      <c r="K1722" s="416"/>
      <c r="L1722" s="416"/>
      <c r="M1722" s="410" t="str">
        <f t="shared" si="286"/>
        <v/>
      </c>
      <c r="N1722" s="410"/>
      <c r="O1722" s="410" t="str">
        <f t="shared" si="287"/>
        <v/>
      </c>
      <c r="P1722" s="410"/>
      <c r="Q1722" s="410" t="str">
        <f t="shared" si="288"/>
        <v/>
      </c>
      <c r="R1722" s="410"/>
      <c r="S1722" s="408"/>
      <c r="T1722" s="408"/>
      <c r="U1722" s="408"/>
      <c r="V1722" s="408"/>
      <c r="W1722" s="408"/>
      <c r="X1722" s="408"/>
      <c r="Y1722" s="408"/>
      <c r="Z1722" s="408"/>
      <c r="AA1722" s="408"/>
      <c r="AB1722" s="408"/>
      <c r="AC1722" s="408"/>
      <c r="AD1722" s="408"/>
      <c r="AO1722" s="100">
        <f t="shared" si="289"/>
        <v>0</v>
      </c>
      <c r="AP1722" s="101">
        <f t="shared" si="290"/>
        <v>0</v>
      </c>
      <c r="AQ1722" s="101">
        <f t="shared" si="291"/>
        <v>0</v>
      </c>
      <c r="AR1722" s="102">
        <f t="shared" si="292"/>
        <v>0</v>
      </c>
      <c r="AS1722" s="100">
        <f t="shared" si="293"/>
        <v>0</v>
      </c>
      <c r="AT1722" s="101">
        <f t="shared" si="294"/>
        <v>0</v>
      </c>
      <c r="AU1722" s="101">
        <f t="shared" si="295"/>
        <v>0</v>
      </c>
      <c r="AV1722" s="102">
        <f t="shared" si="296"/>
        <v>0</v>
      </c>
      <c r="AW1722" s="111">
        <f t="shared" si="297"/>
        <v>0</v>
      </c>
    </row>
    <row r="1723" spans="1:49" ht="15.05" customHeight="1">
      <c r="A1723" s="159"/>
      <c r="B1723" s="123"/>
      <c r="C1723" s="126" t="s">
        <v>121</v>
      </c>
      <c r="D1723" s="416" t="str">
        <f t="shared" si="285"/>
        <v/>
      </c>
      <c r="E1723" s="416"/>
      <c r="F1723" s="416"/>
      <c r="G1723" s="416"/>
      <c r="H1723" s="416"/>
      <c r="I1723" s="416"/>
      <c r="J1723" s="416"/>
      <c r="K1723" s="416"/>
      <c r="L1723" s="416"/>
      <c r="M1723" s="410" t="str">
        <f t="shared" si="286"/>
        <v/>
      </c>
      <c r="N1723" s="410"/>
      <c r="O1723" s="410" t="str">
        <f t="shared" si="287"/>
        <v/>
      </c>
      <c r="P1723" s="410"/>
      <c r="Q1723" s="410" t="str">
        <f t="shared" si="288"/>
        <v/>
      </c>
      <c r="R1723" s="410"/>
      <c r="S1723" s="408"/>
      <c r="T1723" s="408"/>
      <c r="U1723" s="408"/>
      <c r="V1723" s="408"/>
      <c r="W1723" s="408"/>
      <c r="X1723" s="408"/>
      <c r="Y1723" s="408"/>
      <c r="Z1723" s="408"/>
      <c r="AA1723" s="408"/>
      <c r="AB1723" s="408"/>
      <c r="AC1723" s="408"/>
      <c r="AD1723" s="408"/>
      <c r="AO1723" s="100">
        <f t="shared" si="289"/>
        <v>0</v>
      </c>
      <c r="AP1723" s="101">
        <f t="shared" si="290"/>
        <v>0</v>
      </c>
      <c r="AQ1723" s="101">
        <f t="shared" si="291"/>
        <v>0</v>
      </c>
      <c r="AR1723" s="102">
        <f t="shared" si="292"/>
        <v>0</v>
      </c>
      <c r="AS1723" s="100">
        <f t="shared" si="293"/>
        <v>0</v>
      </c>
      <c r="AT1723" s="101">
        <f t="shared" si="294"/>
        <v>0</v>
      </c>
      <c r="AU1723" s="101">
        <f t="shared" si="295"/>
        <v>0</v>
      </c>
      <c r="AV1723" s="102">
        <f t="shared" si="296"/>
        <v>0</v>
      </c>
      <c r="AW1723" s="111">
        <f t="shared" si="297"/>
        <v>0</v>
      </c>
    </row>
    <row r="1724" spans="1:49" ht="15.05" customHeight="1">
      <c r="A1724" s="159"/>
      <c r="B1724" s="123"/>
      <c r="C1724" s="126" t="s">
        <v>122</v>
      </c>
      <c r="D1724" s="416" t="str">
        <f t="shared" si="285"/>
        <v/>
      </c>
      <c r="E1724" s="416"/>
      <c r="F1724" s="416"/>
      <c r="G1724" s="416"/>
      <c r="H1724" s="416"/>
      <c r="I1724" s="416"/>
      <c r="J1724" s="416"/>
      <c r="K1724" s="416"/>
      <c r="L1724" s="416"/>
      <c r="M1724" s="410" t="str">
        <f t="shared" si="286"/>
        <v/>
      </c>
      <c r="N1724" s="410"/>
      <c r="O1724" s="410" t="str">
        <f t="shared" si="287"/>
        <v/>
      </c>
      <c r="P1724" s="410"/>
      <c r="Q1724" s="410" t="str">
        <f t="shared" si="288"/>
        <v/>
      </c>
      <c r="R1724" s="410"/>
      <c r="S1724" s="408"/>
      <c r="T1724" s="408"/>
      <c r="U1724" s="408"/>
      <c r="V1724" s="408"/>
      <c r="W1724" s="408"/>
      <c r="X1724" s="408"/>
      <c r="Y1724" s="408"/>
      <c r="Z1724" s="408"/>
      <c r="AA1724" s="408"/>
      <c r="AB1724" s="408"/>
      <c r="AC1724" s="408"/>
      <c r="AD1724" s="408"/>
      <c r="AO1724" s="100">
        <f t="shared" si="289"/>
        <v>0</v>
      </c>
      <c r="AP1724" s="101">
        <f t="shared" si="290"/>
        <v>0</v>
      </c>
      <c r="AQ1724" s="101">
        <f t="shared" si="291"/>
        <v>0</v>
      </c>
      <c r="AR1724" s="102">
        <f t="shared" si="292"/>
        <v>0</v>
      </c>
      <c r="AS1724" s="100">
        <f t="shared" si="293"/>
        <v>0</v>
      </c>
      <c r="AT1724" s="101">
        <f t="shared" si="294"/>
        <v>0</v>
      </c>
      <c r="AU1724" s="101">
        <f t="shared" si="295"/>
        <v>0</v>
      </c>
      <c r="AV1724" s="102">
        <f t="shared" si="296"/>
        <v>0</v>
      </c>
      <c r="AW1724" s="111">
        <f t="shared" si="297"/>
        <v>0</v>
      </c>
    </row>
    <row r="1725" spans="1:49" ht="15.05" customHeight="1">
      <c r="A1725" s="159"/>
      <c r="B1725" s="123"/>
      <c r="C1725" s="126" t="s">
        <v>123</v>
      </c>
      <c r="D1725" s="416" t="str">
        <f t="shared" si="285"/>
        <v/>
      </c>
      <c r="E1725" s="416"/>
      <c r="F1725" s="416"/>
      <c r="G1725" s="416"/>
      <c r="H1725" s="416"/>
      <c r="I1725" s="416"/>
      <c r="J1725" s="416"/>
      <c r="K1725" s="416"/>
      <c r="L1725" s="416"/>
      <c r="M1725" s="410" t="str">
        <f t="shared" si="286"/>
        <v/>
      </c>
      <c r="N1725" s="410"/>
      <c r="O1725" s="410" t="str">
        <f t="shared" si="287"/>
        <v/>
      </c>
      <c r="P1725" s="410"/>
      <c r="Q1725" s="410" t="str">
        <f t="shared" si="288"/>
        <v/>
      </c>
      <c r="R1725" s="410"/>
      <c r="S1725" s="408"/>
      <c r="T1725" s="408"/>
      <c r="U1725" s="408"/>
      <c r="V1725" s="408"/>
      <c r="W1725" s="408"/>
      <c r="X1725" s="408"/>
      <c r="Y1725" s="408"/>
      <c r="Z1725" s="408"/>
      <c r="AA1725" s="408"/>
      <c r="AB1725" s="408"/>
      <c r="AC1725" s="408"/>
      <c r="AD1725" s="408"/>
      <c r="AO1725" s="100">
        <f t="shared" si="289"/>
        <v>0</v>
      </c>
      <c r="AP1725" s="101">
        <f t="shared" si="290"/>
        <v>0</v>
      </c>
      <c r="AQ1725" s="101">
        <f t="shared" si="291"/>
        <v>0</v>
      </c>
      <c r="AR1725" s="102">
        <f t="shared" si="292"/>
        <v>0</v>
      </c>
      <c r="AS1725" s="100">
        <f t="shared" si="293"/>
        <v>0</v>
      </c>
      <c r="AT1725" s="101">
        <f t="shared" si="294"/>
        <v>0</v>
      </c>
      <c r="AU1725" s="101">
        <f t="shared" si="295"/>
        <v>0</v>
      </c>
      <c r="AV1725" s="102">
        <f t="shared" si="296"/>
        <v>0</v>
      </c>
      <c r="AW1725" s="111">
        <f t="shared" si="297"/>
        <v>0</v>
      </c>
    </row>
    <row r="1726" spans="1:49" ht="15.05" customHeight="1">
      <c r="A1726" s="159"/>
      <c r="B1726" s="123"/>
      <c r="C1726" s="126" t="s">
        <v>124</v>
      </c>
      <c r="D1726" s="416" t="str">
        <f t="shared" si="285"/>
        <v/>
      </c>
      <c r="E1726" s="416"/>
      <c r="F1726" s="416"/>
      <c r="G1726" s="416"/>
      <c r="H1726" s="416"/>
      <c r="I1726" s="416"/>
      <c r="J1726" s="416"/>
      <c r="K1726" s="416"/>
      <c r="L1726" s="416"/>
      <c r="M1726" s="410" t="str">
        <f t="shared" si="286"/>
        <v/>
      </c>
      <c r="N1726" s="410"/>
      <c r="O1726" s="410" t="str">
        <f t="shared" si="287"/>
        <v/>
      </c>
      <c r="P1726" s="410"/>
      <c r="Q1726" s="410" t="str">
        <f t="shared" si="288"/>
        <v/>
      </c>
      <c r="R1726" s="410"/>
      <c r="S1726" s="408"/>
      <c r="T1726" s="408"/>
      <c r="U1726" s="408"/>
      <c r="V1726" s="408"/>
      <c r="W1726" s="408"/>
      <c r="X1726" s="408"/>
      <c r="Y1726" s="408"/>
      <c r="Z1726" s="408"/>
      <c r="AA1726" s="408"/>
      <c r="AB1726" s="408"/>
      <c r="AC1726" s="408"/>
      <c r="AD1726" s="408"/>
      <c r="AO1726" s="100">
        <f t="shared" si="289"/>
        <v>0</v>
      </c>
      <c r="AP1726" s="101">
        <f t="shared" si="290"/>
        <v>0</v>
      </c>
      <c r="AQ1726" s="101">
        <f t="shared" si="291"/>
        <v>0</v>
      </c>
      <c r="AR1726" s="102">
        <f t="shared" si="292"/>
        <v>0</v>
      </c>
      <c r="AS1726" s="100">
        <f t="shared" si="293"/>
        <v>0</v>
      </c>
      <c r="AT1726" s="101">
        <f t="shared" si="294"/>
        <v>0</v>
      </c>
      <c r="AU1726" s="101">
        <f t="shared" si="295"/>
        <v>0</v>
      </c>
      <c r="AV1726" s="102">
        <f t="shared" si="296"/>
        <v>0</v>
      </c>
      <c r="AW1726" s="111">
        <f t="shared" si="297"/>
        <v>0</v>
      </c>
    </row>
    <row r="1727" spans="1:49" ht="15.05" customHeight="1">
      <c r="A1727" s="159"/>
      <c r="B1727" s="123"/>
      <c r="C1727" s="126" t="s">
        <v>125</v>
      </c>
      <c r="D1727" s="416" t="str">
        <f t="shared" si="285"/>
        <v/>
      </c>
      <c r="E1727" s="416"/>
      <c r="F1727" s="416"/>
      <c r="G1727" s="416"/>
      <c r="H1727" s="416"/>
      <c r="I1727" s="416"/>
      <c r="J1727" s="416"/>
      <c r="K1727" s="416"/>
      <c r="L1727" s="416"/>
      <c r="M1727" s="410" t="str">
        <f t="shared" si="286"/>
        <v/>
      </c>
      <c r="N1727" s="410"/>
      <c r="O1727" s="410" t="str">
        <f t="shared" si="287"/>
        <v/>
      </c>
      <c r="P1727" s="410"/>
      <c r="Q1727" s="410" t="str">
        <f t="shared" si="288"/>
        <v/>
      </c>
      <c r="R1727" s="410"/>
      <c r="S1727" s="408"/>
      <c r="T1727" s="408"/>
      <c r="U1727" s="408"/>
      <c r="V1727" s="408"/>
      <c r="W1727" s="408"/>
      <c r="X1727" s="408"/>
      <c r="Y1727" s="408"/>
      <c r="Z1727" s="408"/>
      <c r="AA1727" s="408"/>
      <c r="AB1727" s="408"/>
      <c r="AC1727" s="408"/>
      <c r="AD1727" s="408"/>
      <c r="AO1727" s="100">
        <f t="shared" si="289"/>
        <v>0</v>
      </c>
      <c r="AP1727" s="101">
        <f t="shared" si="290"/>
        <v>0</v>
      </c>
      <c r="AQ1727" s="101">
        <f t="shared" si="291"/>
        <v>0</v>
      </c>
      <c r="AR1727" s="102">
        <f t="shared" si="292"/>
        <v>0</v>
      </c>
      <c r="AS1727" s="100">
        <f t="shared" si="293"/>
        <v>0</v>
      </c>
      <c r="AT1727" s="101">
        <f t="shared" si="294"/>
        <v>0</v>
      </c>
      <c r="AU1727" s="101">
        <f t="shared" si="295"/>
        <v>0</v>
      </c>
      <c r="AV1727" s="102">
        <f t="shared" si="296"/>
        <v>0</v>
      </c>
      <c r="AW1727" s="111">
        <f t="shared" si="297"/>
        <v>0</v>
      </c>
    </row>
    <row r="1728" spans="1:49" ht="15.05" customHeight="1">
      <c r="A1728" s="159"/>
      <c r="B1728" s="123"/>
      <c r="C1728" s="126" t="s">
        <v>126</v>
      </c>
      <c r="D1728" s="416" t="str">
        <f t="shared" si="285"/>
        <v/>
      </c>
      <c r="E1728" s="416"/>
      <c r="F1728" s="416"/>
      <c r="G1728" s="416"/>
      <c r="H1728" s="416"/>
      <c r="I1728" s="416"/>
      <c r="J1728" s="416"/>
      <c r="K1728" s="416"/>
      <c r="L1728" s="416"/>
      <c r="M1728" s="410" t="str">
        <f t="shared" si="286"/>
        <v/>
      </c>
      <c r="N1728" s="410"/>
      <c r="O1728" s="410" t="str">
        <f t="shared" si="287"/>
        <v/>
      </c>
      <c r="P1728" s="410"/>
      <c r="Q1728" s="410" t="str">
        <f t="shared" si="288"/>
        <v/>
      </c>
      <c r="R1728" s="410"/>
      <c r="S1728" s="408"/>
      <c r="T1728" s="408"/>
      <c r="U1728" s="408"/>
      <c r="V1728" s="408"/>
      <c r="W1728" s="408"/>
      <c r="X1728" s="408"/>
      <c r="Y1728" s="408"/>
      <c r="Z1728" s="408"/>
      <c r="AA1728" s="408"/>
      <c r="AB1728" s="408"/>
      <c r="AC1728" s="408"/>
      <c r="AD1728" s="408"/>
      <c r="AO1728" s="100">
        <f t="shared" si="289"/>
        <v>0</v>
      </c>
      <c r="AP1728" s="101">
        <f t="shared" si="290"/>
        <v>0</v>
      </c>
      <c r="AQ1728" s="101">
        <f t="shared" si="291"/>
        <v>0</v>
      </c>
      <c r="AR1728" s="102">
        <f t="shared" si="292"/>
        <v>0</v>
      </c>
      <c r="AS1728" s="100">
        <f t="shared" si="293"/>
        <v>0</v>
      </c>
      <c r="AT1728" s="101">
        <f t="shared" si="294"/>
        <v>0</v>
      </c>
      <c r="AU1728" s="101">
        <f t="shared" si="295"/>
        <v>0</v>
      </c>
      <c r="AV1728" s="102">
        <f t="shared" si="296"/>
        <v>0</v>
      </c>
      <c r="AW1728" s="111">
        <f t="shared" si="297"/>
        <v>0</v>
      </c>
    </row>
    <row r="1729" spans="1:49" ht="15.05" customHeight="1">
      <c r="A1729" s="159"/>
      <c r="B1729" s="123"/>
      <c r="C1729" s="126" t="s">
        <v>127</v>
      </c>
      <c r="D1729" s="416" t="str">
        <f t="shared" si="285"/>
        <v/>
      </c>
      <c r="E1729" s="416"/>
      <c r="F1729" s="416"/>
      <c r="G1729" s="416"/>
      <c r="H1729" s="416"/>
      <c r="I1729" s="416"/>
      <c r="J1729" s="416"/>
      <c r="K1729" s="416"/>
      <c r="L1729" s="416"/>
      <c r="M1729" s="410" t="str">
        <f t="shared" si="286"/>
        <v/>
      </c>
      <c r="N1729" s="410"/>
      <c r="O1729" s="410" t="str">
        <f t="shared" si="287"/>
        <v/>
      </c>
      <c r="P1729" s="410"/>
      <c r="Q1729" s="410" t="str">
        <f t="shared" si="288"/>
        <v/>
      </c>
      <c r="R1729" s="410"/>
      <c r="S1729" s="408"/>
      <c r="T1729" s="408"/>
      <c r="U1729" s="408"/>
      <c r="V1729" s="408"/>
      <c r="W1729" s="408"/>
      <c r="X1729" s="408"/>
      <c r="Y1729" s="408"/>
      <c r="Z1729" s="408"/>
      <c r="AA1729" s="408"/>
      <c r="AB1729" s="408"/>
      <c r="AC1729" s="408"/>
      <c r="AD1729" s="408"/>
      <c r="AO1729" s="100">
        <f t="shared" si="289"/>
        <v>0</v>
      </c>
      <c r="AP1729" s="101">
        <f t="shared" si="290"/>
        <v>0</v>
      </c>
      <c r="AQ1729" s="101">
        <f t="shared" si="291"/>
        <v>0</v>
      </c>
      <c r="AR1729" s="102">
        <f t="shared" si="292"/>
        <v>0</v>
      </c>
      <c r="AS1729" s="100">
        <f t="shared" si="293"/>
        <v>0</v>
      </c>
      <c r="AT1729" s="101">
        <f t="shared" si="294"/>
        <v>0</v>
      </c>
      <c r="AU1729" s="101">
        <f t="shared" si="295"/>
        <v>0</v>
      </c>
      <c r="AV1729" s="102">
        <f t="shared" si="296"/>
        <v>0</v>
      </c>
      <c r="AW1729" s="111">
        <f t="shared" si="297"/>
        <v>0</v>
      </c>
    </row>
    <row r="1730" spans="1:49" ht="15.05" customHeight="1">
      <c r="A1730" s="159"/>
      <c r="B1730" s="123"/>
      <c r="C1730" s="126" t="s">
        <v>128</v>
      </c>
      <c r="D1730" s="416" t="str">
        <f t="shared" si="285"/>
        <v/>
      </c>
      <c r="E1730" s="416"/>
      <c r="F1730" s="416"/>
      <c r="G1730" s="416"/>
      <c r="H1730" s="416"/>
      <c r="I1730" s="416"/>
      <c r="J1730" s="416"/>
      <c r="K1730" s="416"/>
      <c r="L1730" s="416"/>
      <c r="M1730" s="410" t="str">
        <f t="shared" si="286"/>
        <v/>
      </c>
      <c r="N1730" s="410"/>
      <c r="O1730" s="410" t="str">
        <f t="shared" si="287"/>
        <v/>
      </c>
      <c r="P1730" s="410"/>
      <c r="Q1730" s="410" t="str">
        <f t="shared" si="288"/>
        <v/>
      </c>
      <c r="R1730" s="410"/>
      <c r="S1730" s="408"/>
      <c r="T1730" s="408"/>
      <c r="U1730" s="408"/>
      <c r="V1730" s="408"/>
      <c r="W1730" s="408"/>
      <c r="X1730" s="408"/>
      <c r="Y1730" s="408"/>
      <c r="Z1730" s="408"/>
      <c r="AA1730" s="408"/>
      <c r="AB1730" s="408"/>
      <c r="AC1730" s="408"/>
      <c r="AD1730" s="408"/>
      <c r="AO1730" s="100">
        <f t="shared" si="289"/>
        <v>0</v>
      </c>
      <c r="AP1730" s="101">
        <f t="shared" si="290"/>
        <v>0</v>
      </c>
      <c r="AQ1730" s="101">
        <f t="shared" si="291"/>
        <v>0</v>
      </c>
      <c r="AR1730" s="102">
        <f t="shared" si="292"/>
        <v>0</v>
      </c>
      <c r="AS1730" s="100">
        <f t="shared" si="293"/>
        <v>0</v>
      </c>
      <c r="AT1730" s="101">
        <f t="shared" si="294"/>
        <v>0</v>
      </c>
      <c r="AU1730" s="101">
        <f t="shared" si="295"/>
        <v>0</v>
      </c>
      <c r="AV1730" s="102">
        <f t="shared" si="296"/>
        <v>0</v>
      </c>
      <c r="AW1730" s="111">
        <f t="shared" si="297"/>
        <v>0</v>
      </c>
    </row>
    <row r="1731" spans="1:49" ht="15.05" customHeight="1">
      <c r="A1731" s="159"/>
      <c r="B1731" s="123"/>
      <c r="C1731" s="126" t="s">
        <v>129</v>
      </c>
      <c r="D1731" s="416" t="str">
        <f t="shared" si="285"/>
        <v/>
      </c>
      <c r="E1731" s="416"/>
      <c r="F1731" s="416"/>
      <c r="G1731" s="416"/>
      <c r="H1731" s="416"/>
      <c r="I1731" s="416"/>
      <c r="J1731" s="416"/>
      <c r="K1731" s="416"/>
      <c r="L1731" s="416"/>
      <c r="M1731" s="410" t="str">
        <f t="shared" si="286"/>
        <v/>
      </c>
      <c r="N1731" s="410"/>
      <c r="O1731" s="410" t="str">
        <f t="shared" si="287"/>
        <v/>
      </c>
      <c r="P1731" s="410"/>
      <c r="Q1731" s="410" t="str">
        <f t="shared" si="288"/>
        <v/>
      </c>
      <c r="R1731" s="410"/>
      <c r="S1731" s="408"/>
      <c r="T1731" s="408"/>
      <c r="U1731" s="408"/>
      <c r="V1731" s="408"/>
      <c r="W1731" s="408"/>
      <c r="X1731" s="408"/>
      <c r="Y1731" s="408"/>
      <c r="Z1731" s="408"/>
      <c r="AA1731" s="408"/>
      <c r="AB1731" s="408"/>
      <c r="AC1731" s="408"/>
      <c r="AD1731" s="408"/>
      <c r="AO1731" s="100">
        <f t="shared" si="289"/>
        <v>0</v>
      </c>
      <c r="AP1731" s="101">
        <f t="shared" si="290"/>
        <v>0</v>
      </c>
      <c r="AQ1731" s="101">
        <f t="shared" si="291"/>
        <v>0</v>
      </c>
      <c r="AR1731" s="102">
        <f t="shared" si="292"/>
        <v>0</v>
      </c>
      <c r="AS1731" s="100">
        <f t="shared" si="293"/>
        <v>0</v>
      </c>
      <c r="AT1731" s="101">
        <f t="shared" si="294"/>
        <v>0</v>
      </c>
      <c r="AU1731" s="101">
        <f t="shared" si="295"/>
        <v>0</v>
      </c>
      <c r="AV1731" s="102">
        <f t="shared" si="296"/>
        <v>0</v>
      </c>
      <c r="AW1731" s="111">
        <f t="shared" si="297"/>
        <v>0</v>
      </c>
    </row>
    <row r="1732" spans="1:49" ht="15.05" customHeight="1">
      <c r="A1732" s="159"/>
      <c r="B1732" s="123"/>
      <c r="C1732" s="126" t="s">
        <v>130</v>
      </c>
      <c r="D1732" s="416" t="str">
        <f t="shared" si="285"/>
        <v/>
      </c>
      <c r="E1732" s="416"/>
      <c r="F1732" s="416"/>
      <c r="G1732" s="416"/>
      <c r="H1732" s="416"/>
      <c r="I1732" s="416"/>
      <c r="J1732" s="416"/>
      <c r="K1732" s="416"/>
      <c r="L1732" s="416"/>
      <c r="M1732" s="410" t="str">
        <f t="shared" si="286"/>
        <v/>
      </c>
      <c r="N1732" s="410"/>
      <c r="O1732" s="410" t="str">
        <f t="shared" si="287"/>
        <v/>
      </c>
      <c r="P1732" s="410"/>
      <c r="Q1732" s="410" t="str">
        <f t="shared" si="288"/>
        <v/>
      </c>
      <c r="R1732" s="410"/>
      <c r="S1732" s="408"/>
      <c r="T1732" s="408"/>
      <c r="U1732" s="408"/>
      <c r="V1732" s="408"/>
      <c r="W1732" s="408"/>
      <c r="X1732" s="408"/>
      <c r="Y1732" s="408"/>
      <c r="Z1732" s="408"/>
      <c r="AA1732" s="408"/>
      <c r="AB1732" s="408"/>
      <c r="AC1732" s="408"/>
      <c r="AD1732" s="408"/>
      <c r="AO1732" s="100">
        <f t="shared" si="289"/>
        <v>0</v>
      </c>
      <c r="AP1732" s="101">
        <f t="shared" si="290"/>
        <v>0</v>
      </c>
      <c r="AQ1732" s="101">
        <f t="shared" si="291"/>
        <v>0</v>
      </c>
      <c r="AR1732" s="102">
        <f t="shared" si="292"/>
        <v>0</v>
      </c>
      <c r="AS1732" s="100">
        <f t="shared" si="293"/>
        <v>0</v>
      </c>
      <c r="AT1732" s="101">
        <f t="shared" si="294"/>
        <v>0</v>
      </c>
      <c r="AU1732" s="101">
        <f t="shared" si="295"/>
        <v>0</v>
      </c>
      <c r="AV1732" s="102">
        <f t="shared" si="296"/>
        <v>0</v>
      </c>
      <c r="AW1732" s="111">
        <f t="shared" si="297"/>
        <v>0</v>
      </c>
    </row>
    <row r="1733" spans="1:49" ht="15.05" customHeight="1">
      <c r="A1733" s="159"/>
      <c r="B1733" s="123"/>
      <c r="C1733" s="126" t="s">
        <v>131</v>
      </c>
      <c r="D1733" s="416" t="str">
        <f t="shared" si="285"/>
        <v/>
      </c>
      <c r="E1733" s="416"/>
      <c r="F1733" s="416"/>
      <c r="G1733" s="416"/>
      <c r="H1733" s="416"/>
      <c r="I1733" s="416"/>
      <c r="J1733" s="416"/>
      <c r="K1733" s="416"/>
      <c r="L1733" s="416"/>
      <c r="M1733" s="410" t="str">
        <f t="shared" si="286"/>
        <v/>
      </c>
      <c r="N1733" s="410"/>
      <c r="O1733" s="410" t="str">
        <f t="shared" si="287"/>
        <v/>
      </c>
      <c r="P1733" s="410"/>
      <c r="Q1733" s="410" t="str">
        <f t="shared" si="288"/>
        <v/>
      </c>
      <c r="R1733" s="410"/>
      <c r="S1733" s="408"/>
      <c r="T1733" s="408"/>
      <c r="U1733" s="408"/>
      <c r="V1733" s="408"/>
      <c r="W1733" s="408"/>
      <c r="X1733" s="408"/>
      <c r="Y1733" s="408"/>
      <c r="Z1733" s="408"/>
      <c r="AA1733" s="408"/>
      <c r="AB1733" s="408"/>
      <c r="AC1733" s="408"/>
      <c r="AD1733" s="408"/>
      <c r="AO1733" s="100">
        <f t="shared" si="289"/>
        <v>0</v>
      </c>
      <c r="AP1733" s="101">
        <f t="shared" si="290"/>
        <v>0</v>
      </c>
      <c r="AQ1733" s="101">
        <f t="shared" si="291"/>
        <v>0</v>
      </c>
      <c r="AR1733" s="102">
        <f t="shared" si="292"/>
        <v>0</v>
      </c>
      <c r="AS1733" s="100">
        <f t="shared" si="293"/>
        <v>0</v>
      </c>
      <c r="AT1733" s="101">
        <f t="shared" si="294"/>
        <v>0</v>
      </c>
      <c r="AU1733" s="101">
        <f t="shared" si="295"/>
        <v>0</v>
      </c>
      <c r="AV1733" s="102">
        <f t="shared" si="296"/>
        <v>0</v>
      </c>
      <c r="AW1733" s="111">
        <f t="shared" si="297"/>
        <v>0</v>
      </c>
    </row>
    <row r="1734" spans="1:49" ht="15.05" customHeight="1">
      <c r="A1734" s="159"/>
      <c r="B1734" s="123"/>
      <c r="C1734" s="126" t="s">
        <v>132</v>
      </c>
      <c r="D1734" s="416" t="str">
        <f t="shared" si="285"/>
        <v/>
      </c>
      <c r="E1734" s="416"/>
      <c r="F1734" s="416"/>
      <c r="G1734" s="416"/>
      <c r="H1734" s="416"/>
      <c r="I1734" s="416"/>
      <c r="J1734" s="416"/>
      <c r="K1734" s="416"/>
      <c r="L1734" s="416"/>
      <c r="M1734" s="410" t="str">
        <f t="shared" si="286"/>
        <v/>
      </c>
      <c r="N1734" s="410"/>
      <c r="O1734" s="410" t="str">
        <f t="shared" si="287"/>
        <v/>
      </c>
      <c r="P1734" s="410"/>
      <c r="Q1734" s="410" t="str">
        <f t="shared" si="288"/>
        <v/>
      </c>
      <c r="R1734" s="410"/>
      <c r="S1734" s="408"/>
      <c r="T1734" s="408"/>
      <c r="U1734" s="408"/>
      <c r="V1734" s="408"/>
      <c r="W1734" s="408"/>
      <c r="X1734" s="408"/>
      <c r="Y1734" s="408"/>
      <c r="Z1734" s="408"/>
      <c r="AA1734" s="408"/>
      <c r="AB1734" s="408"/>
      <c r="AC1734" s="408"/>
      <c r="AD1734" s="408"/>
      <c r="AO1734" s="100">
        <f t="shared" si="289"/>
        <v>0</v>
      </c>
      <c r="AP1734" s="101">
        <f t="shared" si="290"/>
        <v>0</v>
      </c>
      <c r="AQ1734" s="101">
        <f t="shared" si="291"/>
        <v>0</v>
      </c>
      <c r="AR1734" s="102">
        <f t="shared" si="292"/>
        <v>0</v>
      </c>
      <c r="AS1734" s="100">
        <f t="shared" si="293"/>
        <v>0</v>
      </c>
      <c r="AT1734" s="101">
        <f t="shared" si="294"/>
        <v>0</v>
      </c>
      <c r="AU1734" s="101">
        <f t="shared" si="295"/>
        <v>0</v>
      </c>
      <c r="AV1734" s="102">
        <f t="shared" si="296"/>
        <v>0</v>
      </c>
      <c r="AW1734" s="111">
        <f t="shared" si="297"/>
        <v>0</v>
      </c>
    </row>
    <row r="1735" spans="1:49" ht="15.05" customHeight="1">
      <c r="A1735" s="159"/>
      <c r="B1735" s="123"/>
      <c r="C1735" s="126" t="s">
        <v>133</v>
      </c>
      <c r="D1735" s="416" t="str">
        <f t="shared" ref="D1735:D1789" si="298">IF(D103="","",D103)</f>
        <v/>
      </c>
      <c r="E1735" s="416"/>
      <c r="F1735" s="416"/>
      <c r="G1735" s="416"/>
      <c r="H1735" s="416"/>
      <c r="I1735" s="416"/>
      <c r="J1735" s="416"/>
      <c r="K1735" s="416"/>
      <c r="L1735" s="416"/>
      <c r="M1735" s="410" t="str">
        <f t="shared" ref="M1735:M1789" si="299">IF(M614="","",M614)</f>
        <v/>
      </c>
      <c r="N1735" s="410"/>
      <c r="O1735" s="410" t="str">
        <f t="shared" ref="O1735:O1789" si="300">IF(S614="","",S614)</f>
        <v/>
      </c>
      <c r="P1735" s="410"/>
      <c r="Q1735" s="410" t="str">
        <f t="shared" ref="Q1735:Q1789" si="301">IF(Y614="","",Y614)</f>
        <v/>
      </c>
      <c r="R1735" s="410"/>
      <c r="S1735" s="408"/>
      <c r="T1735" s="408"/>
      <c r="U1735" s="408"/>
      <c r="V1735" s="408"/>
      <c r="W1735" s="408"/>
      <c r="X1735" s="408"/>
      <c r="Y1735" s="408"/>
      <c r="Z1735" s="408"/>
      <c r="AA1735" s="408"/>
      <c r="AB1735" s="408"/>
      <c r="AC1735" s="408"/>
      <c r="AD1735" s="408"/>
      <c r="AO1735" s="100">
        <f t="shared" ref="AO1735:AO1789" si="302">IF(O1735="",0,O1735)</f>
        <v>0</v>
      </c>
      <c r="AP1735" s="101">
        <f t="shared" ref="AP1735:AP1789" si="303">IF(AND(COUNTA(S1735,W1735,AA1735)&lt;&gt;0,COUNTIF(S1735,"NA")+COUNTIF(W1735,"NA")+COUNTIF(AA1735,"NA")=COUNTA($S$1669,$W$1669,$AA$1669)),"NA",SUM(S1735,W1735,AA1735))</f>
        <v>0</v>
      </c>
      <c r="AQ1735" s="101">
        <f t="shared" ref="AQ1735:AQ1789" si="304">COUNTIF(S1735, "NS")+COUNTIF(W1735, "NS")+COUNTIF(AA1735, "NS")</f>
        <v>0</v>
      </c>
      <c r="AR1735" s="102">
        <f t="shared" ref="AR1735:AR1789" si="305">IF($AG$1668=$AH$1668, 0, IF(OR(AND(AO1735 =0, AQ1735 &gt;0), AND(AO1735 ="NS", AP1735&gt;0), AND(AO1735 ="NS", AP1735 =0, AQ1735=0), AND(AO1735="NA", AP1735&lt;&gt;"NA") ), 1, IF(OR(AND(AQ1735&gt;=2, AP1735&lt;AO1735), AND(AO1735="NS", AP1735=0, AQ1735&gt;0), AP1735=AO1735 ), 0, 1)))</f>
        <v>0</v>
      </c>
      <c r="AS1735" s="100">
        <f t="shared" ref="AS1735:AS1789" si="306">IF(Q1735="",0,Q1735)</f>
        <v>0</v>
      </c>
      <c r="AT1735" s="101">
        <f t="shared" ref="AT1735:AT1789" si="307">IF(AND(COUNTA(U1735,Y1735,AC1735)&lt;&gt;0,COUNTIF(U1735,"NA")+COUNTIF(Y1735,"NA")+COUNTIF(AC1735,"NA")=COUNTA($U$1669,$Y$1669,$AC$1669)),"NA",SUM(U1735,Y1735,AC1735))</f>
        <v>0</v>
      </c>
      <c r="AU1735" s="101">
        <f t="shared" ref="AU1735:AU1789" si="308">COUNTIF(U1735, "NS")+COUNTIF(Y1735, "NS")+COUNTIF(AC1735, "NS")</f>
        <v>0</v>
      </c>
      <c r="AV1735" s="102">
        <f t="shared" ref="AV1735:AV1789" si="309">IF($AG$1668=$AH$1668, 0, IF(OR(AND(AS1735 =0, AU1735 &gt;0), AND(AS1735 ="NS", AT1735&gt;0), AND(AS1735 ="NS", AT1735 =0, AU1735=0), AND(AS1735="NA", AT1735&lt;&gt;"NA") ), 1, IF(OR(AND(AU1735&gt;=2, AT1735&lt;AS1735), AND(AS1735="NS", AT1735=0, AU1735&gt;0), AT1735=AS1735 ), 0, 1)))</f>
        <v>0</v>
      </c>
      <c r="AW1735" s="111">
        <f t="shared" ref="AW1735:AW1789" si="310">IF($AG$1668=$AH$1668,0,IF(OR(AND(D1735&lt;&gt;"",COUNTA(S1735:AD1735)&lt;&gt;COUNTA($S$1669:$AD$1669)),AND(D1735="",COUNTA(S1735:AD1735)&gt;0)),1,0))</f>
        <v>0</v>
      </c>
    </row>
    <row r="1736" spans="1:49" ht="15.05" customHeight="1">
      <c r="A1736" s="159"/>
      <c r="B1736" s="123"/>
      <c r="C1736" s="126" t="s">
        <v>134</v>
      </c>
      <c r="D1736" s="416" t="str">
        <f t="shared" si="298"/>
        <v/>
      </c>
      <c r="E1736" s="416"/>
      <c r="F1736" s="416"/>
      <c r="G1736" s="416"/>
      <c r="H1736" s="416"/>
      <c r="I1736" s="416"/>
      <c r="J1736" s="416"/>
      <c r="K1736" s="416"/>
      <c r="L1736" s="416"/>
      <c r="M1736" s="410" t="str">
        <f t="shared" si="299"/>
        <v/>
      </c>
      <c r="N1736" s="410"/>
      <c r="O1736" s="410" t="str">
        <f t="shared" si="300"/>
        <v/>
      </c>
      <c r="P1736" s="410"/>
      <c r="Q1736" s="410" t="str">
        <f t="shared" si="301"/>
        <v/>
      </c>
      <c r="R1736" s="410"/>
      <c r="S1736" s="408"/>
      <c r="T1736" s="408"/>
      <c r="U1736" s="408"/>
      <c r="V1736" s="408"/>
      <c r="W1736" s="408"/>
      <c r="X1736" s="408"/>
      <c r="Y1736" s="408"/>
      <c r="Z1736" s="408"/>
      <c r="AA1736" s="408"/>
      <c r="AB1736" s="408"/>
      <c r="AC1736" s="408"/>
      <c r="AD1736" s="408"/>
      <c r="AO1736" s="100">
        <f t="shared" si="302"/>
        <v>0</v>
      </c>
      <c r="AP1736" s="101">
        <f t="shared" si="303"/>
        <v>0</v>
      </c>
      <c r="AQ1736" s="101">
        <f t="shared" si="304"/>
        <v>0</v>
      </c>
      <c r="AR1736" s="102">
        <f t="shared" si="305"/>
        <v>0</v>
      </c>
      <c r="AS1736" s="100">
        <f t="shared" si="306"/>
        <v>0</v>
      </c>
      <c r="AT1736" s="101">
        <f t="shared" si="307"/>
        <v>0</v>
      </c>
      <c r="AU1736" s="101">
        <f t="shared" si="308"/>
        <v>0</v>
      </c>
      <c r="AV1736" s="102">
        <f t="shared" si="309"/>
        <v>0</v>
      </c>
      <c r="AW1736" s="111">
        <f t="shared" si="310"/>
        <v>0</v>
      </c>
    </row>
    <row r="1737" spans="1:49" ht="15.05" customHeight="1">
      <c r="A1737" s="159"/>
      <c r="B1737" s="123"/>
      <c r="C1737" s="126" t="s">
        <v>135</v>
      </c>
      <c r="D1737" s="416" t="str">
        <f t="shared" si="298"/>
        <v/>
      </c>
      <c r="E1737" s="416"/>
      <c r="F1737" s="416"/>
      <c r="G1737" s="416"/>
      <c r="H1737" s="416"/>
      <c r="I1737" s="416"/>
      <c r="J1737" s="416"/>
      <c r="K1737" s="416"/>
      <c r="L1737" s="416"/>
      <c r="M1737" s="410" t="str">
        <f t="shared" si="299"/>
        <v/>
      </c>
      <c r="N1737" s="410"/>
      <c r="O1737" s="410" t="str">
        <f t="shared" si="300"/>
        <v/>
      </c>
      <c r="P1737" s="410"/>
      <c r="Q1737" s="410" t="str">
        <f t="shared" si="301"/>
        <v/>
      </c>
      <c r="R1737" s="410"/>
      <c r="S1737" s="408"/>
      <c r="T1737" s="408"/>
      <c r="U1737" s="408"/>
      <c r="V1737" s="408"/>
      <c r="W1737" s="408"/>
      <c r="X1737" s="408"/>
      <c r="Y1737" s="408"/>
      <c r="Z1737" s="408"/>
      <c r="AA1737" s="408"/>
      <c r="AB1737" s="408"/>
      <c r="AC1737" s="408"/>
      <c r="AD1737" s="408"/>
      <c r="AO1737" s="100">
        <f t="shared" si="302"/>
        <v>0</v>
      </c>
      <c r="AP1737" s="101">
        <f t="shared" si="303"/>
        <v>0</v>
      </c>
      <c r="AQ1737" s="101">
        <f t="shared" si="304"/>
        <v>0</v>
      </c>
      <c r="AR1737" s="102">
        <f t="shared" si="305"/>
        <v>0</v>
      </c>
      <c r="AS1737" s="100">
        <f t="shared" si="306"/>
        <v>0</v>
      </c>
      <c r="AT1737" s="101">
        <f t="shared" si="307"/>
        <v>0</v>
      </c>
      <c r="AU1737" s="101">
        <f t="shared" si="308"/>
        <v>0</v>
      </c>
      <c r="AV1737" s="102">
        <f t="shared" si="309"/>
        <v>0</v>
      </c>
      <c r="AW1737" s="111">
        <f t="shared" si="310"/>
        <v>0</v>
      </c>
    </row>
    <row r="1738" spans="1:49" ht="15.05" customHeight="1">
      <c r="A1738" s="159"/>
      <c r="B1738" s="123"/>
      <c r="C1738" s="126" t="s">
        <v>136</v>
      </c>
      <c r="D1738" s="416" t="str">
        <f t="shared" si="298"/>
        <v/>
      </c>
      <c r="E1738" s="416"/>
      <c r="F1738" s="416"/>
      <c r="G1738" s="416"/>
      <c r="H1738" s="416"/>
      <c r="I1738" s="416"/>
      <c r="J1738" s="416"/>
      <c r="K1738" s="416"/>
      <c r="L1738" s="416"/>
      <c r="M1738" s="410" t="str">
        <f t="shared" si="299"/>
        <v/>
      </c>
      <c r="N1738" s="410"/>
      <c r="O1738" s="410" t="str">
        <f t="shared" si="300"/>
        <v/>
      </c>
      <c r="P1738" s="410"/>
      <c r="Q1738" s="410" t="str">
        <f t="shared" si="301"/>
        <v/>
      </c>
      <c r="R1738" s="410"/>
      <c r="S1738" s="408"/>
      <c r="T1738" s="408"/>
      <c r="U1738" s="408"/>
      <c r="V1738" s="408"/>
      <c r="W1738" s="408"/>
      <c r="X1738" s="408"/>
      <c r="Y1738" s="408"/>
      <c r="Z1738" s="408"/>
      <c r="AA1738" s="408"/>
      <c r="AB1738" s="408"/>
      <c r="AC1738" s="408"/>
      <c r="AD1738" s="408"/>
      <c r="AO1738" s="100">
        <f t="shared" si="302"/>
        <v>0</v>
      </c>
      <c r="AP1738" s="101">
        <f t="shared" si="303"/>
        <v>0</v>
      </c>
      <c r="AQ1738" s="101">
        <f t="shared" si="304"/>
        <v>0</v>
      </c>
      <c r="AR1738" s="102">
        <f t="shared" si="305"/>
        <v>0</v>
      </c>
      <c r="AS1738" s="100">
        <f t="shared" si="306"/>
        <v>0</v>
      </c>
      <c r="AT1738" s="101">
        <f t="shared" si="307"/>
        <v>0</v>
      </c>
      <c r="AU1738" s="101">
        <f t="shared" si="308"/>
        <v>0</v>
      </c>
      <c r="AV1738" s="102">
        <f t="shared" si="309"/>
        <v>0</v>
      </c>
      <c r="AW1738" s="111">
        <f t="shared" si="310"/>
        <v>0</v>
      </c>
    </row>
    <row r="1739" spans="1:49" ht="15.05" customHeight="1">
      <c r="A1739" s="159"/>
      <c r="B1739" s="123"/>
      <c r="C1739" s="126" t="s">
        <v>137</v>
      </c>
      <c r="D1739" s="416" t="str">
        <f t="shared" si="298"/>
        <v/>
      </c>
      <c r="E1739" s="416"/>
      <c r="F1739" s="416"/>
      <c r="G1739" s="416"/>
      <c r="H1739" s="416"/>
      <c r="I1739" s="416"/>
      <c r="J1739" s="416"/>
      <c r="K1739" s="416"/>
      <c r="L1739" s="416"/>
      <c r="M1739" s="410" t="str">
        <f t="shared" si="299"/>
        <v/>
      </c>
      <c r="N1739" s="410"/>
      <c r="O1739" s="410" t="str">
        <f t="shared" si="300"/>
        <v/>
      </c>
      <c r="P1739" s="410"/>
      <c r="Q1739" s="410" t="str">
        <f t="shared" si="301"/>
        <v/>
      </c>
      <c r="R1739" s="410"/>
      <c r="S1739" s="408"/>
      <c r="T1739" s="408"/>
      <c r="U1739" s="408"/>
      <c r="V1739" s="408"/>
      <c r="W1739" s="408"/>
      <c r="X1739" s="408"/>
      <c r="Y1739" s="408"/>
      <c r="Z1739" s="408"/>
      <c r="AA1739" s="408"/>
      <c r="AB1739" s="408"/>
      <c r="AC1739" s="408"/>
      <c r="AD1739" s="408"/>
      <c r="AO1739" s="100">
        <f t="shared" si="302"/>
        <v>0</v>
      </c>
      <c r="AP1739" s="101">
        <f t="shared" si="303"/>
        <v>0</v>
      </c>
      <c r="AQ1739" s="101">
        <f t="shared" si="304"/>
        <v>0</v>
      </c>
      <c r="AR1739" s="102">
        <f t="shared" si="305"/>
        <v>0</v>
      </c>
      <c r="AS1739" s="100">
        <f t="shared" si="306"/>
        <v>0</v>
      </c>
      <c r="AT1739" s="101">
        <f t="shared" si="307"/>
        <v>0</v>
      </c>
      <c r="AU1739" s="101">
        <f t="shared" si="308"/>
        <v>0</v>
      </c>
      <c r="AV1739" s="102">
        <f t="shared" si="309"/>
        <v>0</v>
      </c>
      <c r="AW1739" s="111">
        <f t="shared" si="310"/>
        <v>0</v>
      </c>
    </row>
    <row r="1740" spans="1:49" ht="15.05" customHeight="1">
      <c r="A1740" s="159"/>
      <c r="B1740" s="123"/>
      <c r="C1740" s="126" t="s">
        <v>138</v>
      </c>
      <c r="D1740" s="416" t="str">
        <f t="shared" si="298"/>
        <v/>
      </c>
      <c r="E1740" s="416"/>
      <c r="F1740" s="416"/>
      <c r="G1740" s="416"/>
      <c r="H1740" s="416"/>
      <c r="I1740" s="416"/>
      <c r="J1740" s="416"/>
      <c r="K1740" s="416"/>
      <c r="L1740" s="416"/>
      <c r="M1740" s="410" t="str">
        <f t="shared" si="299"/>
        <v/>
      </c>
      <c r="N1740" s="410"/>
      <c r="O1740" s="410" t="str">
        <f t="shared" si="300"/>
        <v/>
      </c>
      <c r="P1740" s="410"/>
      <c r="Q1740" s="410" t="str">
        <f t="shared" si="301"/>
        <v/>
      </c>
      <c r="R1740" s="410"/>
      <c r="S1740" s="408"/>
      <c r="T1740" s="408"/>
      <c r="U1740" s="408"/>
      <c r="V1740" s="408"/>
      <c r="W1740" s="408"/>
      <c r="X1740" s="408"/>
      <c r="Y1740" s="408"/>
      <c r="Z1740" s="408"/>
      <c r="AA1740" s="408"/>
      <c r="AB1740" s="408"/>
      <c r="AC1740" s="408"/>
      <c r="AD1740" s="408"/>
      <c r="AO1740" s="100">
        <f t="shared" si="302"/>
        <v>0</v>
      </c>
      <c r="AP1740" s="101">
        <f t="shared" si="303"/>
        <v>0</v>
      </c>
      <c r="AQ1740" s="101">
        <f t="shared" si="304"/>
        <v>0</v>
      </c>
      <c r="AR1740" s="102">
        <f t="shared" si="305"/>
        <v>0</v>
      </c>
      <c r="AS1740" s="100">
        <f t="shared" si="306"/>
        <v>0</v>
      </c>
      <c r="AT1740" s="101">
        <f t="shared" si="307"/>
        <v>0</v>
      </c>
      <c r="AU1740" s="101">
        <f t="shared" si="308"/>
        <v>0</v>
      </c>
      <c r="AV1740" s="102">
        <f t="shared" si="309"/>
        <v>0</v>
      </c>
      <c r="AW1740" s="111">
        <f t="shared" si="310"/>
        <v>0</v>
      </c>
    </row>
    <row r="1741" spans="1:49" ht="15.05" customHeight="1">
      <c r="A1741" s="159"/>
      <c r="B1741" s="123"/>
      <c r="C1741" s="126" t="s">
        <v>139</v>
      </c>
      <c r="D1741" s="416" t="str">
        <f t="shared" si="298"/>
        <v/>
      </c>
      <c r="E1741" s="416"/>
      <c r="F1741" s="416"/>
      <c r="G1741" s="416"/>
      <c r="H1741" s="416"/>
      <c r="I1741" s="416"/>
      <c r="J1741" s="416"/>
      <c r="K1741" s="416"/>
      <c r="L1741" s="416"/>
      <c r="M1741" s="410" t="str">
        <f t="shared" si="299"/>
        <v/>
      </c>
      <c r="N1741" s="410"/>
      <c r="O1741" s="410" t="str">
        <f t="shared" si="300"/>
        <v/>
      </c>
      <c r="P1741" s="410"/>
      <c r="Q1741" s="410" t="str">
        <f t="shared" si="301"/>
        <v/>
      </c>
      <c r="R1741" s="410"/>
      <c r="S1741" s="408"/>
      <c r="T1741" s="408"/>
      <c r="U1741" s="408"/>
      <c r="V1741" s="408"/>
      <c r="W1741" s="408"/>
      <c r="X1741" s="408"/>
      <c r="Y1741" s="408"/>
      <c r="Z1741" s="408"/>
      <c r="AA1741" s="408"/>
      <c r="AB1741" s="408"/>
      <c r="AC1741" s="408"/>
      <c r="AD1741" s="408"/>
      <c r="AO1741" s="100">
        <f t="shared" si="302"/>
        <v>0</v>
      </c>
      <c r="AP1741" s="101">
        <f t="shared" si="303"/>
        <v>0</v>
      </c>
      <c r="AQ1741" s="101">
        <f t="shared" si="304"/>
        <v>0</v>
      </c>
      <c r="AR1741" s="102">
        <f t="shared" si="305"/>
        <v>0</v>
      </c>
      <c r="AS1741" s="100">
        <f t="shared" si="306"/>
        <v>0</v>
      </c>
      <c r="AT1741" s="101">
        <f t="shared" si="307"/>
        <v>0</v>
      </c>
      <c r="AU1741" s="101">
        <f t="shared" si="308"/>
        <v>0</v>
      </c>
      <c r="AV1741" s="102">
        <f t="shared" si="309"/>
        <v>0</v>
      </c>
      <c r="AW1741" s="111">
        <f t="shared" si="310"/>
        <v>0</v>
      </c>
    </row>
    <row r="1742" spans="1:49" ht="15.05" customHeight="1">
      <c r="A1742" s="159"/>
      <c r="B1742" s="123"/>
      <c r="C1742" s="126" t="s">
        <v>140</v>
      </c>
      <c r="D1742" s="416" t="str">
        <f t="shared" si="298"/>
        <v/>
      </c>
      <c r="E1742" s="416"/>
      <c r="F1742" s="416"/>
      <c r="G1742" s="416"/>
      <c r="H1742" s="416"/>
      <c r="I1742" s="416"/>
      <c r="J1742" s="416"/>
      <c r="K1742" s="416"/>
      <c r="L1742" s="416"/>
      <c r="M1742" s="410" t="str">
        <f t="shared" si="299"/>
        <v/>
      </c>
      <c r="N1742" s="410"/>
      <c r="O1742" s="410" t="str">
        <f t="shared" si="300"/>
        <v/>
      </c>
      <c r="P1742" s="410"/>
      <c r="Q1742" s="410" t="str">
        <f t="shared" si="301"/>
        <v/>
      </c>
      <c r="R1742" s="410"/>
      <c r="S1742" s="408"/>
      <c r="T1742" s="408"/>
      <c r="U1742" s="408"/>
      <c r="V1742" s="408"/>
      <c r="W1742" s="408"/>
      <c r="X1742" s="408"/>
      <c r="Y1742" s="408"/>
      <c r="Z1742" s="408"/>
      <c r="AA1742" s="408"/>
      <c r="AB1742" s="408"/>
      <c r="AC1742" s="408"/>
      <c r="AD1742" s="408"/>
      <c r="AO1742" s="100">
        <f t="shared" si="302"/>
        <v>0</v>
      </c>
      <c r="AP1742" s="101">
        <f t="shared" si="303"/>
        <v>0</v>
      </c>
      <c r="AQ1742" s="101">
        <f t="shared" si="304"/>
        <v>0</v>
      </c>
      <c r="AR1742" s="102">
        <f t="shared" si="305"/>
        <v>0</v>
      </c>
      <c r="AS1742" s="100">
        <f t="shared" si="306"/>
        <v>0</v>
      </c>
      <c r="AT1742" s="101">
        <f t="shared" si="307"/>
        <v>0</v>
      </c>
      <c r="AU1742" s="101">
        <f t="shared" si="308"/>
        <v>0</v>
      </c>
      <c r="AV1742" s="102">
        <f t="shared" si="309"/>
        <v>0</v>
      </c>
      <c r="AW1742" s="111">
        <f t="shared" si="310"/>
        <v>0</v>
      </c>
    </row>
    <row r="1743" spans="1:49" ht="15.05" customHeight="1">
      <c r="A1743" s="159"/>
      <c r="B1743" s="123"/>
      <c r="C1743" s="126" t="s">
        <v>141</v>
      </c>
      <c r="D1743" s="416" t="str">
        <f t="shared" si="298"/>
        <v/>
      </c>
      <c r="E1743" s="416"/>
      <c r="F1743" s="416"/>
      <c r="G1743" s="416"/>
      <c r="H1743" s="416"/>
      <c r="I1743" s="416"/>
      <c r="J1743" s="416"/>
      <c r="K1743" s="416"/>
      <c r="L1743" s="416"/>
      <c r="M1743" s="410" t="str">
        <f t="shared" si="299"/>
        <v/>
      </c>
      <c r="N1743" s="410"/>
      <c r="O1743" s="410" t="str">
        <f t="shared" si="300"/>
        <v/>
      </c>
      <c r="P1743" s="410"/>
      <c r="Q1743" s="410" t="str">
        <f t="shared" si="301"/>
        <v/>
      </c>
      <c r="R1743" s="410"/>
      <c r="S1743" s="408"/>
      <c r="T1743" s="408"/>
      <c r="U1743" s="408"/>
      <c r="V1743" s="408"/>
      <c r="W1743" s="408"/>
      <c r="X1743" s="408"/>
      <c r="Y1743" s="408"/>
      <c r="Z1743" s="408"/>
      <c r="AA1743" s="408"/>
      <c r="AB1743" s="408"/>
      <c r="AC1743" s="408"/>
      <c r="AD1743" s="408"/>
      <c r="AO1743" s="100">
        <f t="shared" si="302"/>
        <v>0</v>
      </c>
      <c r="AP1743" s="101">
        <f t="shared" si="303"/>
        <v>0</v>
      </c>
      <c r="AQ1743" s="101">
        <f t="shared" si="304"/>
        <v>0</v>
      </c>
      <c r="AR1743" s="102">
        <f t="shared" si="305"/>
        <v>0</v>
      </c>
      <c r="AS1743" s="100">
        <f t="shared" si="306"/>
        <v>0</v>
      </c>
      <c r="AT1743" s="101">
        <f t="shared" si="307"/>
        <v>0</v>
      </c>
      <c r="AU1743" s="101">
        <f t="shared" si="308"/>
        <v>0</v>
      </c>
      <c r="AV1743" s="102">
        <f t="shared" si="309"/>
        <v>0</v>
      </c>
      <c r="AW1743" s="111">
        <f t="shared" si="310"/>
        <v>0</v>
      </c>
    </row>
    <row r="1744" spans="1:49" ht="15.05" customHeight="1">
      <c r="A1744" s="159"/>
      <c r="B1744" s="123"/>
      <c r="C1744" s="126" t="s">
        <v>142</v>
      </c>
      <c r="D1744" s="416" t="str">
        <f t="shared" si="298"/>
        <v/>
      </c>
      <c r="E1744" s="416"/>
      <c r="F1744" s="416"/>
      <c r="G1744" s="416"/>
      <c r="H1744" s="416"/>
      <c r="I1744" s="416"/>
      <c r="J1744" s="416"/>
      <c r="K1744" s="416"/>
      <c r="L1744" s="416"/>
      <c r="M1744" s="410" t="str">
        <f t="shared" si="299"/>
        <v/>
      </c>
      <c r="N1744" s="410"/>
      <c r="O1744" s="410" t="str">
        <f t="shared" si="300"/>
        <v/>
      </c>
      <c r="P1744" s="410"/>
      <c r="Q1744" s="410" t="str">
        <f t="shared" si="301"/>
        <v/>
      </c>
      <c r="R1744" s="410"/>
      <c r="S1744" s="408"/>
      <c r="T1744" s="408"/>
      <c r="U1744" s="408"/>
      <c r="V1744" s="408"/>
      <c r="W1744" s="408"/>
      <c r="X1744" s="408"/>
      <c r="Y1744" s="408"/>
      <c r="Z1744" s="408"/>
      <c r="AA1744" s="408"/>
      <c r="AB1744" s="408"/>
      <c r="AC1744" s="408"/>
      <c r="AD1744" s="408"/>
      <c r="AO1744" s="100">
        <f t="shared" si="302"/>
        <v>0</v>
      </c>
      <c r="AP1744" s="101">
        <f t="shared" si="303"/>
        <v>0</v>
      </c>
      <c r="AQ1744" s="101">
        <f t="shared" si="304"/>
        <v>0</v>
      </c>
      <c r="AR1744" s="102">
        <f t="shared" si="305"/>
        <v>0</v>
      </c>
      <c r="AS1744" s="100">
        <f t="shared" si="306"/>
        <v>0</v>
      </c>
      <c r="AT1744" s="101">
        <f t="shared" si="307"/>
        <v>0</v>
      </c>
      <c r="AU1744" s="101">
        <f t="shared" si="308"/>
        <v>0</v>
      </c>
      <c r="AV1744" s="102">
        <f t="shared" si="309"/>
        <v>0</v>
      </c>
      <c r="AW1744" s="111">
        <f t="shared" si="310"/>
        <v>0</v>
      </c>
    </row>
    <row r="1745" spans="1:49" ht="15.05" customHeight="1">
      <c r="A1745" s="159"/>
      <c r="B1745" s="123"/>
      <c r="C1745" s="126" t="s">
        <v>143</v>
      </c>
      <c r="D1745" s="416" t="str">
        <f t="shared" si="298"/>
        <v/>
      </c>
      <c r="E1745" s="416"/>
      <c r="F1745" s="416"/>
      <c r="G1745" s="416"/>
      <c r="H1745" s="416"/>
      <c r="I1745" s="416"/>
      <c r="J1745" s="416"/>
      <c r="K1745" s="416"/>
      <c r="L1745" s="416"/>
      <c r="M1745" s="410" t="str">
        <f t="shared" si="299"/>
        <v/>
      </c>
      <c r="N1745" s="410"/>
      <c r="O1745" s="410" t="str">
        <f t="shared" si="300"/>
        <v/>
      </c>
      <c r="P1745" s="410"/>
      <c r="Q1745" s="410" t="str">
        <f t="shared" si="301"/>
        <v/>
      </c>
      <c r="R1745" s="410"/>
      <c r="S1745" s="408"/>
      <c r="T1745" s="408"/>
      <c r="U1745" s="408"/>
      <c r="V1745" s="408"/>
      <c r="W1745" s="408"/>
      <c r="X1745" s="408"/>
      <c r="Y1745" s="408"/>
      <c r="Z1745" s="408"/>
      <c r="AA1745" s="408"/>
      <c r="AB1745" s="408"/>
      <c r="AC1745" s="408"/>
      <c r="AD1745" s="408"/>
      <c r="AO1745" s="100">
        <f t="shared" si="302"/>
        <v>0</v>
      </c>
      <c r="AP1745" s="101">
        <f t="shared" si="303"/>
        <v>0</v>
      </c>
      <c r="AQ1745" s="101">
        <f t="shared" si="304"/>
        <v>0</v>
      </c>
      <c r="AR1745" s="102">
        <f t="shared" si="305"/>
        <v>0</v>
      </c>
      <c r="AS1745" s="100">
        <f t="shared" si="306"/>
        <v>0</v>
      </c>
      <c r="AT1745" s="101">
        <f t="shared" si="307"/>
        <v>0</v>
      </c>
      <c r="AU1745" s="101">
        <f t="shared" si="308"/>
        <v>0</v>
      </c>
      <c r="AV1745" s="102">
        <f t="shared" si="309"/>
        <v>0</v>
      </c>
      <c r="AW1745" s="111">
        <f t="shared" si="310"/>
        <v>0</v>
      </c>
    </row>
    <row r="1746" spans="1:49" ht="15.05" customHeight="1">
      <c r="A1746" s="159"/>
      <c r="B1746" s="123"/>
      <c r="C1746" s="126" t="s">
        <v>144</v>
      </c>
      <c r="D1746" s="416" t="str">
        <f t="shared" si="298"/>
        <v/>
      </c>
      <c r="E1746" s="416"/>
      <c r="F1746" s="416"/>
      <c r="G1746" s="416"/>
      <c r="H1746" s="416"/>
      <c r="I1746" s="416"/>
      <c r="J1746" s="416"/>
      <c r="K1746" s="416"/>
      <c r="L1746" s="416"/>
      <c r="M1746" s="410" t="str">
        <f t="shared" si="299"/>
        <v/>
      </c>
      <c r="N1746" s="410"/>
      <c r="O1746" s="410" t="str">
        <f t="shared" si="300"/>
        <v/>
      </c>
      <c r="P1746" s="410"/>
      <c r="Q1746" s="410" t="str">
        <f t="shared" si="301"/>
        <v/>
      </c>
      <c r="R1746" s="410"/>
      <c r="S1746" s="408"/>
      <c r="T1746" s="408"/>
      <c r="U1746" s="408"/>
      <c r="V1746" s="408"/>
      <c r="W1746" s="408"/>
      <c r="X1746" s="408"/>
      <c r="Y1746" s="408"/>
      <c r="Z1746" s="408"/>
      <c r="AA1746" s="408"/>
      <c r="AB1746" s="408"/>
      <c r="AC1746" s="408"/>
      <c r="AD1746" s="408"/>
      <c r="AO1746" s="100">
        <f t="shared" si="302"/>
        <v>0</v>
      </c>
      <c r="AP1746" s="101">
        <f t="shared" si="303"/>
        <v>0</v>
      </c>
      <c r="AQ1746" s="101">
        <f t="shared" si="304"/>
        <v>0</v>
      </c>
      <c r="AR1746" s="102">
        <f t="shared" si="305"/>
        <v>0</v>
      </c>
      <c r="AS1746" s="100">
        <f t="shared" si="306"/>
        <v>0</v>
      </c>
      <c r="AT1746" s="101">
        <f t="shared" si="307"/>
        <v>0</v>
      </c>
      <c r="AU1746" s="101">
        <f t="shared" si="308"/>
        <v>0</v>
      </c>
      <c r="AV1746" s="102">
        <f t="shared" si="309"/>
        <v>0</v>
      </c>
      <c r="AW1746" s="111">
        <f t="shared" si="310"/>
        <v>0</v>
      </c>
    </row>
    <row r="1747" spans="1:49" ht="15.05" customHeight="1">
      <c r="A1747" s="159"/>
      <c r="B1747" s="123"/>
      <c r="C1747" s="126" t="s">
        <v>145</v>
      </c>
      <c r="D1747" s="416" t="str">
        <f t="shared" si="298"/>
        <v/>
      </c>
      <c r="E1747" s="416"/>
      <c r="F1747" s="416"/>
      <c r="G1747" s="416"/>
      <c r="H1747" s="416"/>
      <c r="I1747" s="416"/>
      <c r="J1747" s="416"/>
      <c r="K1747" s="416"/>
      <c r="L1747" s="416"/>
      <c r="M1747" s="410" t="str">
        <f t="shared" si="299"/>
        <v/>
      </c>
      <c r="N1747" s="410"/>
      <c r="O1747" s="410" t="str">
        <f t="shared" si="300"/>
        <v/>
      </c>
      <c r="P1747" s="410"/>
      <c r="Q1747" s="410" t="str">
        <f t="shared" si="301"/>
        <v/>
      </c>
      <c r="R1747" s="410"/>
      <c r="S1747" s="408"/>
      <c r="T1747" s="408"/>
      <c r="U1747" s="408"/>
      <c r="V1747" s="408"/>
      <c r="W1747" s="408"/>
      <c r="X1747" s="408"/>
      <c r="Y1747" s="408"/>
      <c r="Z1747" s="408"/>
      <c r="AA1747" s="408"/>
      <c r="AB1747" s="408"/>
      <c r="AC1747" s="408"/>
      <c r="AD1747" s="408"/>
      <c r="AO1747" s="100">
        <f t="shared" si="302"/>
        <v>0</v>
      </c>
      <c r="AP1747" s="101">
        <f t="shared" si="303"/>
        <v>0</v>
      </c>
      <c r="AQ1747" s="101">
        <f t="shared" si="304"/>
        <v>0</v>
      </c>
      <c r="AR1747" s="102">
        <f t="shared" si="305"/>
        <v>0</v>
      </c>
      <c r="AS1747" s="100">
        <f t="shared" si="306"/>
        <v>0</v>
      </c>
      <c r="AT1747" s="101">
        <f t="shared" si="307"/>
        <v>0</v>
      </c>
      <c r="AU1747" s="101">
        <f t="shared" si="308"/>
        <v>0</v>
      </c>
      <c r="AV1747" s="102">
        <f t="shared" si="309"/>
        <v>0</v>
      </c>
      <c r="AW1747" s="111">
        <f t="shared" si="310"/>
        <v>0</v>
      </c>
    </row>
    <row r="1748" spans="1:49" ht="15.05" customHeight="1">
      <c r="A1748" s="159"/>
      <c r="B1748" s="123"/>
      <c r="C1748" s="126" t="s">
        <v>146</v>
      </c>
      <c r="D1748" s="416" t="str">
        <f t="shared" si="298"/>
        <v/>
      </c>
      <c r="E1748" s="416"/>
      <c r="F1748" s="416"/>
      <c r="G1748" s="416"/>
      <c r="H1748" s="416"/>
      <c r="I1748" s="416"/>
      <c r="J1748" s="416"/>
      <c r="K1748" s="416"/>
      <c r="L1748" s="416"/>
      <c r="M1748" s="410" t="str">
        <f t="shared" si="299"/>
        <v/>
      </c>
      <c r="N1748" s="410"/>
      <c r="O1748" s="410" t="str">
        <f t="shared" si="300"/>
        <v/>
      </c>
      <c r="P1748" s="410"/>
      <c r="Q1748" s="410" t="str">
        <f t="shared" si="301"/>
        <v/>
      </c>
      <c r="R1748" s="410"/>
      <c r="S1748" s="408"/>
      <c r="T1748" s="408"/>
      <c r="U1748" s="408"/>
      <c r="V1748" s="408"/>
      <c r="W1748" s="408"/>
      <c r="X1748" s="408"/>
      <c r="Y1748" s="408"/>
      <c r="Z1748" s="408"/>
      <c r="AA1748" s="408"/>
      <c r="AB1748" s="408"/>
      <c r="AC1748" s="408"/>
      <c r="AD1748" s="408"/>
      <c r="AO1748" s="100">
        <f t="shared" si="302"/>
        <v>0</v>
      </c>
      <c r="AP1748" s="101">
        <f t="shared" si="303"/>
        <v>0</v>
      </c>
      <c r="AQ1748" s="101">
        <f t="shared" si="304"/>
        <v>0</v>
      </c>
      <c r="AR1748" s="102">
        <f t="shared" si="305"/>
        <v>0</v>
      </c>
      <c r="AS1748" s="100">
        <f t="shared" si="306"/>
        <v>0</v>
      </c>
      <c r="AT1748" s="101">
        <f t="shared" si="307"/>
        <v>0</v>
      </c>
      <c r="AU1748" s="101">
        <f t="shared" si="308"/>
        <v>0</v>
      </c>
      <c r="AV1748" s="102">
        <f t="shared" si="309"/>
        <v>0</v>
      </c>
      <c r="AW1748" s="111">
        <f t="shared" si="310"/>
        <v>0</v>
      </c>
    </row>
    <row r="1749" spans="1:49" ht="15.05" customHeight="1">
      <c r="A1749" s="159"/>
      <c r="B1749" s="123"/>
      <c r="C1749" s="126" t="s">
        <v>147</v>
      </c>
      <c r="D1749" s="416" t="str">
        <f t="shared" si="298"/>
        <v/>
      </c>
      <c r="E1749" s="416"/>
      <c r="F1749" s="416"/>
      <c r="G1749" s="416"/>
      <c r="H1749" s="416"/>
      <c r="I1749" s="416"/>
      <c r="J1749" s="416"/>
      <c r="K1749" s="416"/>
      <c r="L1749" s="416"/>
      <c r="M1749" s="410" t="str">
        <f t="shared" si="299"/>
        <v/>
      </c>
      <c r="N1749" s="410"/>
      <c r="O1749" s="410" t="str">
        <f t="shared" si="300"/>
        <v/>
      </c>
      <c r="P1749" s="410"/>
      <c r="Q1749" s="410" t="str">
        <f t="shared" si="301"/>
        <v/>
      </c>
      <c r="R1749" s="410"/>
      <c r="S1749" s="408"/>
      <c r="T1749" s="408"/>
      <c r="U1749" s="408"/>
      <c r="V1749" s="408"/>
      <c r="W1749" s="408"/>
      <c r="X1749" s="408"/>
      <c r="Y1749" s="408"/>
      <c r="Z1749" s="408"/>
      <c r="AA1749" s="408"/>
      <c r="AB1749" s="408"/>
      <c r="AC1749" s="408"/>
      <c r="AD1749" s="408"/>
      <c r="AO1749" s="100">
        <f t="shared" si="302"/>
        <v>0</v>
      </c>
      <c r="AP1749" s="101">
        <f t="shared" si="303"/>
        <v>0</v>
      </c>
      <c r="AQ1749" s="101">
        <f t="shared" si="304"/>
        <v>0</v>
      </c>
      <c r="AR1749" s="102">
        <f t="shared" si="305"/>
        <v>0</v>
      </c>
      <c r="AS1749" s="100">
        <f t="shared" si="306"/>
        <v>0</v>
      </c>
      <c r="AT1749" s="101">
        <f t="shared" si="307"/>
        <v>0</v>
      </c>
      <c r="AU1749" s="101">
        <f t="shared" si="308"/>
        <v>0</v>
      </c>
      <c r="AV1749" s="102">
        <f t="shared" si="309"/>
        <v>0</v>
      </c>
      <c r="AW1749" s="111">
        <f t="shared" si="310"/>
        <v>0</v>
      </c>
    </row>
    <row r="1750" spans="1:49" ht="15.05" customHeight="1">
      <c r="A1750" s="159"/>
      <c r="B1750" s="123"/>
      <c r="C1750" s="126" t="s">
        <v>148</v>
      </c>
      <c r="D1750" s="416" t="str">
        <f t="shared" si="298"/>
        <v/>
      </c>
      <c r="E1750" s="416"/>
      <c r="F1750" s="416"/>
      <c r="G1750" s="416"/>
      <c r="H1750" s="416"/>
      <c r="I1750" s="416"/>
      <c r="J1750" s="416"/>
      <c r="K1750" s="416"/>
      <c r="L1750" s="416"/>
      <c r="M1750" s="410" t="str">
        <f t="shared" si="299"/>
        <v/>
      </c>
      <c r="N1750" s="410"/>
      <c r="O1750" s="410" t="str">
        <f t="shared" si="300"/>
        <v/>
      </c>
      <c r="P1750" s="410"/>
      <c r="Q1750" s="410" t="str">
        <f t="shared" si="301"/>
        <v/>
      </c>
      <c r="R1750" s="410"/>
      <c r="S1750" s="408"/>
      <c r="T1750" s="408"/>
      <c r="U1750" s="408"/>
      <c r="V1750" s="408"/>
      <c r="W1750" s="408"/>
      <c r="X1750" s="408"/>
      <c r="Y1750" s="408"/>
      <c r="Z1750" s="408"/>
      <c r="AA1750" s="408"/>
      <c r="AB1750" s="408"/>
      <c r="AC1750" s="408"/>
      <c r="AD1750" s="408"/>
      <c r="AO1750" s="100">
        <f t="shared" si="302"/>
        <v>0</v>
      </c>
      <c r="AP1750" s="101">
        <f t="shared" si="303"/>
        <v>0</v>
      </c>
      <c r="AQ1750" s="101">
        <f t="shared" si="304"/>
        <v>0</v>
      </c>
      <c r="AR1750" s="102">
        <f t="shared" si="305"/>
        <v>0</v>
      </c>
      <c r="AS1750" s="100">
        <f t="shared" si="306"/>
        <v>0</v>
      </c>
      <c r="AT1750" s="101">
        <f t="shared" si="307"/>
        <v>0</v>
      </c>
      <c r="AU1750" s="101">
        <f t="shared" si="308"/>
        <v>0</v>
      </c>
      <c r="AV1750" s="102">
        <f t="shared" si="309"/>
        <v>0</v>
      </c>
      <c r="AW1750" s="111">
        <f t="shared" si="310"/>
        <v>0</v>
      </c>
    </row>
    <row r="1751" spans="1:49" ht="15.05" customHeight="1">
      <c r="A1751" s="159"/>
      <c r="B1751" s="123"/>
      <c r="C1751" s="126" t="s">
        <v>149</v>
      </c>
      <c r="D1751" s="416" t="str">
        <f t="shared" si="298"/>
        <v/>
      </c>
      <c r="E1751" s="416"/>
      <c r="F1751" s="416"/>
      <c r="G1751" s="416"/>
      <c r="H1751" s="416"/>
      <c r="I1751" s="416"/>
      <c r="J1751" s="416"/>
      <c r="K1751" s="416"/>
      <c r="L1751" s="416"/>
      <c r="M1751" s="410" t="str">
        <f t="shared" si="299"/>
        <v/>
      </c>
      <c r="N1751" s="410"/>
      <c r="O1751" s="410" t="str">
        <f t="shared" si="300"/>
        <v/>
      </c>
      <c r="P1751" s="410"/>
      <c r="Q1751" s="410" t="str">
        <f t="shared" si="301"/>
        <v/>
      </c>
      <c r="R1751" s="410"/>
      <c r="S1751" s="408"/>
      <c r="T1751" s="408"/>
      <c r="U1751" s="408"/>
      <c r="V1751" s="408"/>
      <c r="W1751" s="408"/>
      <c r="X1751" s="408"/>
      <c r="Y1751" s="408"/>
      <c r="Z1751" s="408"/>
      <c r="AA1751" s="408"/>
      <c r="AB1751" s="408"/>
      <c r="AC1751" s="408"/>
      <c r="AD1751" s="408"/>
      <c r="AO1751" s="100">
        <f t="shared" si="302"/>
        <v>0</v>
      </c>
      <c r="AP1751" s="101">
        <f t="shared" si="303"/>
        <v>0</v>
      </c>
      <c r="AQ1751" s="101">
        <f t="shared" si="304"/>
        <v>0</v>
      </c>
      <c r="AR1751" s="102">
        <f t="shared" si="305"/>
        <v>0</v>
      </c>
      <c r="AS1751" s="100">
        <f t="shared" si="306"/>
        <v>0</v>
      </c>
      <c r="AT1751" s="101">
        <f t="shared" si="307"/>
        <v>0</v>
      </c>
      <c r="AU1751" s="101">
        <f t="shared" si="308"/>
        <v>0</v>
      </c>
      <c r="AV1751" s="102">
        <f t="shared" si="309"/>
        <v>0</v>
      </c>
      <c r="AW1751" s="111">
        <f t="shared" si="310"/>
        <v>0</v>
      </c>
    </row>
    <row r="1752" spans="1:49" ht="15.05" customHeight="1">
      <c r="A1752" s="159"/>
      <c r="B1752" s="123"/>
      <c r="C1752" s="126" t="s">
        <v>150</v>
      </c>
      <c r="D1752" s="416" t="str">
        <f t="shared" si="298"/>
        <v/>
      </c>
      <c r="E1752" s="416"/>
      <c r="F1752" s="416"/>
      <c r="G1752" s="416"/>
      <c r="H1752" s="416"/>
      <c r="I1752" s="416"/>
      <c r="J1752" s="416"/>
      <c r="K1752" s="416"/>
      <c r="L1752" s="416"/>
      <c r="M1752" s="410" t="str">
        <f t="shared" si="299"/>
        <v/>
      </c>
      <c r="N1752" s="410"/>
      <c r="O1752" s="410" t="str">
        <f t="shared" si="300"/>
        <v/>
      </c>
      <c r="P1752" s="410"/>
      <c r="Q1752" s="410" t="str">
        <f t="shared" si="301"/>
        <v/>
      </c>
      <c r="R1752" s="410"/>
      <c r="S1752" s="408"/>
      <c r="T1752" s="408"/>
      <c r="U1752" s="408"/>
      <c r="V1752" s="408"/>
      <c r="W1752" s="408"/>
      <c r="X1752" s="408"/>
      <c r="Y1752" s="408"/>
      <c r="Z1752" s="408"/>
      <c r="AA1752" s="408"/>
      <c r="AB1752" s="408"/>
      <c r="AC1752" s="408"/>
      <c r="AD1752" s="408"/>
      <c r="AO1752" s="100">
        <f t="shared" si="302"/>
        <v>0</v>
      </c>
      <c r="AP1752" s="101">
        <f t="shared" si="303"/>
        <v>0</v>
      </c>
      <c r="AQ1752" s="101">
        <f t="shared" si="304"/>
        <v>0</v>
      </c>
      <c r="AR1752" s="102">
        <f t="shared" si="305"/>
        <v>0</v>
      </c>
      <c r="AS1752" s="100">
        <f t="shared" si="306"/>
        <v>0</v>
      </c>
      <c r="AT1752" s="101">
        <f t="shared" si="307"/>
        <v>0</v>
      </c>
      <c r="AU1752" s="101">
        <f t="shared" si="308"/>
        <v>0</v>
      </c>
      <c r="AV1752" s="102">
        <f t="shared" si="309"/>
        <v>0</v>
      </c>
      <c r="AW1752" s="111">
        <f t="shared" si="310"/>
        <v>0</v>
      </c>
    </row>
    <row r="1753" spans="1:49" ht="15.05" customHeight="1">
      <c r="A1753" s="159"/>
      <c r="B1753" s="123"/>
      <c r="C1753" s="126" t="s">
        <v>151</v>
      </c>
      <c r="D1753" s="416" t="str">
        <f t="shared" si="298"/>
        <v/>
      </c>
      <c r="E1753" s="416"/>
      <c r="F1753" s="416"/>
      <c r="G1753" s="416"/>
      <c r="H1753" s="416"/>
      <c r="I1753" s="416"/>
      <c r="J1753" s="416"/>
      <c r="K1753" s="416"/>
      <c r="L1753" s="416"/>
      <c r="M1753" s="410" t="str">
        <f t="shared" si="299"/>
        <v/>
      </c>
      <c r="N1753" s="410"/>
      <c r="O1753" s="410" t="str">
        <f t="shared" si="300"/>
        <v/>
      </c>
      <c r="P1753" s="410"/>
      <c r="Q1753" s="410" t="str">
        <f t="shared" si="301"/>
        <v/>
      </c>
      <c r="R1753" s="410"/>
      <c r="S1753" s="408"/>
      <c r="T1753" s="408"/>
      <c r="U1753" s="408"/>
      <c r="V1753" s="408"/>
      <c r="W1753" s="408"/>
      <c r="X1753" s="408"/>
      <c r="Y1753" s="408"/>
      <c r="Z1753" s="408"/>
      <c r="AA1753" s="408"/>
      <c r="AB1753" s="408"/>
      <c r="AC1753" s="408"/>
      <c r="AD1753" s="408"/>
      <c r="AO1753" s="100">
        <f t="shared" si="302"/>
        <v>0</v>
      </c>
      <c r="AP1753" s="101">
        <f t="shared" si="303"/>
        <v>0</v>
      </c>
      <c r="AQ1753" s="101">
        <f t="shared" si="304"/>
        <v>0</v>
      </c>
      <c r="AR1753" s="102">
        <f t="shared" si="305"/>
        <v>0</v>
      </c>
      <c r="AS1753" s="100">
        <f t="shared" si="306"/>
        <v>0</v>
      </c>
      <c r="AT1753" s="101">
        <f t="shared" si="307"/>
        <v>0</v>
      </c>
      <c r="AU1753" s="101">
        <f t="shared" si="308"/>
        <v>0</v>
      </c>
      <c r="AV1753" s="102">
        <f t="shared" si="309"/>
        <v>0</v>
      </c>
      <c r="AW1753" s="111">
        <f t="shared" si="310"/>
        <v>0</v>
      </c>
    </row>
    <row r="1754" spans="1:49" ht="15.05" customHeight="1">
      <c r="A1754" s="159"/>
      <c r="B1754" s="123"/>
      <c r="C1754" s="126" t="s">
        <v>152</v>
      </c>
      <c r="D1754" s="416" t="str">
        <f t="shared" si="298"/>
        <v/>
      </c>
      <c r="E1754" s="416"/>
      <c r="F1754" s="416"/>
      <c r="G1754" s="416"/>
      <c r="H1754" s="416"/>
      <c r="I1754" s="416"/>
      <c r="J1754" s="416"/>
      <c r="K1754" s="416"/>
      <c r="L1754" s="416"/>
      <c r="M1754" s="410" t="str">
        <f t="shared" si="299"/>
        <v/>
      </c>
      <c r="N1754" s="410"/>
      <c r="O1754" s="410" t="str">
        <f t="shared" si="300"/>
        <v/>
      </c>
      <c r="P1754" s="410"/>
      <c r="Q1754" s="410" t="str">
        <f t="shared" si="301"/>
        <v/>
      </c>
      <c r="R1754" s="410"/>
      <c r="S1754" s="408"/>
      <c r="T1754" s="408"/>
      <c r="U1754" s="408"/>
      <c r="V1754" s="408"/>
      <c r="W1754" s="408"/>
      <c r="X1754" s="408"/>
      <c r="Y1754" s="408"/>
      <c r="Z1754" s="408"/>
      <c r="AA1754" s="408"/>
      <c r="AB1754" s="408"/>
      <c r="AC1754" s="408"/>
      <c r="AD1754" s="408"/>
      <c r="AO1754" s="100">
        <f t="shared" si="302"/>
        <v>0</v>
      </c>
      <c r="AP1754" s="101">
        <f t="shared" si="303"/>
        <v>0</v>
      </c>
      <c r="AQ1754" s="101">
        <f t="shared" si="304"/>
        <v>0</v>
      </c>
      <c r="AR1754" s="102">
        <f t="shared" si="305"/>
        <v>0</v>
      </c>
      <c r="AS1754" s="100">
        <f t="shared" si="306"/>
        <v>0</v>
      </c>
      <c r="AT1754" s="101">
        <f t="shared" si="307"/>
        <v>0</v>
      </c>
      <c r="AU1754" s="101">
        <f t="shared" si="308"/>
        <v>0</v>
      </c>
      <c r="AV1754" s="102">
        <f t="shared" si="309"/>
        <v>0</v>
      </c>
      <c r="AW1754" s="111">
        <f t="shared" si="310"/>
        <v>0</v>
      </c>
    </row>
    <row r="1755" spans="1:49" ht="15.05" customHeight="1">
      <c r="A1755" s="159"/>
      <c r="B1755" s="123"/>
      <c r="C1755" s="126" t="s">
        <v>153</v>
      </c>
      <c r="D1755" s="416" t="str">
        <f t="shared" si="298"/>
        <v/>
      </c>
      <c r="E1755" s="416"/>
      <c r="F1755" s="416"/>
      <c r="G1755" s="416"/>
      <c r="H1755" s="416"/>
      <c r="I1755" s="416"/>
      <c r="J1755" s="416"/>
      <c r="K1755" s="416"/>
      <c r="L1755" s="416"/>
      <c r="M1755" s="410" t="str">
        <f t="shared" si="299"/>
        <v/>
      </c>
      <c r="N1755" s="410"/>
      <c r="O1755" s="410" t="str">
        <f t="shared" si="300"/>
        <v/>
      </c>
      <c r="P1755" s="410"/>
      <c r="Q1755" s="410" t="str">
        <f t="shared" si="301"/>
        <v/>
      </c>
      <c r="R1755" s="410"/>
      <c r="S1755" s="408"/>
      <c r="T1755" s="408"/>
      <c r="U1755" s="408"/>
      <c r="V1755" s="408"/>
      <c r="W1755" s="408"/>
      <c r="X1755" s="408"/>
      <c r="Y1755" s="408"/>
      <c r="Z1755" s="408"/>
      <c r="AA1755" s="408"/>
      <c r="AB1755" s="408"/>
      <c r="AC1755" s="408"/>
      <c r="AD1755" s="408"/>
      <c r="AO1755" s="100">
        <f t="shared" si="302"/>
        <v>0</v>
      </c>
      <c r="AP1755" s="101">
        <f t="shared" si="303"/>
        <v>0</v>
      </c>
      <c r="AQ1755" s="101">
        <f t="shared" si="304"/>
        <v>0</v>
      </c>
      <c r="AR1755" s="102">
        <f t="shared" si="305"/>
        <v>0</v>
      </c>
      <c r="AS1755" s="100">
        <f t="shared" si="306"/>
        <v>0</v>
      </c>
      <c r="AT1755" s="101">
        <f t="shared" si="307"/>
        <v>0</v>
      </c>
      <c r="AU1755" s="101">
        <f t="shared" si="308"/>
        <v>0</v>
      </c>
      <c r="AV1755" s="102">
        <f t="shared" si="309"/>
        <v>0</v>
      </c>
      <c r="AW1755" s="111">
        <f t="shared" si="310"/>
        <v>0</v>
      </c>
    </row>
    <row r="1756" spans="1:49" ht="15.05" customHeight="1">
      <c r="A1756" s="159"/>
      <c r="B1756" s="123"/>
      <c r="C1756" s="126" t="s">
        <v>154</v>
      </c>
      <c r="D1756" s="416" t="str">
        <f t="shared" si="298"/>
        <v/>
      </c>
      <c r="E1756" s="416"/>
      <c r="F1756" s="416"/>
      <c r="G1756" s="416"/>
      <c r="H1756" s="416"/>
      <c r="I1756" s="416"/>
      <c r="J1756" s="416"/>
      <c r="K1756" s="416"/>
      <c r="L1756" s="416"/>
      <c r="M1756" s="410" t="str">
        <f t="shared" si="299"/>
        <v/>
      </c>
      <c r="N1756" s="410"/>
      <c r="O1756" s="410" t="str">
        <f t="shared" si="300"/>
        <v/>
      </c>
      <c r="P1756" s="410"/>
      <c r="Q1756" s="410" t="str">
        <f t="shared" si="301"/>
        <v/>
      </c>
      <c r="R1756" s="410"/>
      <c r="S1756" s="408"/>
      <c r="T1756" s="408"/>
      <c r="U1756" s="408"/>
      <c r="V1756" s="408"/>
      <c r="W1756" s="408"/>
      <c r="X1756" s="408"/>
      <c r="Y1756" s="408"/>
      <c r="Z1756" s="408"/>
      <c r="AA1756" s="408"/>
      <c r="AB1756" s="408"/>
      <c r="AC1756" s="408"/>
      <c r="AD1756" s="408"/>
      <c r="AO1756" s="100">
        <f t="shared" si="302"/>
        <v>0</v>
      </c>
      <c r="AP1756" s="101">
        <f t="shared" si="303"/>
        <v>0</v>
      </c>
      <c r="AQ1756" s="101">
        <f t="shared" si="304"/>
        <v>0</v>
      </c>
      <c r="AR1756" s="102">
        <f t="shared" si="305"/>
        <v>0</v>
      </c>
      <c r="AS1756" s="100">
        <f t="shared" si="306"/>
        <v>0</v>
      </c>
      <c r="AT1756" s="101">
        <f t="shared" si="307"/>
        <v>0</v>
      </c>
      <c r="AU1756" s="101">
        <f t="shared" si="308"/>
        <v>0</v>
      </c>
      <c r="AV1756" s="102">
        <f t="shared" si="309"/>
        <v>0</v>
      </c>
      <c r="AW1756" s="111">
        <f t="shared" si="310"/>
        <v>0</v>
      </c>
    </row>
    <row r="1757" spans="1:49" ht="15.05" customHeight="1">
      <c r="A1757" s="159"/>
      <c r="B1757" s="123"/>
      <c r="C1757" s="126" t="s">
        <v>155</v>
      </c>
      <c r="D1757" s="416" t="str">
        <f t="shared" si="298"/>
        <v/>
      </c>
      <c r="E1757" s="416"/>
      <c r="F1757" s="416"/>
      <c r="G1757" s="416"/>
      <c r="H1757" s="416"/>
      <c r="I1757" s="416"/>
      <c r="J1757" s="416"/>
      <c r="K1757" s="416"/>
      <c r="L1757" s="416"/>
      <c r="M1757" s="410" t="str">
        <f t="shared" si="299"/>
        <v/>
      </c>
      <c r="N1757" s="410"/>
      <c r="O1757" s="410" t="str">
        <f t="shared" si="300"/>
        <v/>
      </c>
      <c r="P1757" s="410"/>
      <c r="Q1757" s="410" t="str">
        <f t="shared" si="301"/>
        <v/>
      </c>
      <c r="R1757" s="410"/>
      <c r="S1757" s="408"/>
      <c r="T1757" s="408"/>
      <c r="U1757" s="408"/>
      <c r="V1757" s="408"/>
      <c r="W1757" s="408"/>
      <c r="X1757" s="408"/>
      <c r="Y1757" s="408"/>
      <c r="Z1757" s="408"/>
      <c r="AA1757" s="408"/>
      <c r="AB1757" s="408"/>
      <c r="AC1757" s="408"/>
      <c r="AD1757" s="408"/>
      <c r="AO1757" s="100">
        <f t="shared" si="302"/>
        <v>0</v>
      </c>
      <c r="AP1757" s="101">
        <f t="shared" si="303"/>
        <v>0</v>
      </c>
      <c r="AQ1757" s="101">
        <f t="shared" si="304"/>
        <v>0</v>
      </c>
      <c r="AR1757" s="102">
        <f t="shared" si="305"/>
        <v>0</v>
      </c>
      <c r="AS1757" s="100">
        <f t="shared" si="306"/>
        <v>0</v>
      </c>
      <c r="AT1757" s="101">
        <f t="shared" si="307"/>
        <v>0</v>
      </c>
      <c r="AU1757" s="101">
        <f t="shared" si="308"/>
        <v>0</v>
      </c>
      <c r="AV1757" s="102">
        <f t="shared" si="309"/>
        <v>0</v>
      </c>
      <c r="AW1757" s="111">
        <f t="shared" si="310"/>
        <v>0</v>
      </c>
    </row>
    <row r="1758" spans="1:49" ht="15.05" customHeight="1">
      <c r="A1758" s="159"/>
      <c r="B1758" s="123"/>
      <c r="C1758" s="126" t="s">
        <v>156</v>
      </c>
      <c r="D1758" s="416" t="str">
        <f t="shared" si="298"/>
        <v/>
      </c>
      <c r="E1758" s="416"/>
      <c r="F1758" s="416"/>
      <c r="G1758" s="416"/>
      <c r="H1758" s="416"/>
      <c r="I1758" s="416"/>
      <c r="J1758" s="416"/>
      <c r="K1758" s="416"/>
      <c r="L1758" s="416"/>
      <c r="M1758" s="410" t="str">
        <f t="shared" si="299"/>
        <v/>
      </c>
      <c r="N1758" s="410"/>
      <c r="O1758" s="410" t="str">
        <f t="shared" si="300"/>
        <v/>
      </c>
      <c r="P1758" s="410"/>
      <c r="Q1758" s="410" t="str">
        <f t="shared" si="301"/>
        <v/>
      </c>
      <c r="R1758" s="410"/>
      <c r="S1758" s="408"/>
      <c r="T1758" s="408"/>
      <c r="U1758" s="408"/>
      <c r="V1758" s="408"/>
      <c r="W1758" s="408"/>
      <c r="X1758" s="408"/>
      <c r="Y1758" s="408"/>
      <c r="Z1758" s="408"/>
      <c r="AA1758" s="408"/>
      <c r="AB1758" s="408"/>
      <c r="AC1758" s="408"/>
      <c r="AD1758" s="408"/>
      <c r="AO1758" s="100">
        <f t="shared" si="302"/>
        <v>0</v>
      </c>
      <c r="AP1758" s="101">
        <f t="shared" si="303"/>
        <v>0</v>
      </c>
      <c r="AQ1758" s="101">
        <f t="shared" si="304"/>
        <v>0</v>
      </c>
      <c r="AR1758" s="102">
        <f t="shared" si="305"/>
        <v>0</v>
      </c>
      <c r="AS1758" s="100">
        <f t="shared" si="306"/>
        <v>0</v>
      </c>
      <c r="AT1758" s="101">
        <f t="shared" si="307"/>
        <v>0</v>
      </c>
      <c r="AU1758" s="101">
        <f t="shared" si="308"/>
        <v>0</v>
      </c>
      <c r="AV1758" s="102">
        <f t="shared" si="309"/>
        <v>0</v>
      </c>
      <c r="AW1758" s="111">
        <f t="shared" si="310"/>
        <v>0</v>
      </c>
    </row>
    <row r="1759" spans="1:49" ht="15.05" customHeight="1">
      <c r="A1759" s="159"/>
      <c r="B1759" s="123"/>
      <c r="C1759" s="126" t="s">
        <v>157</v>
      </c>
      <c r="D1759" s="416" t="str">
        <f t="shared" si="298"/>
        <v/>
      </c>
      <c r="E1759" s="416"/>
      <c r="F1759" s="416"/>
      <c r="G1759" s="416"/>
      <c r="H1759" s="416"/>
      <c r="I1759" s="416"/>
      <c r="J1759" s="416"/>
      <c r="K1759" s="416"/>
      <c r="L1759" s="416"/>
      <c r="M1759" s="410" t="str">
        <f t="shared" si="299"/>
        <v/>
      </c>
      <c r="N1759" s="410"/>
      <c r="O1759" s="410" t="str">
        <f t="shared" si="300"/>
        <v/>
      </c>
      <c r="P1759" s="410"/>
      <c r="Q1759" s="410" t="str">
        <f t="shared" si="301"/>
        <v/>
      </c>
      <c r="R1759" s="410"/>
      <c r="S1759" s="408"/>
      <c r="T1759" s="408"/>
      <c r="U1759" s="408"/>
      <c r="V1759" s="408"/>
      <c r="W1759" s="408"/>
      <c r="X1759" s="408"/>
      <c r="Y1759" s="408"/>
      <c r="Z1759" s="408"/>
      <c r="AA1759" s="408"/>
      <c r="AB1759" s="408"/>
      <c r="AC1759" s="408"/>
      <c r="AD1759" s="408"/>
      <c r="AO1759" s="100">
        <f t="shared" si="302"/>
        <v>0</v>
      </c>
      <c r="AP1759" s="101">
        <f t="shared" si="303"/>
        <v>0</v>
      </c>
      <c r="AQ1759" s="101">
        <f t="shared" si="304"/>
        <v>0</v>
      </c>
      <c r="AR1759" s="102">
        <f t="shared" si="305"/>
        <v>0</v>
      </c>
      <c r="AS1759" s="100">
        <f t="shared" si="306"/>
        <v>0</v>
      </c>
      <c r="AT1759" s="101">
        <f t="shared" si="307"/>
        <v>0</v>
      </c>
      <c r="AU1759" s="101">
        <f t="shared" si="308"/>
        <v>0</v>
      </c>
      <c r="AV1759" s="102">
        <f t="shared" si="309"/>
        <v>0</v>
      </c>
      <c r="AW1759" s="111">
        <f t="shared" si="310"/>
        <v>0</v>
      </c>
    </row>
    <row r="1760" spans="1:49" ht="15.05" customHeight="1">
      <c r="A1760" s="159"/>
      <c r="B1760" s="123"/>
      <c r="C1760" s="126" t="s">
        <v>158</v>
      </c>
      <c r="D1760" s="416" t="str">
        <f t="shared" si="298"/>
        <v/>
      </c>
      <c r="E1760" s="416"/>
      <c r="F1760" s="416"/>
      <c r="G1760" s="416"/>
      <c r="H1760" s="416"/>
      <c r="I1760" s="416"/>
      <c r="J1760" s="416"/>
      <c r="K1760" s="416"/>
      <c r="L1760" s="416"/>
      <c r="M1760" s="410" t="str">
        <f t="shared" si="299"/>
        <v/>
      </c>
      <c r="N1760" s="410"/>
      <c r="O1760" s="410" t="str">
        <f t="shared" si="300"/>
        <v/>
      </c>
      <c r="P1760" s="410"/>
      <c r="Q1760" s="410" t="str">
        <f t="shared" si="301"/>
        <v/>
      </c>
      <c r="R1760" s="410"/>
      <c r="S1760" s="408"/>
      <c r="T1760" s="408"/>
      <c r="U1760" s="408"/>
      <c r="V1760" s="408"/>
      <c r="W1760" s="408"/>
      <c r="X1760" s="408"/>
      <c r="Y1760" s="408"/>
      <c r="Z1760" s="408"/>
      <c r="AA1760" s="408"/>
      <c r="AB1760" s="408"/>
      <c r="AC1760" s="408"/>
      <c r="AD1760" s="408"/>
      <c r="AO1760" s="100">
        <f t="shared" si="302"/>
        <v>0</v>
      </c>
      <c r="AP1760" s="101">
        <f t="shared" si="303"/>
        <v>0</v>
      </c>
      <c r="AQ1760" s="101">
        <f t="shared" si="304"/>
        <v>0</v>
      </c>
      <c r="AR1760" s="102">
        <f t="shared" si="305"/>
        <v>0</v>
      </c>
      <c r="AS1760" s="100">
        <f t="shared" si="306"/>
        <v>0</v>
      </c>
      <c r="AT1760" s="101">
        <f t="shared" si="307"/>
        <v>0</v>
      </c>
      <c r="AU1760" s="101">
        <f t="shared" si="308"/>
        <v>0</v>
      </c>
      <c r="AV1760" s="102">
        <f t="shared" si="309"/>
        <v>0</v>
      </c>
      <c r="AW1760" s="111">
        <f t="shared" si="310"/>
        <v>0</v>
      </c>
    </row>
    <row r="1761" spans="1:49" ht="15.05" customHeight="1">
      <c r="A1761" s="159"/>
      <c r="B1761" s="123"/>
      <c r="C1761" s="126" t="s">
        <v>159</v>
      </c>
      <c r="D1761" s="416" t="str">
        <f t="shared" si="298"/>
        <v/>
      </c>
      <c r="E1761" s="416"/>
      <c r="F1761" s="416"/>
      <c r="G1761" s="416"/>
      <c r="H1761" s="416"/>
      <c r="I1761" s="416"/>
      <c r="J1761" s="416"/>
      <c r="K1761" s="416"/>
      <c r="L1761" s="416"/>
      <c r="M1761" s="410" t="str">
        <f t="shared" si="299"/>
        <v/>
      </c>
      <c r="N1761" s="410"/>
      <c r="O1761" s="410" t="str">
        <f t="shared" si="300"/>
        <v/>
      </c>
      <c r="P1761" s="410"/>
      <c r="Q1761" s="410" t="str">
        <f t="shared" si="301"/>
        <v/>
      </c>
      <c r="R1761" s="410"/>
      <c r="S1761" s="408"/>
      <c r="T1761" s="408"/>
      <c r="U1761" s="408"/>
      <c r="V1761" s="408"/>
      <c r="W1761" s="408"/>
      <c r="X1761" s="408"/>
      <c r="Y1761" s="408"/>
      <c r="Z1761" s="408"/>
      <c r="AA1761" s="408"/>
      <c r="AB1761" s="408"/>
      <c r="AC1761" s="408"/>
      <c r="AD1761" s="408"/>
      <c r="AO1761" s="100">
        <f t="shared" si="302"/>
        <v>0</v>
      </c>
      <c r="AP1761" s="101">
        <f t="shared" si="303"/>
        <v>0</v>
      </c>
      <c r="AQ1761" s="101">
        <f t="shared" si="304"/>
        <v>0</v>
      </c>
      <c r="AR1761" s="102">
        <f t="shared" si="305"/>
        <v>0</v>
      </c>
      <c r="AS1761" s="100">
        <f t="shared" si="306"/>
        <v>0</v>
      </c>
      <c r="AT1761" s="101">
        <f t="shared" si="307"/>
        <v>0</v>
      </c>
      <c r="AU1761" s="101">
        <f t="shared" si="308"/>
        <v>0</v>
      </c>
      <c r="AV1761" s="102">
        <f t="shared" si="309"/>
        <v>0</v>
      </c>
      <c r="AW1761" s="111">
        <f t="shared" si="310"/>
        <v>0</v>
      </c>
    </row>
    <row r="1762" spans="1:49" ht="15.05" customHeight="1">
      <c r="A1762" s="159"/>
      <c r="B1762" s="123"/>
      <c r="C1762" s="126" t="s">
        <v>160</v>
      </c>
      <c r="D1762" s="416" t="str">
        <f t="shared" si="298"/>
        <v/>
      </c>
      <c r="E1762" s="416"/>
      <c r="F1762" s="416"/>
      <c r="G1762" s="416"/>
      <c r="H1762" s="416"/>
      <c r="I1762" s="416"/>
      <c r="J1762" s="416"/>
      <c r="K1762" s="416"/>
      <c r="L1762" s="416"/>
      <c r="M1762" s="410" t="str">
        <f t="shared" si="299"/>
        <v/>
      </c>
      <c r="N1762" s="410"/>
      <c r="O1762" s="410" t="str">
        <f t="shared" si="300"/>
        <v/>
      </c>
      <c r="P1762" s="410"/>
      <c r="Q1762" s="410" t="str">
        <f t="shared" si="301"/>
        <v/>
      </c>
      <c r="R1762" s="410"/>
      <c r="S1762" s="408"/>
      <c r="T1762" s="408"/>
      <c r="U1762" s="408"/>
      <c r="V1762" s="408"/>
      <c r="W1762" s="408"/>
      <c r="X1762" s="408"/>
      <c r="Y1762" s="408"/>
      <c r="Z1762" s="408"/>
      <c r="AA1762" s="408"/>
      <c r="AB1762" s="408"/>
      <c r="AC1762" s="408"/>
      <c r="AD1762" s="408"/>
      <c r="AO1762" s="100">
        <f t="shared" si="302"/>
        <v>0</v>
      </c>
      <c r="AP1762" s="101">
        <f t="shared" si="303"/>
        <v>0</v>
      </c>
      <c r="AQ1762" s="101">
        <f t="shared" si="304"/>
        <v>0</v>
      </c>
      <c r="AR1762" s="102">
        <f t="shared" si="305"/>
        <v>0</v>
      </c>
      <c r="AS1762" s="100">
        <f t="shared" si="306"/>
        <v>0</v>
      </c>
      <c r="AT1762" s="101">
        <f t="shared" si="307"/>
        <v>0</v>
      </c>
      <c r="AU1762" s="101">
        <f t="shared" si="308"/>
        <v>0</v>
      </c>
      <c r="AV1762" s="102">
        <f t="shared" si="309"/>
        <v>0</v>
      </c>
      <c r="AW1762" s="111">
        <f t="shared" si="310"/>
        <v>0</v>
      </c>
    </row>
    <row r="1763" spans="1:49" ht="15.05" customHeight="1">
      <c r="A1763" s="159"/>
      <c r="B1763" s="123"/>
      <c r="C1763" s="192" t="s">
        <v>161</v>
      </c>
      <c r="D1763" s="416" t="str">
        <f t="shared" si="298"/>
        <v/>
      </c>
      <c r="E1763" s="416"/>
      <c r="F1763" s="416"/>
      <c r="G1763" s="416"/>
      <c r="H1763" s="416"/>
      <c r="I1763" s="416"/>
      <c r="J1763" s="416"/>
      <c r="K1763" s="416"/>
      <c r="L1763" s="416"/>
      <c r="M1763" s="410" t="str">
        <f t="shared" si="299"/>
        <v/>
      </c>
      <c r="N1763" s="410"/>
      <c r="O1763" s="410" t="str">
        <f t="shared" si="300"/>
        <v/>
      </c>
      <c r="P1763" s="410"/>
      <c r="Q1763" s="410" t="str">
        <f t="shared" si="301"/>
        <v/>
      </c>
      <c r="R1763" s="410"/>
      <c r="S1763" s="408"/>
      <c r="T1763" s="408"/>
      <c r="U1763" s="408"/>
      <c r="V1763" s="408"/>
      <c r="W1763" s="408"/>
      <c r="X1763" s="408"/>
      <c r="Y1763" s="408"/>
      <c r="Z1763" s="408"/>
      <c r="AA1763" s="408"/>
      <c r="AB1763" s="408"/>
      <c r="AC1763" s="408"/>
      <c r="AD1763" s="408"/>
      <c r="AO1763" s="100">
        <f t="shared" si="302"/>
        <v>0</v>
      </c>
      <c r="AP1763" s="101">
        <f t="shared" si="303"/>
        <v>0</v>
      </c>
      <c r="AQ1763" s="101">
        <f t="shared" si="304"/>
        <v>0</v>
      </c>
      <c r="AR1763" s="102">
        <f t="shared" si="305"/>
        <v>0</v>
      </c>
      <c r="AS1763" s="100">
        <f t="shared" si="306"/>
        <v>0</v>
      </c>
      <c r="AT1763" s="101">
        <f t="shared" si="307"/>
        <v>0</v>
      </c>
      <c r="AU1763" s="101">
        <f t="shared" si="308"/>
        <v>0</v>
      </c>
      <c r="AV1763" s="102">
        <f t="shared" si="309"/>
        <v>0</v>
      </c>
      <c r="AW1763" s="111">
        <f t="shared" si="310"/>
        <v>0</v>
      </c>
    </row>
    <row r="1764" spans="1:49" ht="15.05" customHeight="1">
      <c r="A1764" s="159"/>
      <c r="B1764" s="123"/>
      <c r="C1764" s="192" t="s">
        <v>162</v>
      </c>
      <c r="D1764" s="416" t="str">
        <f t="shared" si="298"/>
        <v/>
      </c>
      <c r="E1764" s="416"/>
      <c r="F1764" s="416"/>
      <c r="G1764" s="416"/>
      <c r="H1764" s="416"/>
      <c r="I1764" s="416"/>
      <c r="J1764" s="416"/>
      <c r="K1764" s="416"/>
      <c r="L1764" s="416"/>
      <c r="M1764" s="410" t="str">
        <f t="shared" si="299"/>
        <v/>
      </c>
      <c r="N1764" s="410"/>
      <c r="O1764" s="410" t="str">
        <f t="shared" si="300"/>
        <v/>
      </c>
      <c r="P1764" s="410"/>
      <c r="Q1764" s="410" t="str">
        <f t="shared" si="301"/>
        <v/>
      </c>
      <c r="R1764" s="410"/>
      <c r="S1764" s="408"/>
      <c r="T1764" s="408"/>
      <c r="U1764" s="408"/>
      <c r="V1764" s="408"/>
      <c r="W1764" s="408"/>
      <c r="X1764" s="408"/>
      <c r="Y1764" s="408"/>
      <c r="Z1764" s="408"/>
      <c r="AA1764" s="408"/>
      <c r="AB1764" s="408"/>
      <c r="AC1764" s="408"/>
      <c r="AD1764" s="408"/>
      <c r="AO1764" s="100">
        <f t="shared" si="302"/>
        <v>0</v>
      </c>
      <c r="AP1764" s="101">
        <f t="shared" si="303"/>
        <v>0</v>
      </c>
      <c r="AQ1764" s="101">
        <f t="shared" si="304"/>
        <v>0</v>
      </c>
      <c r="AR1764" s="102">
        <f t="shared" si="305"/>
        <v>0</v>
      </c>
      <c r="AS1764" s="100">
        <f t="shared" si="306"/>
        <v>0</v>
      </c>
      <c r="AT1764" s="101">
        <f t="shared" si="307"/>
        <v>0</v>
      </c>
      <c r="AU1764" s="101">
        <f t="shared" si="308"/>
        <v>0</v>
      </c>
      <c r="AV1764" s="102">
        <f t="shared" si="309"/>
        <v>0</v>
      </c>
      <c r="AW1764" s="111">
        <f t="shared" si="310"/>
        <v>0</v>
      </c>
    </row>
    <row r="1765" spans="1:49" ht="15.05" customHeight="1">
      <c r="A1765" s="159"/>
      <c r="B1765" s="123"/>
      <c r="C1765" s="192" t="s">
        <v>163</v>
      </c>
      <c r="D1765" s="416" t="str">
        <f t="shared" si="298"/>
        <v/>
      </c>
      <c r="E1765" s="416"/>
      <c r="F1765" s="416"/>
      <c r="G1765" s="416"/>
      <c r="H1765" s="416"/>
      <c r="I1765" s="416"/>
      <c r="J1765" s="416"/>
      <c r="K1765" s="416"/>
      <c r="L1765" s="416"/>
      <c r="M1765" s="410" t="str">
        <f t="shared" si="299"/>
        <v/>
      </c>
      <c r="N1765" s="410"/>
      <c r="O1765" s="410" t="str">
        <f t="shared" si="300"/>
        <v/>
      </c>
      <c r="P1765" s="410"/>
      <c r="Q1765" s="410" t="str">
        <f t="shared" si="301"/>
        <v/>
      </c>
      <c r="R1765" s="410"/>
      <c r="S1765" s="408"/>
      <c r="T1765" s="408"/>
      <c r="U1765" s="408"/>
      <c r="V1765" s="408"/>
      <c r="W1765" s="408"/>
      <c r="X1765" s="408"/>
      <c r="Y1765" s="408"/>
      <c r="Z1765" s="408"/>
      <c r="AA1765" s="408"/>
      <c r="AB1765" s="408"/>
      <c r="AC1765" s="408"/>
      <c r="AD1765" s="408"/>
      <c r="AO1765" s="100">
        <f t="shared" si="302"/>
        <v>0</v>
      </c>
      <c r="AP1765" s="101">
        <f t="shared" si="303"/>
        <v>0</v>
      </c>
      <c r="AQ1765" s="101">
        <f t="shared" si="304"/>
        <v>0</v>
      </c>
      <c r="AR1765" s="102">
        <f t="shared" si="305"/>
        <v>0</v>
      </c>
      <c r="AS1765" s="100">
        <f t="shared" si="306"/>
        <v>0</v>
      </c>
      <c r="AT1765" s="101">
        <f t="shared" si="307"/>
        <v>0</v>
      </c>
      <c r="AU1765" s="101">
        <f t="shared" si="308"/>
        <v>0</v>
      </c>
      <c r="AV1765" s="102">
        <f t="shared" si="309"/>
        <v>0</v>
      </c>
      <c r="AW1765" s="111">
        <f t="shared" si="310"/>
        <v>0</v>
      </c>
    </row>
    <row r="1766" spans="1:49" ht="15.05" customHeight="1">
      <c r="A1766" s="159"/>
      <c r="B1766" s="123"/>
      <c r="C1766" s="192" t="s">
        <v>164</v>
      </c>
      <c r="D1766" s="416" t="str">
        <f t="shared" si="298"/>
        <v/>
      </c>
      <c r="E1766" s="416"/>
      <c r="F1766" s="416"/>
      <c r="G1766" s="416"/>
      <c r="H1766" s="416"/>
      <c r="I1766" s="416"/>
      <c r="J1766" s="416"/>
      <c r="K1766" s="416"/>
      <c r="L1766" s="416"/>
      <c r="M1766" s="410" t="str">
        <f t="shared" si="299"/>
        <v/>
      </c>
      <c r="N1766" s="410"/>
      <c r="O1766" s="410" t="str">
        <f t="shared" si="300"/>
        <v/>
      </c>
      <c r="P1766" s="410"/>
      <c r="Q1766" s="410" t="str">
        <f t="shared" si="301"/>
        <v/>
      </c>
      <c r="R1766" s="410"/>
      <c r="S1766" s="408"/>
      <c r="T1766" s="408"/>
      <c r="U1766" s="408"/>
      <c r="V1766" s="408"/>
      <c r="W1766" s="408"/>
      <c r="X1766" s="408"/>
      <c r="Y1766" s="408"/>
      <c r="Z1766" s="408"/>
      <c r="AA1766" s="408"/>
      <c r="AB1766" s="408"/>
      <c r="AC1766" s="408"/>
      <c r="AD1766" s="408"/>
      <c r="AO1766" s="100">
        <f t="shared" si="302"/>
        <v>0</v>
      </c>
      <c r="AP1766" s="101">
        <f t="shared" si="303"/>
        <v>0</v>
      </c>
      <c r="AQ1766" s="101">
        <f t="shared" si="304"/>
        <v>0</v>
      </c>
      <c r="AR1766" s="102">
        <f t="shared" si="305"/>
        <v>0</v>
      </c>
      <c r="AS1766" s="100">
        <f t="shared" si="306"/>
        <v>0</v>
      </c>
      <c r="AT1766" s="101">
        <f t="shared" si="307"/>
        <v>0</v>
      </c>
      <c r="AU1766" s="101">
        <f t="shared" si="308"/>
        <v>0</v>
      </c>
      <c r="AV1766" s="102">
        <f t="shared" si="309"/>
        <v>0</v>
      </c>
      <c r="AW1766" s="111">
        <f t="shared" si="310"/>
        <v>0</v>
      </c>
    </row>
    <row r="1767" spans="1:49" ht="15.05" customHeight="1">
      <c r="A1767" s="159"/>
      <c r="B1767" s="123"/>
      <c r="C1767" s="192" t="s">
        <v>165</v>
      </c>
      <c r="D1767" s="416" t="str">
        <f t="shared" si="298"/>
        <v/>
      </c>
      <c r="E1767" s="416"/>
      <c r="F1767" s="416"/>
      <c r="G1767" s="416"/>
      <c r="H1767" s="416"/>
      <c r="I1767" s="416"/>
      <c r="J1767" s="416"/>
      <c r="K1767" s="416"/>
      <c r="L1767" s="416"/>
      <c r="M1767" s="410" t="str">
        <f t="shared" si="299"/>
        <v/>
      </c>
      <c r="N1767" s="410"/>
      <c r="O1767" s="410" t="str">
        <f t="shared" si="300"/>
        <v/>
      </c>
      <c r="P1767" s="410"/>
      <c r="Q1767" s="410" t="str">
        <f t="shared" si="301"/>
        <v/>
      </c>
      <c r="R1767" s="410"/>
      <c r="S1767" s="408"/>
      <c r="T1767" s="408"/>
      <c r="U1767" s="408"/>
      <c r="V1767" s="408"/>
      <c r="W1767" s="408"/>
      <c r="X1767" s="408"/>
      <c r="Y1767" s="408"/>
      <c r="Z1767" s="408"/>
      <c r="AA1767" s="408"/>
      <c r="AB1767" s="408"/>
      <c r="AC1767" s="408"/>
      <c r="AD1767" s="408"/>
      <c r="AO1767" s="100">
        <f t="shared" si="302"/>
        <v>0</v>
      </c>
      <c r="AP1767" s="101">
        <f t="shared" si="303"/>
        <v>0</v>
      </c>
      <c r="AQ1767" s="101">
        <f t="shared" si="304"/>
        <v>0</v>
      </c>
      <c r="AR1767" s="102">
        <f t="shared" si="305"/>
        <v>0</v>
      </c>
      <c r="AS1767" s="100">
        <f t="shared" si="306"/>
        <v>0</v>
      </c>
      <c r="AT1767" s="101">
        <f t="shared" si="307"/>
        <v>0</v>
      </c>
      <c r="AU1767" s="101">
        <f t="shared" si="308"/>
        <v>0</v>
      </c>
      <c r="AV1767" s="102">
        <f t="shared" si="309"/>
        <v>0</v>
      </c>
      <c r="AW1767" s="111">
        <f t="shared" si="310"/>
        <v>0</v>
      </c>
    </row>
    <row r="1768" spans="1:49" ht="15.05" customHeight="1">
      <c r="A1768" s="159"/>
      <c r="B1768" s="123"/>
      <c r="C1768" s="192" t="s">
        <v>166</v>
      </c>
      <c r="D1768" s="416" t="str">
        <f t="shared" si="298"/>
        <v/>
      </c>
      <c r="E1768" s="416"/>
      <c r="F1768" s="416"/>
      <c r="G1768" s="416"/>
      <c r="H1768" s="416"/>
      <c r="I1768" s="416"/>
      <c r="J1768" s="416"/>
      <c r="K1768" s="416"/>
      <c r="L1768" s="416"/>
      <c r="M1768" s="410" t="str">
        <f t="shared" si="299"/>
        <v/>
      </c>
      <c r="N1768" s="410"/>
      <c r="O1768" s="410" t="str">
        <f t="shared" si="300"/>
        <v/>
      </c>
      <c r="P1768" s="410"/>
      <c r="Q1768" s="410" t="str">
        <f t="shared" si="301"/>
        <v/>
      </c>
      <c r="R1768" s="410"/>
      <c r="S1768" s="408"/>
      <c r="T1768" s="408"/>
      <c r="U1768" s="408"/>
      <c r="V1768" s="408"/>
      <c r="W1768" s="408"/>
      <c r="X1768" s="408"/>
      <c r="Y1768" s="408"/>
      <c r="Z1768" s="408"/>
      <c r="AA1768" s="408"/>
      <c r="AB1768" s="408"/>
      <c r="AC1768" s="408"/>
      <c r="AD1768" s="408"/>
      <c r="AO1768" s="100">
        <f t="shared" si="302"/>
        <v>0</v>
      </c>
      <c r="AP1768" s="101">
        <f t="shared" si="303"/>
        <v>0</v>
      </c>
      <c r="AQ1768" s="101">
        <f t="shared" si="304"/>
        <v>0</v>
      </c>
      <c r="AR1768" s="102">
        <f t="shared" si="305"/>
        <v>0</v>
      </c>
      <c r="AS1768" s="100">
        <f t="shared" si="306"/>
        <v>0</v>
      </c>
      <c r="AT1768" s="101">
        <f t="shared" si="307"/>
        <v>0</v>
      </c>
      <c r="AU1768" s="101">
        <f t="shared" si="308"/>
        <v>0</v>
      </c>
      <c r="AV1768" s="102">
        <f t="shared" si="309"/>
        <v>0</v>
      </c>
      <c r="AW1768" s="111">
        <f t="shared" si="310"/>
        <v>0</v>
      </c>
    </row>
    <row r="1769" spans="1:49" ht="15.05" customHeight="1">
      <c r="A1769" s="159"/>
      <c r="B1769" s="123"/>
      <c r="C1769" s="192" t="s">
        <v>167</v>
      </c>
      <c r="D1769" s="416" t="str">
        <f t="shared" si="298"/>
        <v/>
      </c>
      <c r="E1769" s="416"/>
      <c r="F1769" s="416"/>
      <c r="G1769" s="416"/>
      <c r="H1769" s="416"/>
      <c r="I1769" s="416"/>
      <c r="J1769" s="416"/>
      <c r="K1769" s="416"/>
      <c r="L1769" s="416"/>
      <c r="M1769" s="410" t="str">
        <f t="shared" si="299"/>
        <v/>
      </c>
      <c r="N1769" s="410"/>
      <c r="O1769" s="410" t="str">
        <f t="shared" si="300"/>
        <v/>
      </c>
      <c r="P1769" s="410"/>
      <c r="Q1769" s="410" t="str">
        <f t="shared" si="301"/>
        <v/>
      </c>
      <c r="R1769" s="410"/>
      <c r="S1769" s="408"/>
      <c r="T1769" s="408"/>
      <c r="U1769" s="408"/>
      <c r="V1769" s="408"/>
      <c r="W1769" s="408"/>
      <c r="X1769" s="408"/>
      <c r="Y1769" s="408"/>
      <c r="Z1769" s="408"/>
      <c r="AA1769" s="408"/>
      <c r="AB1769" s="408"/>
      <c r="AC1769" s="408"/>
      <c r="AD1769" s="408"/>
      <c r="AO1769" s="100">
        <f t="shared" si="302"/>
        <v>0</v>
      </c>
      <c r="AP1769" s="101">
        <f t="shared" si="303"/>
        <v>0</v>
      </c>
      <c r="AQ1769" s="101">
        <f t="shared" si="304"/>
        <v>0</v>
      </c>
      <c r="AR1769" s="102">
        <f t="shared" si="305"/>
        <v>0</v>
      </c>
      <c r="AS1769" s="100">
        <f t="shared" si="306"/>
        <v>0</v>
      </c>
      <c r="AT1769" s="101">
        <f t="shared" si="307"/>
        <v>0</v>
      </c>
      <c r="AU1769" s="101">
        <f t="shared" si="308"/>
        <v>0</v>
      </c>
      <c r="AV1769" s="102">
        <f t="shared" si="309"/>
        <v>0</v>
      </c>
      <c r="AW1769" s="111">
        <f t="shared" si="310"/>
        <v>0</v>
      </c>
    </row>
    <row r="1770" spans="1:49" ht="15.05" customHeight="1">
      <c r="A1770" s="159"/>
      <c r="B1770" s="123"/>
      <c r="C1770" s="192" t="s">
        <v>168</v>
      </c>
      <c r="D1770" s="416" t="str">
        <f t="shared" si="298"/>
        <v/>
      </c>
      <c r="E1770" s="416"/>
      <c r="F1770" s="416"/>
      <c r="G1770" s="416"/>
      <c r="H1770" s="416"/>
      <c r="I1770" s="416"/>
      <c r="J1770" s="416"/>
      <c r="K1770" s="416"/>
      <c r="L1770" s="416"/>
      <c r="M1770" s="410" t="str">
        <f t="shared" si="299"/>
        <v/>
      </c>
      <c r="N1770" s="410"/>
      <c r="O1770" s="410" t="str">
        <f t="shared" si="300"/>
        <v/>
      </c>
      <c r="P1770" s="410"/>
      <c r="Q1770" s="410" t="str">
        <f t="shared" si="301"/>
        <v/>
      </c>
      <c r="R1770" s="410"/>
      <c r="S1770" s="408"/>
      <c r="T1770" s="408"/>
      <c r="U1770" s="408"/>
      <c r="V1770" s="408"/>
      <c r="W1770" s="408"/>
      <c r="X1770" s="408"/>
      <c r="Y1770" s="408"/>
      <c r="Z1770" s="408"/>
      <c r="AA1770" s="408"/>
      <c r="AB1770" s="408"/>
      <c r="AC1770" s="408"/>
      <c r="AD1770" s="408"/>
      <c r="AO1770" s="100">
        <f t="shared" si="302"/>
        <v>0</v>
      </c>
      <c r="AP1770" s="101">
        <f t="shared" si="303"/>
        <v>0</v>
      </c>
      <c r="AQ1770" s="101">
        <f t="shared" si="304"/>
        <v>0</v>
      </c>
      <c r="AR1770" s="102">
        <f t="shared" si="305"/>
        <v>0</v>
      </c>
      <c r="AS1770" s="100">
        <f t="shared" si="306"/>
        <v>0</v>
      </c>
      <c r="AT1770" s="101">
        <f t="shared" si="307"/>
        <v>0</v>
      </c>
      <c r="AU1770" s="101">
        <f t="shared" si="308"/>
        <v>0</v>
      </c>
      <c r="AV1770" s="102">
        <f t="shared" si="309"/>
        <v>0</v>
      </c>
      <c r="AW1770" s="111">
        <f t="shared" si="310"/>
        <v>0</v>
      </c>
    </row>
    <row r="1771" spans="1:49" ht="15.05" customHeight="1">
      <c r="A1771" s="159"/>
      <c r="B1771" s="123"/>
      <c r="C1771" s="192" t="s">
        <v>169</v>
      </c>
      <c r="D1771" s="416" t="str">
        <f t="shared" si="298"/>
        <v/>
      </c>
      <c r="E1771" s="416"/>
      <c r="F1771" s="416"/>
      <c r="G1771" s="416"/>
      <c r="H1771" s="416"/>
      <c r="I1771" s="416"/>
      <c r="J1771" s="416"/>
      <c r="K1771" s="416"/>
      <c r="L1771" s="416"/>
      <c r="M1771" s="410" t="str">
        <f t="shared" si="299"/>
        <v/>
      </c>
      <c r="N1771" s="410"/>
      <c r="O1771" s="410" t="str">
        <f t="shared" si="300"/>
        <v/>
      </c>
      <c r="P1771" s="410"/>
      <c r="Q1771" s="410" t="str">
        <f t="shared" si="301"/>
        <v/>
      </c>
      <c r="R1771" s="410"/>
      <c r="S1771" s="408"/>
      <c r="T1771" s="408"/>
      <c r="U1771" s="408"/>
      <c r="V1771" s="408"/>
      <c r="W1771" s="408"/>
      <c r="X1771" s="408"/>
      <c r="Y1771" s="408"/>
      <c r="Z1771" s="408"/>
      <c r="AA1771" s="408"/>
      <c r="AB1771" s="408"/>
      <c r="AC1771" s="408"/>
      <c r="AD1771" s="408"/>
      <c r="AO1771" s="100">
        <f t="shared" si="302"/>
        <v>0</v>
      </c>
      <c r="AP1771" s="101">
        <f t="shared" si="303"/>
        <v>0</v>
      </c>
      <c r="AQ1771" s="101">
        <f t="shared" si="304"/>
        <v>0</v>
      </c>
      <c r="AR1771" s="102">
        <f t="shared" si="305"/>
        <v>0</v>
      </c>
      <c r="AS1771" s="100">
        <f t="shared" si="306"/>
        <v>0</v>
      </c>
      <c r="AT1771" s="101">
        <f t="shared" si="307"/>
        <v>0</v>
      </c>
      <c r="AU1771" s="101">
        <f t="shared" si="308"/>
        <v>0</v>
      </c>
      <c r="AV1771" s="102">
        <f t="shared" si="309"/>
        <v>0</v>
      </c>
      <c r="AW1771" s="111">
        <f t="shared" si="310"/>
        <v>0</v>
      </c>
    </row>
    <row r="1772" spans="1:49" ht="15.05" customHeight="1">
      <c r="A1772" s="159"/>
      <c r="B1772" s="123"/>
      <c r="C1772" s="192" t="s">
        <v>170</v>
      </c>
      <c r="D1772" s="416" t="str">
        <f t="shared" si="298"/>
        <v/>
      </c>
      <c r="E1772" s="416"/>
      <c r="F1772" s="416"/>
      <c r="G1772" s="416"/>
      <c r="H1772" s="416"/>
      <c r="I1772" s="416"/>
      <c r="J1772" s="416"/>
      <c r="K1772" s="416"/>
      <c r="L1772" s="416"/>
      <c r="M1772" s="410" t="str">
        <f t="shared" si="299"/>
        <v/>
      </c>
      <c r="N1772" s="410"/>
      <c r="O1772" s="410" t="str">
        <f t="shared" si="300"/>
        <v/>
      </c>
      <c r="P1772" s="410"/>
      <c r="Q1772" s="410" t="str">
        <f t="shared" si="301"/>
        <v/>
      </c>
      <c r="R1772" s="410"/>
      <c r="S1772" s="408"/>
      <c r="T1772" s="408"/>
      <c r="U1772" s="408"/>
      <c r="V1772" s="408"/>
      <c r="W1772" s="408"/>
      <c r="X1772" s="408"/>
      <c r="Y1772" s="408"/>
      <c r="Z1772" s="408"/>
      <c r="AA1772" s="408"/>
      <c r="AB1772" s="408"/>
      <c r="AC1772" s="408"/>
      <c r="AD1772" s="408"/>
      <c r="AO1772" s="100">
        <f t="shared" si="302"/>
        <v>0</v>
      </c>
      <c r="AP1772" s="101">
        <f t="shared" si="303"/>
        <v>0</v>
      </c>
      <c r="AQ1772" s="101">
        <f t="shared" si="304"/>
        <v>0</v>
      </c>
      <c r="AR1772" s="102">
        <f t="shared" si="305"/>
        <v>0</v>
      </c>
      <c r="AS1772" s="100">
        <f t="shared" si="306"/>
        <v>0</v>
      </c>
      <c r="AT1772" s="101">
        <f t="shared" si="307"/>
        <v>0</v>
      </c>
      <c r="AU1772" s="101">
        <f t="shared" si="308"/>
        <v>0</v>
      </c>
      <c r="AV1772" s="102">
        <f t="shared" si="309"/>
        <v>0</v>
      </c>
      <c r="AW1772" s="111">
        <f t="shared" si="310"/>
        <v>0</v>
      </c>
    </row>
    <row r="1773" spans="1:49" ht="15.05" customHeight="1">
      <c r="A1773" s="159"/>
      <c r="B1773" s="123"/>
      <c r="C1773" s="192" t="s">
        <v>171</v>
      </c>
      <c r="D1773" s="416" t="str">
        <f t="shared" si="298"/>
        <v/>
      </c>
      <c r="E1773" s="416"/>
      <c r="F1773" s="416"/>
      <c r="G1773" s="416"/>
      <c r="H1773" s="416"/>
      <c r="I1773" s="416"/>
      <c r="J1773" s="416"/>
      <c r="K1773" s="416"/>
      <c r="L1773" s="416"/>
      <c r="M1773" s="410" t="str">
        <f t="shared" si="299"/>
        <v/>
      </c>
      <c r="N1773" s="410"/>
      <c r="O1773" s="410" t="str">
        <f t="shared" si="300"/>
        <v/>
      </c>
      <c r="P1773" s="410"/>
      <c r="Q1773" s="410" t="str">
        <f t="shared" si="301"/>
        <v/>
      </c>
      <c r="R1773" s="410"/>
      <c r="S1773" s="408"/>
      <c r="T1773" s="408"/>
      <c r="U1773" s="408"/>
      <c r="V1773" s="408"/>
      <c r="W1773" s="408"/>
      <c r="X1773" s="408"/>
      <c r="Y1773" s="408"/>
      <c r="Z1773" s="408"/>
      <c r="AA1773" s="408"/>
      <c r="AB1773" s="408"/>
      <c r="AC1773" s="408"/>
      <c r="AD1773" s="408"/>
      <c r="AO1773" s="100">
        <f t="shared" si="302"/>
        <v>0</v>
      </c>
      <c r="AP1773" s="101">
        <f t="shared" si="303"/>
        <v>0</v>
      </c>
      <c r="AQ1773" s="101">
        <f t="shared" si="304"/>
        <v>0</v>
      </c>
      <c r="AR1773" s="102">
        <f t="shared" si="305"/>
        <v>0</v>
      </c>
      <c r="AS1773" s="100">
        <f t="shared" si="306"/>
        <v>0</v>
      </c>
      <c r="AT1773" s="101">
        <f t="shared" si="307"/>
        <v>0</v>
      </c>
      <c r="AU1773" s="101">
        <f t="shared" si="308"/>
        <v>0</v>
      </c>
      <c r="AV1773" s="102">
        <f t="shared" si="309"/>
        <v>0</v>
      </c>
      <c r="AW1773" s="111">
        <f t="shared" si="310"/>
        <v>0</v>
      </c>
    </row>
    <row r="1774" spans="1:49" ht="15.05" customHeight="1">
      <c r="A1774" s="159"/>
      <c r="B1774" s="123"/>
      <c r="C1774" s="192" t="s">
        <v>172</v>
      </c>
      <c r="D1774" s="416" t="str">
        <f t="shared" si="298"/>
        <v/>
      </c>
      <c r="E1774" s="416"/>
      <c r="F1774" s="416"/>
      <c r="G1774" s="416"/>
      <c r="H1774" s="416"/>
      <c r="I1774" s="416"/>
      <c r="J1774" s="416"/>
      <c r="K1774" s="416"/>
      <c r="L1774" s="416"/>
      <c r="M1774" s="410" t="str">
        <f t="shared" si="299"/>
        <v/>
      </c>
      <c r="N1774" s="410"/>
      <c r="O1774" s="410" t="str">
        <f t="shared" si="300"/>
        <v/>
      </c>
      <c r="P1774" s="410"/>
      <c r="Q1774" s="410" t="str">
        <f t="shared" si="301"/>
        <v/>
      </c>
      <c r="R1774" s="410"/>
      <c r="S1774" s="408"/>
      <c r="T1774" s="408"/>
      <c r="U1774" s="408"/>
      <c r="V1774" s="408"/>
      <c r="W1774" s="408"/>
      <c r="X1774" s="408"/>
      <c r="Y1774" s="408"/>
      <c r="Z1774" s="408"/>
      <c r="AA1774" s="408"/>
      <c r="AB1774" s="408"/>
      <c r="AC1774" s="408"/>
      <c r="AD1774" s="408"/>
      <c r="AO1774" s="100">
        <f t="shared" si="302"/>
        <v>0</v>
      </c>
      <c r="AP1774" s="101">
        <f t="shared" si="303"/>
        <v>0</v>
      </c>
      <c r="AQ1774" s="101">
        <f t="shared" si="304"/>
        <v>0</v>
      </c>
      <c r="AR1774" s="102">
        <f t="shared" si="305"/>
        <v>0</v>
      </c>
      <c r="AS1774" s="100">
        <f t="shared" si="306"/>
        <v>0</v>
      </c>
      <c r="AT1774" s="101">
        <f t="shared" si="307"/>
        <v>0</v>
      </c>
      <c r="AU1774" s="101">
        <f t="shared" si="308"/>
        <v>0</v>
      </c>
      <c r="AV1774" s="102">
        <f t="shared" si="309"/>
        <v>0</v>
      </c>
      <c r="AW1774" s="111">
        <f t="shared" si="310"/>
        <v>0</v>
      </c>
    </row>
    <row r="1775" spans="1:49" ht="15.05" customHeight="1">
      <c r="A1775" s="159"/>
      <c r="B1775" s="123"/>
      <c r="C1775" s="192" t="s">
        <v>173</v>
      </c>
      <c r="D1775" s="416" t="str">
        <f t="shared" si="298"/>
        <v/>
      </c>
      <c r="E1775" s="416"/>
      <c r="F1775" s="416"/>
      <c r="G1775" s="416"/>
      <c r="H1775" s="416"/>
      <c r="I1775" s="416"/>
      <c r="J1775" s="416"/>
      <c r="K1775" s="416"/>
      <c r="L1775" s="416"/>
      <c r="M1775" s="410" t="str">
        <f t="shared" si="299"/>
        <v/>
      </c>
      <c r="N1775" s="410"/>
      <c r="O1775" s="410" t="str">
        <f t="shared" si="300"/>
        <v/>
      </c>
      <c r="P1775" s="410"/>
      <c r="Q1775" s="410" t="str">
        <f t="shared" si="301"/>
        <v/>
      </c>
      <c r="R1775" s="410"/>
      <c r="S1775" s="408"/>
      <c r="T1775" s="408"/>
      <c r="U1775" s="408"/>
      <c r="V1775" s="408"/>
      <c r="W1775" s="408"/>
      <c r="X1775" s="408"/>
      <c r="Y1775" s="408"/>
      <c r="Z1775" s="408"/>
      <c r="AA1775" s="408"/>
      <c r="AB1775" s="408"/>
      <c r="AC1775" s="408"/>
      <c r="AD1775" s="408"/>
      <c r="AO1775" s="100">
        <f t="shared" si="302"/>
        <v>0</v>
      </c>
      <c r="AP1775" s="101">
        <f t="shared" si="303"/>
        <v>0</v>
      </c>
      <c r="AQ1775" s="101">
        <f t="shared" si="304"/>
        <v>0</v>
      </c>
      <c r="AR1775" s="102">
        <f t="shared" si="305"/>
        <v>0</v>
      </c>
      <c r="AS1775" s="100">
        <f t="shared" si="306"/>
        <v>0</v>
      </c>
      <c r="AT1775" s="101">
        <f t="shared" si="307"/>
        <v>0</v>
      </c>
      <c r="AU1775" s="101">
        <f t="shared" si="308"/>
        <v>0</v>
      </c>
      <c r="AV1775" s="102">
        <f t="shared" si="309"/>
        <v>0</v>
      </c>
      <c r="AW1775" s="111">
        <f t="shared" si="310"/>
        <v>0</v>
      </c>
    </row>
    <row r="1776" spans="1:49" ht="15.05" customHeight="1">
      <c r="A1776" s="159"/>
      <c r="B1776" s="123"/>
      <c r="C1776" s="192" t="s">
        <v>174</v>
      </c>
      <c r="D1776" s="416" t="str">
        <f t="shared" si="298"/>
        <v/>
      </c>
      <c r="E1776" s="416"/>
      <c r="F1776" s="416"/>
      <c r="G1776" s="416"/>
      <c r="H1776" s="416"/>
      <c r="I1776" s="416"/>
      <c r="J1776" s="416"/>
      <c r="K1776" s="416"/>
      <c r="L1776" s="416"/>
      <c r="M1776" s="410" t="str">
        <f t="shared" si="299"/>
        <v/>
      </c>
      <c r="N1776" s="410"/>
      <c r="O1776" s="410" t="str">
        <f t="shared" si="300"/>
        <v/>
      </c>
      <c r="P1776" s="410"/>
      <c r="Q1776" s="410" t="str">
        <f t="shared" si="301"/>
        <v/>
      </c>
      <c r="R1776" s="410"/>
      <c r="S1776" s="408"/>
      <c r="T1776" s="408"/>
      <c r="U1776" s="408"/>
      <c r="V1776" s="408"/>
      <c r="W1776" s="408"/>
      <c r="X1776" s="408"/>
      <c r="Y1776" s="408"/>
      <c r="Z1776" s="408"/>
      <c r="AA1776" s="408"/>
      <c r="AB1776" s="408"/>
      <c r="AC1776" s="408"/>
      <c r="AD1776" s="408"/>
      <c r="AO1776" s="100">
        <f t="shared" si="302"/>
        <v>0</v>
      </c>
      <c r="AP1776" s="101">
        <f t="shared" si="303"/>
        <v>0</v>
      </c>
      <c r="AQ1776" s="101">
        <f t="shared" si="304"/>
        <v>0</v>
      </c>
      <c r="AR1776" s="102">
        <f t="shared" si="305"/>
        <v>0</v>
      </c>
      <c r="AS1776" s="100">
        <f t="shared" si="306"/>
        <v>0</v>
      </c>
      <c r="AT1776" s="101">
        <f t="shared" si="307"/>
        <v>0</v>
      </c>
      <c r="AU1776" s="101">
        <f t="shared" si="308"/>
        <v>0</v>
      </c>
      <c r="AV1776" s="102">
        <f t="shared" si="309"/>
        <v>0</v>
      </c>
      <c r="AW1776" s="111">
        <f t="shared" si="310"/>
        <v>0</v>
      </c>
    </row>
    <row r="1777" spans="1:49" ht="15.05" customHeight="1">
      <c r="A1777" s="159"/>
      <c r="B1777" s="123"/>
      <c r="C1777" s="192" t="s">
        <v>175</v>
      </c>
      <c r="D1777" s="416" t="str">
        <f t="shared" si="298"/>
        <v/>
      </c>
      <c r="E1777" s="416"/>
      <c r="F1777" s="416"/>
      <c r="G1777" s="416"/>
      <c r="H1777" s="416"/>
      <c r="I1777" s="416"/>
      <c r="J1777" s="416"/>
      <c r="K1777" s="416"/>
      <c r="L1777" s="416"/>
      <c r="M1777" s="410" t="str">
        <f t="shared" si="299"/>
        <v/>
      </c>
      <c r="N1777" s="410"/>
      <c r="O1777" s="410" t="str">
        <f t="shared" si="300"/>
        <v/>
      </c>
      <c r="P1777" s="410"/>
      <c r="Q1777" s="410" t="str">
        <f t="shared" si="301"/>
        <v/>
      </c>
      <c r="R1777" s="410"/>
      <c r="S1777" s="408"/>
      <c r="T1777" s="408"/>
      <c r="U1777" s="408"/>
      <c r="V1777" s="408"/>
      <c r="W1777" s="408"/>
      <c r="X1777" s="408"/>
      <c r="Y1777" s="408"/>
      <c r="Z1777" s="408"/>
      <c r="AA1777" s="408"/>
      <c r="AB1777" s="408"/>
      <c r="AC1777" s="408"/>
      <c r="AD1777" s="408"/>
      <c r="AO1777" s="100">
        <f t="shared" si="302"/>
        <v>0</v>
      </c>
      <c r="AP1777" s="101">
        <f t="shared" si="303"/>
        <v>0</v>
      </c>
      <c r="AQ1777" s="101">
        <f t="shared" si="304"/>
        <v>0</v>
      </c>
      <c r="AR1777" s="102">
        <f t="shared" si="305"/>
        <v>0</v>
      </c>
      <c r="AS1777" s="100">
        <f t="shared" si="306"/>
        <v>0</v>
      </c>
      <c r="AT1777" s="101">
        <f t="shared" si="307"/>
        <v>0</v>
      </c>
      <c r="AU1777" s="101">
        <f t="shared" si="308"/>
        <v>0</v>
      </c>
      <c r="AV1777" s="102">
        <f t="shared" si="309"/>
        <v>0</v>
      </c>
      <c r="AW1777" s="111">
        <f t="shared" si="310"/>
        <v>0</v>
      </c>
    </row>
    <row r="1778" spans="1:49" ht="15.05" customHeight="1">
      <c r="A1778" s="159"/>
      <c r="B1778" s="123"/>
      <c r="C1778" s="192" t="s">
        <v>176</v>
      </c>
      <c r="D1778" s="416" t="str">
        <f t="shared" si="298"/>
        <v/>
      </c>
      <c r="E1778" s="416"/>
      <c r="F1778" s="416"/>
      <c r="G1778" s="416"/>
      <c r="H1778" s="416"/>
      <c r="I1778" s="416"/>
      <c r="J1778" s="416"/>
      <c r="K1778" s="416"/>
      <c r="L1778" s="416"/>
      <c r="M1778" s="410" t="str">
        <f t="shared" si="299"/>
        <v/>
      </c>
      <c r="N1778" s="410"/>
      <c r="O1778" s="410" t="str">
        <f t="shared" si="300"/>
        <v/>
      </c>
      <c r="P1778" s="410"/>
      <c r="Q1778" s="410" t="str">
        <f t="shared" si="301"/>
        <v/>
      </c>
      <c r="R1778" s="410"/>
      <c r="S1778" s="408"/>
      <c r="T1778" s="408"/>
      <c r="U1778" s="408"/>
      <c r="V1778" s="408"/>
      <c r="W1778" s="408"/>
      <c r="X1778" s="408"/>
      <c r="Y1778" s="408"/>
      <c r="Z1778" s="408"/>
      <c r="AA1778" s="408"/>
      <c r="AB1778" s="408"/>
      <c r="AC1778" s="408"/>
      <c r="AD1778" s="408"/>
      <c r="AO1778" s="100">
        <f t="shared" si="302"/>
        <v>0</v>
      </c>
      <c r="AP1778" s="101">
        <f t="shared" si="303"/>
        <v>0</v>
      </c>
      <c r="AQ1778" s="101">
        <f t="shared" si="304"/>
        <v>0</v>
      </c>
      <c r="AR1778" s="102">
        <f t="shared" si="305"/>
        <v>0</v>
      </c>
      <c r="AS1778" s="100">
        <f t="shared" si="306"/>
        <v>0</v>
      </c>
      <c r="AT1778" s="101">
        <f t="shared" si="307"/>
        <v>0</v>
      </c>
      <c r="AU1778" s="101">
        <f t="shared" si="308"/>
        <v>0</v>
      </c>
      <c r="AV1778" s="102">
        <f t="shared" si="309"/>
        <v>0</v>
      </c>
      <c r="AW1778" s="111">
        <f t="shared" si="310"/>
        <v>0</v>
      </c>
    </row>
    <row r="1779" spans="1:49" ht="15.05" customHeight="1">
      <c r="A1779" s="132"/>
      <c r="B1779" s="197"/>
      <c r="C1779" s="192" t="s">
        <v>177</v>
      </c>
      <c r="D1779" s="416" t="str">
        <f t="shared" si="298"/>
        <v/>
      </c>
      <c r="E1779" s="416"/>
      <c r="F1779" s="416"/>
      <c r="G1779" s="416"/>
      <c r="H1779" s="416"/>
      <c r="I1779" s="416"/>
      <c r="J1779" s="416"/>
      <c r="K1779" s="416"/>
      <c r="L1779" s="416"/>
      <c r="M1779" s="410" t="str">
        <f t="shared" si="299"/>
        <v/>
      </c>
      <c r="N1779" s="410"/>
      <c r="O1779" s="410" t="str">
        <f t="shared" si="300"/>
        <v/>
      </c>
      <c r="P1779" s="410"/>
      <c r="Q1779" s="410" t="str">
        <f t="shared" si="301"/>
        <v/>
      </c>
      <c r="R1779" s="410"/>
      <c r="S1779" s="408"/>
      <c r="T1779" s="408"/>
      <c r="U1779" s="408"/>
      <c r="V1779" s="408"/>
      <c r="W1779" s="408"/>
      <c r="X1779" s="408"/>
      <c r="Y1779" s="408"/>
      <c r="Z1779" s="408"/>
      <c r="AA1779" s="408"/>
      <c r="AB1779" s="408"/>
      <c r="AC1779" s="408"/>
      <c r="AD1779" s="408"/>
      <c r="AO1779" s="100">
        <f t="shared" si="302"/>
        <v>0</v>
      </c>
      <c r="AP1779" s="101">
        <f t="shared" si="303"/>
        <v>0</v>
      </c>
      <c r="AQ1779" s="101">
        <f t="shared" si="304"/>
        <v>0</v>
      </c>
      <c r="AR1779" s="102">
        <f t="shared" si="305"/>
        <v>0</v>
      </c>
      <c r="AS1779" s="100">
        <f t="shared" si="306"/>
        <v>0</v>
      </c>
      <c r="AT1779" s="101">
        <f t="shared" si="307"/>
        <v>0</v>
      </c>
      <c r="AU1779" s="101">
        <f t="shared" si="308"/>
        <v>0</v>
      </c>
      <c r="AV1779" s="102">
        <f t="shared" si="309"/>
        <v>0</v>
      </c>
      <c r="AW1779" s="111">
        <f t="shared" si="310"/>
        <v>0</v>
      </c>
    </row>
    <row r="1780" spans="1:49" ht="15.05" customHeight="1">
      <c r="A1780" s="132"/>
      <c r="B1780" s="197"/>
      <c r="C1780" s="193" t="s">
        <v>178</v>
      </c>
      <c r="D1780" s="416" t="str">
        <f t="shared" si="298"/>
        <v/>
      </c>
      <c r="E1780" s="416"/>
      <c r="F1780" s="416"/>
      <c r="G1780" s="416"/>
      <c r="H1780" s="416"/>
      <c r="I1780" s="416"/>
      <c r="J1780" s="416"/>
      <c r="K1780" s="416"/>
      <c r="L1780" s="416"/>
      <c r="M1780" s="410" t="str">
        <f t="shared" si="299"/>
        <v/>
      </c>
      <c r="N1780" s="410"/>
      <c r="O1780" s="410" t="str">
        <f t="shared" si="300"/>
        <v/>
      </c>
      <c r="P1780" s="410"/>
      <c r="Q1780" s="410" t="str">
        <f t="shared" si="301"/>
        <v/>
      </c>
      <c r="R1780" s="410"/>
      <c r="S1780" s="408"/>
      <c r="T1780" s="408"/>
      <c r="U1780" s="408"/>
      <c r="V1780" s="408"/>
      <c r="W1780" s="408"/>
      <c r="X1780" s="408"/>
      <c r="Y1780" s="408"/>
      <c r="Z1780" s="408"/>
      <c r="AA1780" s="408"/>
      <c r="AB1780" s="408"/>
      <c r="AC1780" s="408"/>
      <c r="AD1780" s="408"/>
      <c r="AO1780" s="100">
        <f t="shared" si="302"/>
        <v>0</v>
      </c>
      <c r="AP1780" s="101">
        <f t="shared" si="303"/>
        <v>0</v>
      </c>
      <c r="AQ1780" s="101">
        <f t="shared" si="304"/>
        <v>0</v>
      </c>
      <c r="AR1780" s="102">
        <f t="shared" si="305"/>
        <v>0</v>
      </c>
      <c r="AS1780" s="100">
        <f t="shared" si="306"/>
        <v>0</v>
      </c>
      <c r="AT1780" s="101">
        <f t="shared" si="307"/>
        <v>0</v>
      </c>
      <c r="AU1780" s="101">
        <f t="shared" si="308"/>
        <v>0</v>
      </c>
      <c r="AV1780" s="102">
        <f t="shared" si="309"/>
        <v>0</v>
      </c>
      <c r="AW1780" s="111">
        <f t="shared" si="310"/>
        <v>0</v>
      </c>
    </row>
    <row r="1781" spans="1:49" ht="15.05" customHeight="1">
      <c r="A1781" s="132"/>
      <c r="B1781" s="197"/>
      <c r="C1781" s="193" t="s">
        <v>179</v>
      </c>
      <c r="D1781" s="416" t="str">
        <f t="shared" si="298"/>
        <v/>
      </c>
      <c r="E1781" s="416"/>
      <c r="F1781" s="416"/>
      <c r="G1781" s="416"/>
      <c r="H1781" s="416"/>
      <c r="I1781" s="416"/>
      <c r="J1781" s="416"/>
      <c r="K1781" s="416"/>
      <c r="L1781" s="416"/>
      <c r="M1781" s="410" t="str">
        <f t="shared" si="299"/>
        <v/>
      </c>
      <c r="N1781" s="410"/>
      <c r="O1781" s="410" t="str">
        <f t="shared" si="300"/>
        <v/>
      </c>
      <c r="P1781" s="410"/>
      <c r="Q1781" s="410" t="str">
        <f t="shared" si="301"/>
        <v/>
      </c>
      <c r="R1781" s="410"/>
      <c r="S1781" s="408"/>
      <c r="T1781" s="408"/>
      <c r="U1781" s="408"/>
      <c r="V1781" s="408"/>
      <c r="W1781" s="408"/>
      <c r="X1781" s="408"/>
      <c r="Y1781" s="408"/>
      <c r="Z1781" s="408"/>
      <c r="AA1781" s="408"/>
      <c r="AB1781" s="408"/>
      <c r="AC1781" s="408"/>
      <c r="AD1781" s="408"/>
      <c r="AO1781" s="100">
        <f t="shared" si="302"/>
        <v>0</v>
      </c>
      <c r="AP1781" s="101">
        <f t="shared" si="303"/>
        <v>0</v>
      </c>
      <c r="AQ1781" s="101">
        <f t="shared" si="304"/>
        <v>0</v>
      </c>
      <c r="AR1781" s="102">
        <f t="shared" si="305"/>
        <v>0</v>
      </c>
      <c r="AS1781" s="100">
        <f t="shared" si="306"/>
        <v>0</v>
      </c>
      <c r="AT1781" s="101">
        <f t="shared" si="307"/>
        <v>0</v>
      </c>
      <c r="AU1781" s="101">
        <f t="shared" si="308"/>
        <v>0</v>
      </c>
      <c r="AV1781" s="102">
        <f t="shared" si="309"/>
        <v>0</v>
      </c>
      <c r="AW1781" s="111">
        <f t="shared" si="310"/>
        <v>0</v>
      </c>
    </row>
    <row r="1782" spans="1:49" ht="15.05" customHeight="1">
      <c r="A1782" s="132"/>
      <c r="B1782" s="197"/>
      <c r="C1782" s="193" t="s">
        <v>180</v>
      </c>
      <c r="D1782" s="416" t="str">
        <f t="shared" si="298"/>
        <v/>
      </c>
      <c r="E1782" s="416"/>
      <c r="F1782" s="416"/>
      <c r="G1782" s="416"/>
      <c r="H1782" s="416"/>
      <c r="I1782" s="416"/>
      <c r="J1782" s="416"/>
      <c r="K1782" s="416"/>
      <c r="L1782" s="416"/>
      <c r="M1782" s="410" t="str">
        <f t="shared" si="299"/>
        <v/>
      </c>
      <c r="N1782" s="410"/>
      <c r="O1782" s="410" t="str">
        <f t="shared" si="300"/>
        <v/>
      </c>
      <c r="P1782" s="410"/>
      <c r="Q1782" s="410" t="str">
        <f t="shared" si="301"/>
        <v/>
      </c>
      <c r="R1782" s="410"/>
      <c r="S1782" s="408"/>
      <c r="T1782" s="408"/>
      <c r="U1782" s="408"/>
      <c r="V1782" s="408"/>
      <c r="W1782" s="408"/>
      <c r="X1782" s="408"/>
      <c r="Y1782" s="408"/>
      <c r="Z1782" s="408"/>
      <c r="AA1782" s="408"/>
      <c r="AB1782" s="408"/>
      <c r="AC1782" s="408"/>
      <c r="AD1782" s="408"/>
      <c r="AO1782" s="100">
        <f t="shared" si="302"/>
        <v>0</v>
      </c>
      <c r="AP1782" s="101">
        <f t="shared" si="303"/>
        <v>0</v>
      </c>
      <c r="AQ1782" s="101">
        <f t="shared" si="304"/>
        <v>0</v>
      </c>
      <c r="AR1782" s="102">
        <f t="shared" si="305"/>
        <v>0</v>
      </c>
      <c r="AS1782" s="100">
        <f t="shared" si="306"/>
        <v>0</v>
      </c>
      <c r="AT1782" s="101">
        <f t="shared" si="307"/>
        <v>0</v>
      </c>
      <c r="AU1782" s="101">
        <f t="shared" si="308"/>
        <v>0</v>
      </c>
      <c r="AV1782" s="102">
        <f t="shared" si="309"/>
        <v>0</v>
      </c>
      <c r="AW1782" s="111">
        <f t="shared" si="310"/>
        <v>0</v>
      </c>
    </row>
    <row r="1783" spans="1:49" ht="15.05" customHeight="1">
      <c r="A1783" s="132"/>
      <c r="B1783" s="197"/>
      <c r="C1783" s="193" t="s">
        <v>181</v>
      </c>
      <c r="D1783" s="416" t="str">
        <f t="shared" si="298"/>
        <v/>
      </c>
      <c r="E1783" s="416"/>
      <c r="F1783" s="416"/>
      <c r="G1783" s="416"/>
      <c r="H1783" s="416"/>
      <c r="I1783" s="416"/>
      <c r="J1783" s="416"/>
      <c r="K1783" s="416"/>
      <c r="L1783" s="416"/>
      <c r="M1783" s="410" t="str">
        <f t="shared" si="299"/>
        <v/>
      </c>
      <c r="N1783" s="410"/>
      <c r="O1783" s="410" t="str">
        <f t="shared" si="300"/>
        <v/>
      </c>
      <c r="P1783" s="410"/>
      <c r="Q1783" s="410" t="str">
        <f t="shared" si="301"/>
        <v/>
      </c>
      <c r="R1783" s="410"/>
      <c r="S1783" s="408"/>
      <c r="T1783" s="408"/>
      <c r="U1783" s="408"/>
      <c r="V1783" s="408"/>
      <c r="W1783" s="408"/>
      <c r="X1783" s="408"/>
      <c r="Y1783" s="408"/>
      <c r="Z1783" s="408"/>
      <c r="AA1783" s="408"/>
      <c r="AB1783" s="408"/>
      <c r="AC1783" s="408"/>
      <c r="AD1783" s="408"/>
      <c r="AO1783" s="100">
        <f t="shared" si="302"/>
        <v>0</v>
      </c>
      <c r="AP1783" s="101">
        <f t="shared" si="303"/>
        <v>0</v>
      </c>
      <c r="AQ1783" s="101">
        <f t="shared" si="304"/>
        <v>0</v>
      </c>
      <c r="AR1783" s="102">
        <f t="shared" si="305"/>
        <v>0</v>
      </c>
      <c r="AS1783" s="100">
        <f t="shared" si="306"/>
        <v>0</v>
      </c>
      <c r="AT1783" s="101">
        <f t="shared" si="307"/>
        <v>0</v>
      </c>
      <c r="AU1783" s="101">
        <f t="shared" si="308"/>
        <v>0</v>
      </c>
      <c r="AV1783" s="102">
        <f t="shared" si="309"/>
        <v>0</v>
      </c>
      <c r="AW1783" s="111">
        <f t="shared" si="310"/>
        <v>0</v>
      </c>
    </row>
    <row r="1784" spans="1:49" ht="15.05" customHeight="1">
      <c r="A1784" s="132"/>
      <c r="B1784" s="197"/>
      <c r="C1784" s="193" t="s">
        <v>182</v>
      </c>
      <c r="D1784" s="416" t="str">
        <f t="shared" si="298"/>
        <v/>
      </c>
      <c r="E1784" s="416"/>
      <c r="F1784" s="416"/>
      <c r="G1784" s="416"/>
      <c r="H1784" s="416"/>
      <c r="I1784" s="416"/>
      <c r="J1784" s="416"/>
      <c r="K1784" s="416"/>
      <c r="L1784" s="416"/>
      <c r="M1784" s="410" t="str">
        <f t="shared" si="299"/>
        <v/>
      </c>
      <c r="N1784" s="410"/>
      <c r="O1784" s="410" t="str">
        <f t="shared" si="300"/>
        <v/>
      </c>
      <c r="P1784" s="410"/>
      <c r="Q1784" s="410" t="str">
        <f t="shared" si="301"/>
        <v/>
      </c>
      <c r="R1784" s="410"/>
      <c r="S1784" s="408"/>
      <c r="T1784" s="408"/>
      <c r="U1784" s="408"/>
      <c r="V1784" s="408"/>
      <c r="W1784" s="408"/>
      <c r="X1784" s="408"/>
      <c r="Y1784" s="408"/>
      <c r="Z1784" s="408"/>
      <c r="AA1784" s="408"/>
      <c r="AB1784" s="408"/>
      <c r="AC1784" s="408"/>
      <c r="AD1784" s="408"/>
      <c r="AO1784" s="100">
        <f t="shared" si="302"/>
        <v>0</v>
      </c>
      <c r="AP1784" s="101">
        <f t="shared" si="303"/>
        <v>0</v>
      </c>
      <c r="AQ1784" s="101">
        <f t="shared" si="304"/>
        <v>0</v>
      </c>
      <c r="AR1784" s="102">
        <f t="shared" si="305"/>
        <v>0</v>
      </c>
      <c r="AS1784" s="100">
        <f t="shared" si="306"/>
        <v>0</v>
      </c>
      <c r="AT1784" s="101">
        <f t="shared" si="307"/>
        <v>0</v>
      </c>
      <c r="AU1784" s="101">
        <f t="shared" si="308"/>
        <v>0</v>
      </c>
      <c r="AV1784" s="102">
        <f t="shared" si="309"/>
        <v>0</v>
      </c>
      <c r="AW1784" s="111">
        <f t="shared" si="310"/>
        <v>0</v>
      </c>
    </row>
    <row r="1785" spans="1:49" ht="15.05" customHeight="1">
      <c r="A1785" s="132"/>
      <c r="B1785" s="197"/>
      <c r="C1785" s="193" t="s">
        <v>183</v>
      </c>
      <c r="D1785" s="416" t="str">
        <f t="shared" si="298"/>
        <v/>
      </c>
      <c r="E1785" s="416"/>
      <c r="F1785" s="416"/>
      <c r="G1785" s="416"/>
      <c r="H1785" s="416"/>
      <c r="I1785" s="416"/>
      <c r="J1785" s="416"/>
      <c r="K1785" s="416"/>
      <c r="L1785" s="416"/>
      <c r="M1785" s="410" t="str">
        <f t="shared" si="299"/>
        <v/>
      </c>
      <c r="N1785" s="410"/>
      <c r="O1785" s="410" t="str">
        <f t="shared" si="300"/>
        <v/>
      </c>
      <c r="P1785" s="410"/>
      <c r="Q1785" s="410" t="str">
        <f t="shared" si="301"/>
        <v/>
      </c>
      <c r="R1785" s="410"/>
      <c r="S1785" s="408"/>
      <c r="T1785" s="408"/>
      <c r="U1785" s="408"/>
      <c r="V1785" s="408"/>
      <c r="W1785" s="408"/>
      <c r="X1785" s="408"/>
      <c r="Y1785" s="408"/>
      <c r="Z1785" s="408"/>
      <c r="AA1785" s="408"/>
      <c r="AB1785" s="408"/>
      <c r="AC1785" s="408"/>
      <c r="AD1785" s="408"/>
      <c r="AO1785" s="100">
        <f t="shared" si="302"/>
        <v>0</v>
      </c>
      <c r="AP1785" s="101">
        <f t="shared" si="303"/>
        <v>0</v>
      </c>
      <c r="AQ1785" s="101">
        <f t="shared" si="304"/>
        <v>0</v>
      </c>
      <c r="AR1785" s="102">
        <f t="shared" si="305"/>
        <v>0</v>
      </c>
      <c r="AS1785" s="100">
        <f t="shared" si="306"/>
        <v>0</v>
      </c>
      <c r="AT1785" s="101">
        <f t="shared" si="307"/>
        <v>0</v>
      </c>
      <c r="AU1785" s="101">
        <f t="shared" si="308"/>
        <v>0</v>
      </c>
      <c r="AV1785" s="102">
        <f t="shared" si="309"/>
        <v>0</v>
      </c>
      <c r="AW1785" s="111">
        <f t="shared" si="310"/>
        <v>0</v>
      </c>
    </row>
    <row r="1786" spans="1:49" ht="15.05" customHeight="1">
      <c r="A1786" s="132"/>
      <c r="B1786" s="197"/>
      <c r="C1786" s="193" t="s">
        <v>184</v>
      </c>
      <c r="D1786" s="416" t="str">
        <f t="shared" si="298"/>
        <v/>
      </c>
      <c r="E1786" s="416"/>
      <c r="F1786" s="416"/>
      <c r="G1786" s="416"/>
      <c r="H1786" s="416"/>
      <c r="I1786" s="416"/>
      <c r="J1786" s="416"/>
      <c r="K1786" s="416"/>
      <c r="L1786" s="416"/>
      <c r="M1786" s="410" t="str">
        <f t="shared" si="299"/>
        <v/>
      </c>
      <c r="N1786" s="410"/>
      <c r="O1786" s="410" t="str">
        <f t="shared" si="300"/>
        <v/>
      </c>
      <c r="P1786" s="410"/>
      <c r="Q1786" s="410" t="str">
        <f t="shared" si="301"/>
        <v/>
      </c>
      <c r="R1786" s="410"/>
      <c r="S1786" s="408"/>
      <c r="T1786" s="408"/>
      <c r="U1786" s="408"/>
      <c r="V1786" s="408"/>
      <c r="W1786" s="408"/>
      <c r="X1786" s="408"/>
      <c r="Y1786" s="408"/>
      <c r="Z1786" s="408"/>
      <c r="AA1786" s="408"/>
      <c r="AB1786" s="408"/>
      <c r="AC1786" s="408"/>
      <c r="AD1786" s="408"/>
      <c r="AO1786" s="100">
        <f t="shared" si="302"/>
        <v>0</v>
      </c>
      <c r="AP1786" s="101">
        <f t="shared" si="303"/>
        <v>0</v>
      </c>
      <c r="AQ1786" s="101">
        <f t="shared" si="304"/>
        <v>0</v>
      </c>
      <c r="AR1786" s="102">
        <f t="shared" si="305"/>
        <v>0</v>
      </c>
      <c r="AS1786" s="100">
        <f t="shared" si="306"/>
        <v>0</v>
      </c>
      <c r="AT1786" s="101">
        <f t="shared" si="307"/>
        <v>0</v>
      </c>
      <c r="AU1786" s="101">
        <f t="shared" si="308"/>
        <v>0</v>
      </c>
      <c r="AV1786" s="102">
        <f t="shared" si="309"/>
        <v>0</v>
      </c>
      <c r="AW1786" s="111">
        <f t="shared" si="310"/>
        <v>0</v>
      </c>
    </row>
    <row r="1787" spans="1:49" ht="15.05" customHeight="1">
      <c r="A1787" s="159"/>
      <c r="B1787" s="183"/>
      <c r="C1787" s="193" t="s">
        <v>185</v>
      </c>
      <c r="D1787" s="416" t="str">
        <f t="shared" si="298"/>
        <v/>
      </c>
      <c r="E1787" s="416"/>
      <c r="F1787" s="416"/>
      <c r="G1787" s="416"/>
      <c r="H1787" s="416"/>
      <c r="I1787" s="416"/>
      <c r="J1787" s="416"/>
      <c r="K1787" s="416"/>
      <c r="L1787" s="416"/>
      <c r="M1787" s="410" t="str">
        <f t="shared" si="299"/>
        <v/>
      </c>
      <c r="N1787" s="410"/>
      <c r="O1787" s="410" t="str">
        <f t="shared" si="300"/>
        <v/>
      </c>
      <c r="P1787" s="410"/>
      <c r="Q1787" s="410" t="str">
        <f t="shared" si="301"/>
        <v/>
      </c>
      <c r="R1787" s="410"/>
      <c r="S1787" s="408"/>
      <c r="T1787" s="408"/>
      <c r="U1787" s="408"/>
      <c r="V1787" s="408"/>
      <c r="W1787" s="408"/>
      <c r="X1787" s="408"/>
      <c r="Y1787" s="408"/>
      <c r="Z1787" s="408"/>
      <c r="AA1787" s="408"/>
      <c r="AB1787" s="408"/>
      <c r="AC1787" s="408"/>
      <c r="AD1787" s="408"/>
      <c r="AO1787" s="100">
        <f t="shared" si="302"/>
        <v>0</v>
      </c>
      <c r="AP1787" s="101">
        <f t="shared" si="303"/>
        <v>0</v>
      </c>
      <c r="AQ1787" s="101">
        <f t="shared" si="304"/>
        <v>0</v>
      </c>
      <c r="AR1787" s="102">
        <f t="shared" si="305"/>
        <v>0</v>
      </c>
      <c r="AS1787" s="100">
        <f t="shared" si="306"/>
        <v>0</v>
      </c>
      <c r="AT1787" s="101">
        <f t="shared" si="307"/>
        <v>0</v>
      </c>
      <c r="AU1787" s="101">
        <f t="shared" si="308"/>
        <v>0</v>
      </c>
      <c r="AV1787" s="102">
        <f t="shared" si="309"/>
        <v>0</v>
      </c>
      <c r="AW1787" s="111">
        <f t="shared" si="310"/>
        <v>0</v>
      </c>
    </row>
    <row r="1788" spans="1:49" ht="15.05" customHeight="1">
      <c r="A1788" s="132"/>
      <c r="B1788" s="198"/>
      <c r="C1788" s="193" t="s">
        <v>186</v>
      </c>
      <c r="D1788" s="416" t="str">
        <f t="shared" si="298"/>
        <v/>
      </c>
      <c r="E1788" s="416"/>
      <c r="F1788" s="416"/>
      <c r="G1788" s="416"/>
      <c r="H1788" s="416"/>
      <c r="I1788" s="416"/>
      <c r="J1788" s="416"/>
      <c r="K1788" s="416"/>
      <c r="L1788" s="416"/>
      <c r="M1788" s="410" t="str">
        <f t="shared" si="299"/>
        <v/>
      </c>
      <c r="N1788" s="410"/>
      <c r="O1788" s="410" t="str">
        <f t="shared" si="300"/>
        <v/>
      </c>
      <c r="P1788" s="410"/>
      <c r="Q1788" s="410" t="str">
        <f t="shared" si="301"/>
        <v/>
      </c>
      <c r="R1788" s="410"/>
      <c r="S1788" s="408"/>
      <c r="T1788" s="408"/>
      <c r="U1788" s="408"/>
      <c r="V1788" s="408"/>
      <c r="W1788" s="408"/>
      <c r="X1788" s="408"/>
      <c r="Y1788" s="408"/>
      <c r="Z1788" s="408"/>
      <c r="AA1788" s="408"/>
      <c r="AB1788" s="408"/>
      <c r="AC1788" s="408"/>
      <c r="AD1788" s="408"/>
      <c r="AO1788" s="100">
        <f t="shared" si="302"/>
        <v>0</v>
      </c>
      <c r="AP1788" s="101">
        <f t="shared" si="303"/>
        <v>0</v>
      </c>
      <c r="AQ1788" s="101">
        <f t="shared" si="304"/>
        <v>0</v>
      </c>
      <c r="AR1788" s="102">
        <f t="shared" si="305"/>
        <v>0</v>
      </c>
      <c r="AS1788" s="100">
        <f t="shared" si="306"/>
        <v>0</v>
      </c>
      <c r="AT1788" s="101">
        <f t="shared" si="307"/>
        <v>0</v>
      </c>
      <c r="AU1788" s="101">
        <f t="shared" si="308"/>
        <v>0</v>
      </c>
      <c r="AV1788" s="102">
        <f t="shared" si="309"/>
        <v>0</v>
      </c>
      <c r="AW1788" s="111">
        <f t="shared" si="310"/>
        <v>0</v>
      </c>
    </row>
    <row r="1789" spans="1:49" ht="15.05" customHeight="1">
      <c r="A1789" s="132"/>
      <c r="B1789" s="198"/>
      <c r="C1789" s="193" t="s">
        <v>187</v>
      </c>
      <c r="D1789" s="416" t="str">
        <f t="shared" si="298"/>
        <v/>
      </c>
      <c r="E1789" s="416"/>
      <c r="F1789" s="416"/>
      <c r="G1789" s="416"/>
      <c r="H1789" s="416"/>
      <c r="I1789" s="416"/>
      <c r="J1789" s="416"/>
      <c r="K1789" s="416"/>
      <c r="L1789" s="416"/>
      <c r="M1789" s="410" t="str">
        <f t="shared" si="299"/>
        <v/>
      </c>
      <c r="N1789" s="410"/>
      <c r="O1789" s="410" t="str">
        <f t="shared" si="300"/>
        <v/>
      </c>
      <c r="P1789" s="410"/>
      <c r="Q1789" s="410" t="str">
        <f t="shared" si="301"/>
        <v/>
      </c>
      <c r="R1789" s="410"/>
      <c r="S1789" s="408"/>
      <c r="T1789" s="408"/>
      <c r="U1789" s="408"/>
      <c r="V1789" s="408"/>
      <c r="W1789" s="408"/>
      <c r="X1789" s="408"/>
      <c r="Y1789" s="408"/>
      <c r="Z1789" s="408"/>
      <c r="AA1789" s="408"/>
      <c r="AB1789" s="408"/>
      <c r="AC1789" s="408"/>
      <c r="AD1789" s="408"/>
      <c r="AO1789" s="100">
        <f t="shared" si="302"/>
        <v>0</v>
      </c>
      <c r="AP1789" s="101">
        <f t="shared" si="303"/>
        <v>0</v>
      </c>
      <c r="AQ1789" s="101">
        <f t="shared" si="304"/>
        <v>0</v>
      </c>
      <c r="AR1789" s="102">
        <f t="shared" si="305"/>
        <v>0</v>
      </c>
      <c r="AS1789" s="100">
        <f t="shared" si="306"/>
        <v>0</v>
      </c>
      <c r="AT1789" s="101">
        <f t="shared" si="307"/>
        <v>0</v>
      </c>
      <c r="AU1789" s="101">
        <f t="shared" si="308"/>
        <v>0</v>
      </c>
      <c r="AV1789" s="102">
        <f t="shared" si="309"/>
        <v>0</v>
      </c>
      <c r="AW1789" s="111">
        <f t="shared" si="310"/>
        <v>0</v>
      </c>
    </row>
    <row r="1790" spans="1:49" ht="15.05" customHeight="1">
      <c r="A1790" s="181"/>
      <c r="B1790" s="136"/>
      <c r="C1790" s="136"/>
      <c r="D1790" s="136"/>
      <c r="E1790" s="136"/>
      <c r="F1790" s="136"/>
      <c r="G1790" s="136"/>
      <c r="H1790" s="136"/>
      <c r="I1790" s="136"/>
      <c r="J1790" s="136"/>
      <c r="K1790" s="136"/>
      <c r="L1790" s="205" t="s">
        <v>259</v>
      </c>
      <c r="M1790" s="415">
        <f t="shared" ref="M1790:AC1790" si="311">IF(AND(SUM(M1670:M1789)=0,COUNTIF(M1670:M1789,"NS")&gt;0),"NS",
IF(AND(SUM(M1670:M1789)=0,COUNTIF(M1670:M1789,0)&gt;0),0,
IF(AND(SUM(M1670:M1789)=0,COUNTIF(M1670:M1789,"NA")&gt;0),"NA",
SUM(M1670:M1789))))</f>
        <v>0</v>
      </c>
      <c r="N1790" s="415"/>
      <c r="O1790" s="415">
        <f t="shared" si="311"/>
        <v>0</v>
      </c>
      <c r="P1790" s="415"/>
      <c r="Q1790" s="415">
        <f t="shared" si="311"/>
        <v>0</v>
      </c>
      <c r="R1790" s="415"/>
      <c r="S1790" s="415">
        <f t="shared" si="311"/>
        <v>0</v>
      </c>
      <c r="T1790" s="415"/>
      <c r="U1790" s="415">
        <f t="shared" si="311"/>
        <v>0</v>
      </c>
      <c r="V1790" s="415"/>
      <c r="W1790" s="415">
        <f t="shared" si="311"/>
        <v>0</v>
      </c>
      <c r="X1790" s="415"/>
      <c r="Y1790" s="415">
        <f t="shared" si="311"/>
        <v>0</v>
      </c>
      <c r="Z1790" s="415"/>
      <c r="AA1790" s="415">
        <f t="shared" si="311"/>
        <v>0</v>
      </c>
      <c r="AB1790" s="415"/>
      <c r="AC1790" s="415">
        <f t="shared" si="311"/>
        <v>0</v>
      </c>
      <c r="AD1790" s="415"/>
      <c r="AO1790" s="100"/>
      <c r="AP1790" s="101"/>
      <c r="AQ1790" s="101"/>
      <c r="AR1790" s="104">
        <f>SUM(AR1670:AR1789)</f>
        <v>0</v>
      </c>
      <c r="AS1790" s="100"/>
      <c r="AT1790" s="101"/>
      <c r="AU1790" s="101"/>
      <c r="AV1790" s="104">
        <f>SUM(AV1670:AV1789)</f>
        <v>0</v>
      </c>
      <c r="AW1790" s="130">
        <f>SUM(AW1670:AW1789)</f>
        <v>0</v>
      </c>
    </row>
    <row r="1791" spans="1:49" ht="15.05" customHeight="1">
      <c r="A1791" s="132"/>
      <c r="B1791" s="223"/>
      <c r="C1791" s="200"/>
      <c r="D1791" s="200"/>
      <c r="E1791" s="200"/>
      <c r="F1791" s="200"/>
      <c r="G1791" s="200"/>
      <c r="H1791" s="200"/>
      <c r="I1791" s="200"/>
      <c r="J1791" s="200"/>
      <c r="K1791" s="200"/>
      <c r="L1791" s="200"/>
      <c r="M1791" s="200"/>
      <c r="N1791" s="200"/>
      <c r="O1791" s="200"/>
      <c r="P1791" s="200"/>
      <c r="Q1791" s="200"/>
      <c r="R1791" s="200"/>
      <c r="S1791" s="200"/>
      <c r="T1791" s="200"/>
      <c r="U1791" s="200"/>
      <c r="V1791" s="200"/>
      <c r="W1791" s="200"/>
      <c r="X1791" s="200"/>
      <c r="Y1791" s="200"/>
      <c r="Z1791" s="200"/>
      <c r="AA1791" s="200"/>
      <c r="AB1791" s="200"/>
      <c r="AC1791" s="200"/>
      <c r="AD1791" s="200"/>
    </row>
    <row r="1792" spans="1:49" ht="24.05" customHeight="1">
      <c r="A1792" s="132"/>
      <c r="C1792" s="413" t="s">
        <v>250</v>
      </c>
      <c r="D1792" s="413"/>
      <c r="E1792" s="413"/>
      <c r="F1792" s="413"/>
      <c r="G1792" s="413"/>
      <c r="H1792" s="413"/>
      <c r="I1792" s="413"/>
      <c r="J1792" s="413"/>
      <c r="K1792" s="413"/>
      <c r="L1792" s="413"/>
      <c r="M1792" s="413"/>
      <c r="N1792" s="413"/>
      <c r="O1792" s="413"/>
      <c r="P1792" s="413"/>
      <c r="Q1792" s="413"/>
      <c r="R1792" s="413"/>
      <c r="S1792" s="413"/>
      <c r="T1792" s="413"/>
      <c r="U1792" s="413"/>
      <c r="V1792" s="413"/>
      <c r="W1792" s="413"/>
      <c r="X1792" s="413"/>
      <c r="Y1792" s="413"/>
      <c r="Z1792" s="413"/>
      <c r="AA1792" s="413"/>
      <c r="AB1792" s="413"/>
      <c r="AC1792" s="413"/>
      <c r="AD1792" s="413"/>
    </row>
    <row r="1793" spans="1:47" ht="60.05" customHeight="1">
      <c r="A1793" s="132"/>
      <c r="C1793" s="414"/>
      <c r="D1793" s="414"/>
      <c r="E1793" s="414"/>
      <c r="F1793" s="414"/>
      <c r="G1793" s="414"/>
      <c r="H1793" s="414"/>
      <c r="I1793" s="414"/>
      <c r="J1793" s="414"/>
      <c r="K1793" s="414"/>
      <c r="L1793" s="414"/>
      <c r="M1793" s="414"/>
      <c r="N1793" s="414"/>
      <c r="O1793" s="414"/>
      <c r="P1793" s="414"/>
      <c r="Q1793" s="414"/>
      <c r="R1793" s="414"/>
      <c r="S1793" s="414"/>
      <c r="T1793" s="414"/>
      <c r="U1793" s="414"/>
      <c r="V1793" s="414"/>
      <c r="W1793" s="414"/>
      <c r="X1793" s="414"/>
      <c r="Y1793" s="414"/>
      <c r="Z1793" s="414"/>
      <c r="AA1793" s="414"/>
      <c r="AB1793" s="414"/>
      <c r="AC1793" s="414"/>
      <c r="AD1793" s="414"/>
    </row>
    <row r="1794" spans="1:47" ht="15.05" customHeight="1">
      <c r="A1794" s="132"/>
      <c r="B1794" s="223"/>
      <c r="C1794" s="200"/>
      <c r="D1794" s="200"/>
      <c r="E1794" s="200"/>
      <c r="F1794" s="200"/>
      <c r="G1794" s="200"/>
      <c r="H1794" s="200"/>
      <c r="I1794" s="200"/>
      <c r="J1794" s="200"/>
      <c r="K1794" s="200"/>
      <c r="L1794" s="200"/>
      <c r="M1794" s="200"/>
      <c r="N1794" s="200"/>
      <c r="O1794" s="200"/>
      <c r="P1794" s="200"/>
      <c r="Q1794" s="200"/>
      <c r="R1794" s="200"/>
      <c r="S1794" s="200"/>
      <c r="T1794" s="200"/>
      <c r="U1794" s="200"/>
      <c r="V1794" s="200"/>
      <c r="W1794" s="200"/>
      <c r="X1794" s="200"/>
      <c r="Y1794" s="200"/>
      <c r="Z1794" s="200"/>
      <c r="AA1794" s="200"/>
      <c r="AB1794" s="200"/>
      <c r="AC1794" s="200"/>
      <c r="AD1794" s="200"/>
    </row>
    <row r="1795" spans="1:47" ht="15.05" customHeight="1">
      <c r="A1795" s="132"/>
      <c r="B1795" s="403" t="str">
        <f>IF(SUM(AR1790,AV1790)=0,"","Error: verificar sumas por fila.")</f>
        <v/>
      </c>
      <c r="C1795" s="403"/>
      <c r="D1795" s="403"/>
      <c r="E1795" s="403"/>
      <c r="F1795" s="403"/>
      <c r="G1795" s="403"/>
      <c r="H1795" s="403"/>
      <c r="I1795" s="403"/>
      <c r="J1795" s="403"/>
      <c r="K1795" s="403"/>
      <c r="L1795" s="403"/>
      <c r="M1795" s="403"/>
      <c r="N1795" s="403"/>
      <c r="O1795" s="403"/>
      <c r="P1795" s="403"/>
      <c r="Q1795" s="403"/>
      <c r="R1795" s="403"/>
      <c r="S1795" s="403"/>
      <c r="T1795" s="403"/>
      <c r="U1795" s="403"/>
      <c r="V1795" s="403"/>
      <c r="W1795" s="403"/>
      <c r="X1795" s="403"/>
      <c r="Y1795" s="403"/>
      <c r="Z1795" s="403"/>
      <c r="AA1795" s="403"/>
      <c r="AB1795" s="403"/>
      <c r="AC1795" s="403"/>
      <c r="AD1795" s="403"/>
    </row>
    <row r="1796" spans="1:47" ht="15.05" customHeight="1">
      <c r="A1796" s="132"/>
      <c r="B1796" s="404" t="str">
        <f>IF(AW1790=0,"","Error: debe completar toda la información requerida.")</f>
        <v/>
      </c>
      <c r="C1796" s="404"/>
      <c r="D1796" s="404"/>
      <c r="E1796" s="404"/>
      <c r="F1796" s="404"/>
      <c r="G1796" s="404"/>
      <c r="H1796" s="404"/>
      <c r="I1796" s="404"/>
      <c r="J1796" s="404"/>
      <c r="K1796" s="404"/>
      <c r="L1796" s="404"/>
      <c r="M1796" s="404"/>
      <c r="N1796" s="404"/>
      <c r="O1796" s="404"/>
      <c r="P1796" s="404"/>
      <c r="Q1796" s="404"/>
      <c r="R1796" s="404"/>
      <c r="S1796" s="404"/>
      <c r="T1796" s="404"/>
      <c r="U1796" s="404"/>
      <c r="V1796" s="404"/>
      <c r="W1796" s="404"/>
      <c r="X1796" s="404"/>
      <c r="Y1796" s="404"/>
      <c r="Z1796" s="404"/>
      <c r="AA1796" s="404"/>
      <c r="AB1796" s="404"/>
      <c r="AC1796" s="404"/>
      <c r="AD1796" s="404"/>
    </row>
    <row r="1797" spans="1:47" ht="15.05" customHeight="1">
      <c r="A1797" s="132"/>
    </row>
    <row r="1798" spans="1:47" ht="15.05" customHeight="1">
      <c r="A1798" s="132"/>
      <c r="B1798" s="223"/>
      <c r="C1798" s="200"/>
      <c r="D1798" s="200"/>
      <c r="E1798" s="200"/>
      <c r="F1798" s="200"/>
      <c r="G1798" s="200"/>
      <c r="H1798" s="200"/>
      <c r="I1798" s="200"/>
      <c r="J1798" s="200"/>
      <c r="K1798" s="200"/>
      <c r="L1798" s="200"/>
      <c r="M1798" s="200"/>
      <c r="N1798" s="200"/>
      <c r="O1798" s="200"/>
      <c r="P1798" s="200"/>
      <c r="Q1798" s="200"/>
      <c r="R1798" s="200"/>
      <c r="S1798" s="200"/>
      <c r="T1798" s="200"/>
      <c r="U1798" s="200"/>
      <c r="V1798" s="200"/>
      <c r="W1798" s="200"/>
      <c r="X1798" s="200"/>
      <c r="Y1798" s="200"/>
      <c r="Z1798" s="200"/>
      <c r="AA1798" s="200"/>
      <c r="AB1798" s="200"/>
      <c r="AC1798" s="200"/>
      <c r="AD1798" s="200"/>
    </row>
    <row r="1799" spans="1:47" ht="15.05" customHeight="1">
      <c r="A1799" s="132"/>
      <c r="B1799" s="223"/>
      <c r="C1799" s="200"/>
      <c r="D1799" s="200"/>
      <c r="E1799" s="200"/>
      <c r="F1799" s="200"/>
      <c r="G1799" s="200"/>
      <c r="H1799" s="200"/>
      <c r="I1799" s="200"/>
      <c r="J1799" s="200"/>
      <c r="K1799" s="200"/>
      <c r="L1799" s="200"/>
      <c r="M1799" s="200"/>
      <c r="N1799" s="200"/>
      <c r="O1799" s="200"/>
      <c r="P1799" s="200"/>
      <c r="Q1799" s="200"/>
      <c r="R1799" s="200"/>
      <c r="S1799" s="200"/>
      <c r="T1799" s="200"/>
      <c r="U1799" s="200"/>
      <c r="V1799" s="200"/>
      <c r="W1799" s="200"/>
      <c r="X1799" s="200"/>
      <c r="Y1799" s="200"/>
      <c r="Z1799" s="200"/>
      <c r="AA1799" s="200"/>
      <c r="AB1799" s="200"/>
      <c r="AC1799" s="200"/>
      <c r="AD1799" s="200"/>
    </row>
    <row r="1800" spans="1:47" ht="24.05" customHeight="1">
      <c r="A1800" s="159" t="s">
        <v>273</v>
      </c>
      <c r="B1800" s="438" t="s">
        <v>832</v>
      </c>
      <c r="C1800" s="438"/>
      <c r="D1800" s="438"/>
      <c r="E1800" s="438"/>
      <c r="F1800" s="438"/>
      <c r="G1800" s="438"/>
      <c r="H1800" s="438"/>
      <c r="I1800" s="438"/>
      <c r="J1800" s="438"/>
      <c r="K1800" s="438"/>
      <c r="L1800" s="438"/>
      <c r="M1800" s="438"/>
      <c r="N1800" s="438"/>
      <c r="O1800" s="438"/>
      <c r="P1800" s="438"/>
      <c r="Q1800" s="438"/>
      <c r="R1800" s="438"/>
      <c r="S1800" s="438"/>
      <c r="T1800" s="438"/>
      <c r="U1800" s="438"/>
      <c r="V1800" s="438"/>
      <c r="W1800" s="438"/>
      <c r="X1800" s="438"/>
      <c r="Y1800" s="438"/>
      <c r="Z1800" s="438"/>
      <c r="AA1800" s="438"/>
      <c r="AB1800" s="438"/>
      <c r="AC1800" s="438"/>
      <c r="AD1800" s="438"/>
    </row>
    <row r="1801" spans="1:47" ht="36" customHeight="1">
      <c r="B1801" s="220"/>
      <c r="C1801" s="423" t="s">
        <v>905</v>
      </c>
      <c r="D1801" s="423"/>
      <c r="E1801" s="423"/>
      <c r="F1801" s="423"/>
      <c r="G1801" s="423"/>
      <c r="H1801" s="423"/>
      <c r="I1801" s="423"/>
      <c r="J1801" s="423"/>
      <c r="K1801" s="423"/>
      <c r="L1801" s="423"/>
      <c r="M1801" s="423"/>
      <c r="N1801" s="423"/>
      <c r="O1801" s="423"/>
      <c r="P1801" s="423"/>
      <c r="Q1801" s="423"/>
      <c r="R1801" s="423"/>
      <c r="S1801" s="423"/>
      <c r="T1801" s="423"/>
      <c r="U1801" s="423"/>
      <c r="V1801" s="423"/>
      <c r="W1801" s="423"/>
      <c r="X1801" s="423"/>
      <c r="Y1801" s="423"/>
      <c r="Z1801" s="423"/>
      <c r="AA1801" s="423"/>
      <c r="AB1801" s="423"/>
      <c r="AC1801" s="423"/>
      <c r="AD1801" s="423"/>
    </row>
    <row r="1802" spans="1:47" ht="15.05" customHeight="1">
      <c r="AG1802" s="94" t="s">
        <v>917</v>
      </c>
      <c r="AH1802" s="95" t="s">
        <v>926</v>
      </c>
      <c r="AI1802" s="95" t="s">
        <v>927</v>
      </c>
      <c r="AN1802" s="111" t="s">
        <v>937</v>
      </c>
    </row>
    <row r="1803" spans="1:47" ht="24.05" customHeight="1">
      <c r="A1803" s="227"/>
      <c r="B1803" s="220"/>
      <c r="C1803" s="424" t="s">
        <v>817</v>
      </c>
      <c r="D1803" s="425"/>
      <c r="E1803" s="425"/>
      <c r="F1803" s="425"/>
      <c r="G1803" s="425"/>
      <c r="H1803" s="425"/>
      <c r="I1803" s="425"/>
      <c r="J1803" s="425"/>
      <c r="K1803" s="425"/>
      <c r="L1803" s="426"/>
      <c r="M1803" s="421" t="s">
        <v>837</v>
      </c>
      <c r="N1803" s="421"/>
      <c r="O1803" s="421"/>
      <c r="P1803" s="421"/>
      <c r="Q1803" s="421"/>
      <c r="R1803" s="421"/>
      <c r="S1803" s="421"/>
      <c r="T1803" s="421"/>
      <c r="U1803" s="421"/>
      <c r="V1803" s="421"/>
      <c r="W1803" s="421"/>
      <c r="X1803" s="421"/>
      <c r="Y1803" s="421"/>
      <c r="Z1803" s="421"/>
      <c r="AA1803" s="421"/>
      <c r="AB1803" s="421"/>
      <c r="AC1803" s="421"/>
      <c r="AD1803" s="421"/>
      <c r="AG1803" s="94">
        <f>COUNTBLANK(M1805:AD1814)</f>
        <v>180</v>
      </c>
      <c r="AH1803" s="95">
        <v>180</v>
      </c>
      <c r="AI1803" s="95">
        <v>150</v>
      </c>
      <c r="AN1803" s="228" t="s">
        <v>932</v>
      </c>
      <c r="AO1803" s="228"/>
      <c r="AP1803" s="228"/>
      <c r="AQ1803" s="228"/>
      <c r="AR1803" s="228"/>
      <c r="AS1803" s="228" t="s">
        <v>933</v>
      </c>
      <c r="AT1803" s="228"/>
      <c r="AU1803" s="228"/>
    </row>
    <row r="1804" spans="1:47" ht="15.05" customHeight="1">
      <c r="A1804" s="227"/>
      <c r="B1804" s="220"/>
      <c r="C1804" s="427"/>
      <c r="D1804" s="428"/>
      <c r="E1804" s="428"/>
      <c r="F1804" s="428"/>
      <c r="G1804" s="428"/>
      <c r="H1804" s="428"/>
      <c r="I1804" s="428"/>
      <c r="J1804" s="428"/>
      <c r="K1804" s="428"/>
      <c r="L1804" s="429"/>
      <c r="M1804" s="430" t="s">
        <v>252</v>
      </c>
      <c r="N1804" s="431"/>
      <c r="O1804" s="431"/>
      <c r="P1804" s="431"/>
      <c r="Q1804" s="431"/>
      <c r="R1804" s="431"/>
      <c r="S1804" s="432" t="s">
        <v>253</v>
      </c>
      <c r="T1804" s="433"/>
      <c r="U1804" s="433"/>
      <c r="V1804" s="433"/>
      <c r="W1804" s="433"/>
      <c r="X1804" s="433"/>
      <c r="Y1804" s="432" t="s">
        <v>254</v>
      </c>
      <c r="Z1804" s="433"/>
      <c r="AA1804" s="433"/>
      <c r="AB1804" s="433"/>
      <c r="AC1804" s="433"/>
      <c r="AD1804" s="433"/>
      <c r="AG1804" s="190" t="s">
        <v>918</v>
      </c>
      <c r="AH1804" s="97" t="s">
        <v>928</v>
      </c>
      <c r="AI1804" s="97" t="s">
        <v>919</v>
      </c>
      <c r="AJ1804" s="97" t="s">
        <v>920</v>
      </c>
      <c r="AN1804" s="98" t="s">
        <v>918</v>
      </c>
      <c r="AO1804" s="99" t="s">
        <v>929</v>
      </c>
      <c r="AP1804" s="99" t="s">
        <v>930</v>
      </c>
      <c r="AQ1804" s="99" t="s">
        <v>931</v>
      </c>
      <c r="AR1804" s="98" t="s">
        <v>918</v>
      </c>
      <c r="AS1804" s="99" t="s">
        <v>929</v>
      </c>
      <c r="AT1804" s="99" t="s">
        <v>930</v>
      </c>
      <c r="AU1804" s="99" t="s">
        <v>931</v>
      </c>
    </row>
    <row r="1805" spans="1:47" ht="36" customHeight="1">
      <c r="A1805" s="227"/>
      <c r="B1805" s="220"/>
      <c r="C1805" s="229" t="s">
        <v>68</v>
      </c>
      <c r="D1805" s="417" t="s">
        <v>571</v>
      </c>
      <c r="E1805" s="418"/>
      <c r="F1805" s="418"/>
      <c r="G1805" s="418"/>
      <c r="H1805" s="418"/>
      <c r="I1805" s="418"/>
      <c r="J1805" s="418"/>
      <c r="K1805" s="418"/>
      <c r="L1805" s="419"/>
      <c r="M1805" s="420"/>
      <c r="N1805" s="420"/>
      <c r="O1805" s="420"/>
      <c r="P1805" s="420"/>
      <c r="Q1805" s="420"/>
      <c r="R1805" s="420"/>
      <c r="S1805" s="420"/>
      <c r="T1805" s="420"/>
      <c r="U1805" s="420"/>
      <c r="V1805" s="420"/>
      <c r="W1805" s="420"/>
      <c r="X1805" s="420"/>
      <c r="Y1805" s="420"/>
      <c r="Z1805" s="420"/>
      <c r="AA1805" s="420"/>
      <c r="AB1805" s="420"/>
      <c r="AC1805" s="420"/>
      <c r="AD1805" s="420"/>
      <c r="AG1805" s="111">
        <f>M1805</f>
        <v>0</v>
      </c>
      <c r="AH1805" s="95">
        <f>IF(COUNTIF(S1805:AD1805,"NA")=2,"NA",SUM(S1805:AD1805))</f>
        <v>0</v>
      </c>
      <c r="AI1805" s="95">
        <f>COUNTIF(S1805:AD1805, "NS")</f>
        <v>0</v>
      </c>
      <c r="AJ1805" s="95">
        <f>IF($AG$1803 = $AH$1803, 0, IF(OR(AND(AG1805 = 0, AI1805 &gt; 0), AND(AG1805 = "NS", AH1805 &gt; 0), AND(AG1805 = "NS", AI1805 = 0, AH1805 =0), AND(AG1805="NA", AH1805&lt;&gt;"NA")), 1, IF(OR(AND(AG1805 &gt; 0, AI1805 = 2), AND(AG1805 = "NS", AI1805 = 2), AND(AG1805 = "NS", AH1805 = 0, AI1805 &gt; 0), AG1805 = AH1805), 0, 1)))</f>
        <v>0</v>
      </c>
      <c r="AN1805" s="100">
        <f>S1790</f>
        <v>0</v>
      </c>
      <c r="AO1805" s="101">
        <f>IF(AND(COUNTA(S1805:S1814)&lt;&gt;0,COUNTIF(S1805:S1814,"NA")=COUNTA(S1805:S1814)),"NA",SUM(S1805:S1814))</f>
        <v>0</v>
      </c>
      <c r="AP1805" s="101">
        <f>COUNTIF(S1805:S1814, "NS")</f>
        <v>0</v>
      </c>
      <c r="AQ1805" s="104">
        <f>IF(AG1803=AH1803, 0, IF(OR(AND(AN1805 =0, AP1805 &gt;0), AND(AN1805 ="NS", AO1805&gt;0), AND(AN1805 ="NS", AO1805 =0, AP1805=0), AND(AN1805="NA", AO1805&lt;&gt;"NA"), AND(AN1805&lt;&gt;"NA", AO1805="NA")  ), 1, IF(OR(AND(AP1805&gt;=2, AO1805&lt;AN1805), AND(AN1805="NS", AO1805=0, AP1805&gt;0), AO1805&gt;=AN1805 ), 0, 1)))</f>
        <v>0</v>
      </c>
      <c r="AR1805" s="100">
        <f>U1790</f>
        <v>0</v>
      </c>
      <c r="AS1805" s="101">
        <f>IF(AND(COUNTA(Y1805:Y1814)&lt;&gt;0,COUNTIF(Y1805:Y1814,"NA")=COUNTA(Y1805:Y1814)),"NA",SUM(Y1805:Y1814))</f>
        <v>0</v>
      </c>
      <c r="AT1805" s="101">
        <f>COUNTIF(Y1805:Y1814, "NS")</f>
        <v>0</v>
      </c>
      <c r="AU1805" s="104">
        <f>IF(AG1803=AH1803, 0, IF(OR(AND(AR1805 =0, AT1805 &gt;0), AND(AR1805 ="NS", AS1805&gt;0), AND(AR1805 ="NS", AS1805 =0, AT1805=0), AND(AR1805="NA", AS1805&lt;&gt;"NA"), AND(AR1805&lt;&gt;"NA", AS1805="NA")  ), 1, IF(OR(AND(AT1805&gt;=2, AS1805&lt;AR1805), AND(AR1805="NS", AS1805=0, AT1805&gt;0), AS1805&gt;=AR1805 ), 0, 1)))</f>
        <v>0</v>
      </c>
    </row>
    <row r="1806" spans="1:47" ht="24.05" customHeight="1">
      <c r="A1806" s="227"/>
      <c r="B1806" s="220"/>
      <c r="C1806" s="226" t="s">
        <v>69</v>
      </c>
      <c r="D1806" s="417" t="s">
        <v>572</v>
      </c>
      <c r="E1806" s="418"/>
      <c r="F1806" s="418"/>
      <c r="G1806" s="418"/>
      <c r="H1806" s="418"/>
      <c r="I1806" s="418"/>
      <c r="J1806" s="418"/>
      <c r="K1806" s="418"/>
      <c r="L1806" s="419"/>
      <c r="M1806" s="420"/>
      <c r="N1806" s="420"/>
      <c r="O1806" s="420"/>
      <c r="P1806" s="420"/>
      <c r="Q1806" s="420"/>
      <c r="R1806" s="420"/>
      <c r="S1806" s="420"/>
      <c r="T1806" s="420"/>
      <c r="U1806" s="420"/>
      <c r="V1806" s="420"/>
      <c r="W1806" s="420"/>
      <c r="X1806" s="420"/>
      <c r="Y1806" s="420"/>
      <c r="Z1806" s="420"/>
      <c r="AA1806" s="420"/>
      <c r="AB1806" s="420"/>
      <c r="AC1806" s="420"/>
      <c r="AD1806" s="420"/>
      <c r="AG1806" s="111">
        <f t="shared" ref="AG1806:AG1814" si="312">M1806</f>
        <v>0</v>
      </c>
      <c r="AH1806" s="95">
        <f t="shared" ref="AH1806:AH1814" si="313">IF(COUNTIF(S1806:AD1806,"NA")=2,"NA",SUM(S1806:AD1806))</f>
        <v>0</v>
      </c>
      <c r="AI1806" s="95">
        <f t="shared" ref="AI1806:AI1814" si="314">COUNTIF(S1806:AD1806, "NS")</f>
        <v>0</v>
      </c>
      <c r="AJ1806" s="95">
        <f t="shared" ref="AJ1806:AJ1814" si="315">IF($AG$1803 = $AH$1803, 0, IF(OR(AND(AG1806 = 0, AI1806 &gt; 0), AND(AG1806 = "NS", AH1806 &gt; 0), AND(AG1806 = "NS", AI1806 = 0, AH1806 =0), AND(AG1806="NA", AH1806&lt;&gt;"NA")), 1, IF(OR(AND(AG1806 &gt; 0, AI1806 = 2), AND(AG1806 = "NS", AI1806 = 2), AND(AG1806 = "NS", AH1806 = 0, AI1806 &gt; 0), AG1806 = AH1806), 0, 1)))</f>
        <v>0</v>
      </c>
    </row>
    <row r="1807" spans="1:47" ht="24.05" customHeight="1">
      <c r="A1807" s="227"/>
      <c r="B1807" s="220"/>
      <c r="C1807" s="226" t="s">
        <v>70</v>
      </c>
      <c r="D1807" s="417" t="s">
        <v>573</v>
      </c>
      <c r="E1807" s="418"/>
      <c r="F1807" s="418"/>
      <c r="G1807" s="418"/>
      <c r="H1807" s="418"/>
      <c r="I1807" s="418"/>
      <c r="J1807" s="418"/>
      <c r="K1807" s="418"/>
      <c r="L1807" s="419"/>
      <c r="M1807" s="420"/>
      <c r="N1807" s="420"/>
      <c r="O1807" s="420"/>
      <c r="P1807" s="420"/>
      <c r="Q1807" s="420"/>
      <c r="R1807" s="420"/>
      <c r="S1807" s="420"/>
      <c r="T1807" s="420"/>
      <c r="U1807" s="420"/>
      <c r="V1807" s="420"/>
      <c r="W1807" s="420"/>
      <c r="X1807" s="420"/>
      <c r="Y1807" s="420"/>
      <c r="Z1807" s="420"/>
      <c r="AA1807" s="420"/>
      <c r="AB1807" s="420"/>
      <c r="AC1807" s="420"/>
      <c r="AD1807" s="420"/>
      <c r="AG1807" s="111">
        <f t="shared" si="312"/>
        <v>0</v>
      </c>
      <c r="AH1807" s="95">
        <f t="shared" si="313"/>
        <v>0</v>
      </c>
      <c r="AI1807" s="95">
        <f t="shared" si="314"/>
        <v>0</v>
      </c>
      <c r="AJ1807" s="95">
        <f t="shared" si="315"/>
        <v>0</v>
      </c>
    </row>
    <row r="1808" spans="1:47" ht="47.95" customHeight="1">
      <c r="A1808" s="227"/>
      <c r="B1808" s="220"/>
      <c r="C1808" s="226" t="s">
        <v>71</v>
      </c>
      <c r="D1808" s="417" t="s">
        <v>574</v>
      </c>
      <c r="E1808" s="418"/>
      <c r="F1808" s="418"/>
      <c r="G1808" s="418"/>
      <c r="H1808" s="418"/>
      <c r="I1808" s="418"/>
      <c r="J1808" s="418"/>
      <c r="K1808" s="418"/>
      <c r="L1808" s="419"/>
      <c r="M1808" s="420"/>
      <c r="N1808" s="420"/>
      <c r="O1808" s="420"/>
      <c r="P1808" s="420"/>
      <c r="Q1808" s="420"/>
      <c r="R1808" s="420"/>
      <c r="S1808" s="420"/>
      <c r="T1808" s="420"/>
      <c r="U1808" s="420"/>
      <c r="V1808" s="420"/>
      <c r="W1808" s="420"/>
      <c r="X1808" s="420"/>
      <c r="Y1808" s="420"/>
      <c r="Z1808" s="420"/>
      <c r="AA1808" s="420"/>
      <c r="AB1808" s="420"/>
      <c r="AC1808" s="420"/>
      <c r="AD1808" s="420"/>
      <c r="AG1808" s="111">
        <f t="shared" si="312"/>
        <v>0</v>
      </c>
      <c r="AH1808" s="95">
        <f t="shared" si="313"/>
        <v>0</v>
      </c>
      <c r="AI1808" s="95">
        <f t="shared" si="314"/>
        <v>0</v>
      </c>
      <c r="AJ1808" s="95">
        <f t="shared" si="315"/>
        <v>0</v>
      </c>
    </row>
    <row r="1809" spans="1:36" ht="24.05" customHeight="1">
      <c r="A1809" s="227"/>
      <c r="B1809" s="220"/>
      <c r="C1809" s="226" t="s">
        <v>72</v>
      </c>
      <c r="D1809" s="417" t="s">
        <v>575</v>
      </c>
      <c r="E1809" s="418"/>
      <c r="F1809" s="418"/>
      <c r="G1809" s="418"/>
      <c r="H1809" s="418"/>
      <c r="I1809" s="418"/>
      <c r="J1809" s="418"/>
      <c r="K1809" s="418"/>
      <c r="L1809" s="419"/>
      <c r="M1809" s="420"/>
      <c r="N1809" s="420"/>
      <c r="O1809" s="420"/>
      <c r="P1809" s="420"/>
      <c r="Q1809" s="420"/>
      <c r="R1809" s="420"/>
      <c r="S1809" s="420"/>
      <c r="T1809" s="420"/>
      <c r="U1809" s="420"/>
      <c r="V1809" s="420"/>
      <c r="W1809" s="420"/>
      <c r="X1809" s="420"/>
      <c r="Y1809" s="420"/>
      <c r="Z1809" s="420"/>
      <c r="AA1809" s="420"/>
      <c r="AB1809" s="420"/>
      <c r="AC1809" s="420"/>
      <c r="AD1809" s="420"/>
      <c r="AG1809" s="111">
        <f t="shared" si="312"/>
        <v>0</v>
      </c>
      <c r="AH1809" s="95">
        <f t="shared" si="313"/>
        <v>0</v>
      </c>
      <c r="AI1809" s="95">
        <f t="shared" si="314"/>
        <v>0</v>
      </c>
      <c r="AJ1809" s="95">
        <f t="shared" si="315"/>
        <v>0</v>
      </c>
    </row>
    <row r="1810" spans="1:36" ht="36" customHeight="1">
      <c r="A1810" s="227"/>
      <c r="B1810" s="220"/>
      <c r="C1810" s="226" t="s">
        <v>73</v>
      </c>
      <c r="D1810" s="417" t="s">
        <v>818</v>
      </c>
      <c r="E1810" s="418"/>
      <c r="F1810" s="418"/>
      <c r="G1810" s="418"/>
      <c r="H1810" s="418"/>
      <c r="I1810" s="418"/>
      <c r="J1810" s="418"/>
      <c r="K1810" s="418"/>
      <c r="L1810" s="419"/>
      <c r="M1810" s="420"/>
      <c r="N1810" s="420"/>
      <c r="O1810" s="420"/>
      <c r="P1810" s="420"/>
      <c r="Q1810" s="420"/>
      <c r="R1810" s="420"/>
      <c r="S1810" s="420"/>
      <c r="T1810" s="420"/>
      <c r="U1810" s="420"/>
      <c r="V1810" s="420"/>
      <c r="W1810" s="420"/>
      <c r="X1810" s="420"/>
      <c r="Y1810" s="420"/>
      <c r="Z1810" s="420"/>
      <c r="AA1810" s="420"/>
      <c r="AB1810" s="420"/>
      <c r="AC1810" s="420"/>
      <c r="AD1810" s="420"/>
      <c r="AG1810" s="111">
        <f t="shared" si="312"/>
        <v>0</v>
      </c>
      <c r="AH1810" s="95">
        <f t="shared" si="313"/>
        <v>0</v>
      </c>
      <c r="AI1810" s="95">
        <f t="shared" si="314"/>
        <v>0</v>
      </c>
      <c r="AJ1810" s="95">
        <f t="shared" si="315"/>
        <v>0</v>
      </c>
    </row>
    <row r="1811" spans="1:36" ht="24.05" customHeight="1">
      <c r="A1811" s="227"/>
      <c r="B1811" s="220"/>
      <c r="C1811" s="226" t="s">
        <v>74</v>
      </c>
      <c r="D1811" s="417" t="s">
        <v>577</v>
      </c>
      <c r="E1811" s="418"/>
      <c r="F1811" s="418"/>
      <c r="G1811" s="418"/>
      <c r="H1811" s="418"/>
      <c r="I1811" s="418"/>
      <c r="J1811" s="418"/>
      <c r="K1811" s="418"/>
      <c r="L1811" s="419"/>
      <c r="M1811" s="420"/>
      <c r="N1811" s="420"/>
      <c r="O1811" s="420"/>
      <c r="P1811" s="420"/>
      <c r="Q1811" s="420"/>
      <c r="R1811" s="420"/>
      <c r="S1811" s="420"/>
      <c r="T1811" s="420"/>
      <c r="U1811" s="420"/>
      <c r="V1811" s="420"/>
      <c r="W1811" s="420"/>
      <c r="X1811" s="420"/>
      <c r="Y1811" s="420"/>
      <c r="Z1811" s="420"/>
      <c r="AA1811" s="420"/>
      <c r="AB1811" s="420"/>
      <c r="AC1811" s="420"/>
      <c r="AD1811" s="420"/>
      <c r="AG1811" s="111">
        <f t="shared" si="312"/>
        <v>0</v>
      </c>
      <c r="AH1811" s="95">
        <f t="shared" si="313"/>
        <v>0</v>
      </c>
      <c r="AI1811" s="95">
        <f t="shared" si="314"/>
        <v>0</v>
      </c>
      <c r="AJ1811" s="95">
        <f t="shared" si="315"/>
        <v>0</v>
      </c>
    </row>
    <row r="1812" spans="1:36" ht="47.95" customHeight="1">
      <c r="A1812" s="227"/>
      <c r="B1812" s="220"/>
      <c r="C1812" s="226" t="s">
        <v>75</v>
      </c>
      <c r="D1812" s="417" t="s">
        <v>578</v>
      </c>
      <c r="E1812" s="418"/>
      <c r="F1812" s="418"/>
      <c r="G1812" s="418"/>
      <c r="H1812" s="418"/>
      <c r="I1812" s="418"/>
      <c r="J1812" s="418"/>
      <c r="K1812" s="418"/>
      <c r="L1812" s="419"/>
      <c r="M1812" s="420"/>
      <c r="N1812" s="420"/>
      <c r="O1812" s="420"/>
      <c r="P1812" s="420"/>
      <c r="Q1812" s="420"/>
      <c r="R1812" s="420"/>
      <c r="S1812" s="420"/>
      <c r="T1812" s="420"/>
      <c r="U1812" s="420"/>
      <c r="V1812" s="420"/>
      <c r="W1812" s="420"/>
      <c r="X1812" s="420"/>
      <c r="Y1812" s="420"/>
      <c r="Z1812" s="420"/>
      <c r="AA1812" s="420"/>
      <c r="AB1812" s="420"/>
      <c r="AC1812" s="420"/>
      <c r="AD1812" s="420"/>
      <c r="AG1812" s="111">
        <f t="shared" si="312"/>
        <v>0</v>
      </c>
      <c r="AH1812" s="95">
        <f t="shared" si="313"/>
        <v>0</v>
      </c>
      <c r="AI1812" s="95">
        <f t="shared" si="314"/>
        <v>0</v>
      </c>
      <c r="AJ1812" s="95">
        <f t="shared" si="315"/>
        <v>0</v>
      </c>
    </row>
    <row r="1813" spans="1:36" ht="15.05" customHeight="1">
      <c r="A1813" s="227"/>
      <c r="B1813" s="220"/>
      <c r="C1813" s="226" t="s">
        <v>76</v>
      </c>
      <c r="D1813" s="417" t="s">
        <v>819</v>
      </c>
      <c r="E1813" s="418"/>
      <c r="F1813" s="418"/>
      <c r="G1813" s="418"/>
      <c r="H1813" s="418"/>
      <c r="I1813" s="418"/>
      <c r="J1813" s="418"/>
      <c r="K1813" s="418"/>
      <c r="L1813" s="419"/>
      <c r="M1813" s="420"/>
      <c r="N1813" s="420"/>
      <c r="O1813" s="420"/>
      <c r="P1813" s="420"/>
      <c r="Q1813" s="420"/>
      <c r="R1813" s="420"/>
      <c r="S1813" s="420"/>
      <c r="T1813" s="420"/>
      <c r="U1813" s="420"/>
      <c r="V1813" s="420"/>
      <c r="W1813" s="420"/>
      <c r="X1813" s="420"/>
      <c r="Y1813" s="420"/>
      <c r="Z1813" s="420"/>
      <c r="AA1813" s="420"/>
      <c r="AB1813" s="420"/>
      <c r="AC1813" s="420"/>
      <c r="AD1813" s="420"/>
      <c r="AG1813" s="111">
        <f t="shared" si="312"/>
        <v>0</v>
      </c>
      <c r="AH1813" s="95">
        <f t="shared" si="313"/>
        <v>0</v>
      </c>
      <c r="AI1813" s="95">
        <f t="shared" si="314"/>
        <v>0</v>
      </c>
      <c r="AJ1813" s="95">
        <f t="shared" si="315"/>
        <v>0</v>
      </c>
    </row>
    <row r="1814" spans="1:36" ht="15.05" customHeight="1">
      <c r="A1814" s="227"/>
      <c r="B1814" s="220"/>
      <c r="C1814" s="226" t="s">
        <v>77</v>
      </c>
      <c r="D1814" s="417" t="s">
        <v>812</v>
      </c>
      <c r="E1814" s="418"/>
      <c r="F1814" s="418"/>
      <c r="G1814" s="418"/>
      <c r="H1814" s="418"/>
      <c r="I1814" s="418"/>
      <c r="J1814" s="418"/>
      <c r="K1814" s="418"/>
      <c r="L1814" s="419"/>
      <c r="M1814" s="420"/>
      <c r="N1814" s="420"/>
      <c r="O1814" s="420"/>
      <c r="P1814" s="420"/>
      <c r="Q1814" s="420"/>
      <c r="R1814" s="420"/>
      <c r="S1814" s="420"/>
      <c r="T1814" s="420"/>
      <c r="U1814" s="420"/>
      <c r="V1814" s="420"/>
      <c r="W1814" s="420"/>
      <c r="X1814" s="420"/>
      <c r="Y1814" s="420"/>
      <c r="Z1814" s="420"/>
      <c r="AA1814" s="420"/>
      <c r="AB1814" s="420"/>
      <c r="AC1814" s="420"/>
      <c r="AD1814" s="420"/>
      <c r="AG1814" s="111">
        <f t="shared" si="312"/>
        <v>0</v>
      </c>
      <c r="AH1814" s="95">
        <f t="shared" si="313"/>
        <v>0</v>
      </c>
      <c r="AI1814" s="95">
        <f t="shared" si="314"/>
        <v>0</v>
      </c>
      <c r="AJ1814" s="95">
        <f t="shared" si="315"/>
        <v>0</v>
      </c>
    </row>
    <row r="1815" spans="1:36" ht="15.05" customHeight="1">
      <c r="A1815" s="227"/>
      <c r="B1815" s="220"/>
      <c r="C1815" s="223"/>
      <c r="D1815" s="223"/>
      <c r="E1815" s="223"/>
      <c r="F1815" s="223"/>
      <c r="G1815" s="223"/>
      <c r="H1815" s="223"/>
      <c r="I1815" s="223"/>
      <c r="J1815" s="223"/>
      <c r="K1815" s="223"/>
      <c r="L1815" s="230" t="s">
        <v>259</v>
      </c>
      <c r="M1815" s="421">
        <f>IF(AND(SUM(M1805:R1814)=0,COUNTIF(M1805:R1814,"NS")&gt;0),"NS",
IF(AND(SUM(M1805:R1814)=0,COUNTIF(M1805:R1814,0)&gt;0),0,
IF(AND(SUM(M1805:R1814)=0,COUNTIF(M1805:R1814,"NA")&gt;0),"NA",
SUM(M1805:R1814))))</f>
        <v>0</v>
      </c>
      <c r="N1815" s="421"/>
      <c r="O1815" s="421"/>
      <c r="P1815" s="421"/>
      <c r="Q1815" s="421"/>
      <c r="R1815" s="421"/>
      <c r="S1815" s="421">
        <f>IF(AND(SUM(S1805:X1814)=0,COUNTIF(S1805:X1814,"NS")&gt;0),"NS",
IF(AND(SUM(S1805:X1814)=0,COUNTIF(S1805:X1814,0)&gt;0),0,
IF(AND(SUM(S1805:X1814)=0,COUNTIF(S1805:X1814,"NA")&gt;0),"NA",
SUM(S1805:X1814))))</f>
        <v>0</v>
      </c>
      <c r="T1815" s="421"/>
      <c r="U1815" s="421"/>
      <c r="V1815" s="421"/>
      <c r="W1815" s="421"/>
      <c r="X1815" s="421"/>
      <c r="Y1815" s="421">
        <f t="shared" ref="Y1815" si="316">IF(AND(SUM(Y1805:AD1814)=0,COUNTIF(Y1805:AD1814,"NS")&gt;0),"NS",
IF(AND(SUM(Y1805:AD1814)=0,COUNTIF(Y1805:AD1814,0)&gt;0),0,
IF(AND(SUM(Y1805:AD1814)=0,COUNTIF(Y1805:AD1814,"NA")&gt;0),"NA",
SUM(Y1805:AD1814))))</f>
        <v>0</v>
      </c>
      <c r="Z1815" s="421"/>
      <c r="AA1815" s="421"/>
      <c r="AB1815" s="421"/>
      <c r="AC1815" s="421"/>
      <c r="AD1815" s="421"/>
      <c r="AJ1815" s="96">
        <f>SUM(AJ1805:AJ1814)</f>
        <v>0</v>
      </c>
    </row>
    <row r="1816" spans="1:36" ht="15.05" customHeight="1"/>
    <row r="1817" spans="1:36" ht="24.05" customHeight="1">
      <c r="C1817" s="413" t="s">
        <v>250</v>
      </c>
      <c r="D1817" s="413"/>
      <c r="E1817" s="413"/>
      <c r="F1817" s="413"/>
      <c r="G1817" s="413"/>
      <c r="H1817" s="413"/>
      <c r="I1817" s="413"/>
      <c r="J1817" s="413"/>
      <c r="K1817" s="413"/>
      <c r="L1817" s="413"/>
      <c r="M1817" s="413"/>
      <c r="N1817" s="413"/>
      <c r="O1817" s="413"/>
      <c r="P1817" s="413"/>
      <c r="Q1817" s="413"/>
      <c r="R1817" s="413"/>
      <c r="S1817" s="413"/>
      <c r="T1817" s="413"/>
      <c r="U1817" s="413"/>
      <c r="V1817" s="413"/>
      <c r="W1817" s="413"/>
      <c r="X1817" s="413"/>
      <c r="Y1817" s="413"/>
      <c r="Z1817" s="413"/>
      <c r="AA1817" s="413"/>
      <c r="AB1817" s="413"/>
      <c r="AC1817" s="413"/>
      <c r="AD1817" s="413"/>
    </row>
    <row r="1818" spans="1:36" ht="60.05" customHeight="1">
      <c r="C1818" s="414"/>
      <c r="D1818" s="414"/>
      <c r="E1818" s="414"/>
      <c r="F1818" s="414"/>
      <c r="G1818" s="414"/>
      <c r="H1818" s="414"/>
      <c r="I1818" s="414"/>
      <c r="J1818" s="414"/>
      <c r="K1818" s="414"/>
      <c r="L1818" s="414"/>
      <c r="M1818" s="414"/>
      <c r="N1818" s="414"/>
      <c r="O1818" s="414"/>
      <c r="P1818" s="414"/>
      <c r="Q1818" s="414"/>
      <c r="R1818" s="414"/>
      <c r="S1818" s="414"/>
      <c r="T1818" s="414"/>
      <c r="U1818" s="414"/>
      <c r="V1818" s="414"/>
      <c r="W1818" s="414"/>
      <c r="X1818" s="414"/>
      <c r="Y1818" s="414"/>
      <c r="Z1818" s="414"/>
      <c r="AA1818" s="414"/>
      <c r="AB1818" s="414"/>
      <c r="AC1818" s="414"/>
      <c r="AD1818" s="414"/>
    </row>
    <row r="1819" spans="1:36" ht="15.05" customHeight="1"/>
    <row r="1820" spans="1:36" ht="15.05" customHeight="1">
      <c r="B1820" s="403" t="str">
        <f>IF(AJ1815=0,"","Error: verificar sumas por fila.")</f>
        <v/>
      </c>
      <c r="C1820" s="403"/>
      <c r="D1820" s="403"/>
      <c r="E1820" s="403"/>
      <c r="F1820" s="403"/>
      <c r="G1820" s="403"/>
      <c r="H1820" s="403"/>
      <c r="I1820" s="403"/>
      <c r="J1820" s="403"/>
      <c r="K1820" s="403"/>
      <c r="L1820" s="403"/>
      <c r="M1820" s="403"/>
      <c r="N1820" s="403"/>
      <c r="O1820" s="403"/>
      <c r="P1820" s="403"/>
      <c r="Q1820" s="403"/>
      <c r="R1820" s="403"/>
      <c r="S1820" s="403"/>
      <c r="T1820" s="403"/>
      <c r="U1820" s="403"/>
      <c r="V1820" s="403"/>
      <c r="W1820" s="403"/>
      <c r="X1820" s="403"/>
      <c r="Y1820" s="403"/>
      <c r="Z1820" s="403"/>
      <c r="AA1820" s="403"/>
      <c r="AB1820" s="403"/>
      <c r="AC1820" s="403"/>
      <c r="AD1820" s="403"/>
    </row>
    <row r="1821" spans="1:36" ht="15.05" customHeight="1">
      <c r="B1821" s="403" t="str">
        <f>IF(SUM(AQ1805,AU1805)=0,"","Error: verificar la consistencia con la pregunta 12.")</f>
        <v/>
      </c>
      <c r="C1821" s="403"/>
      <c r="D1821" s="403"/>
      <c r="E1821" s="403"/>
      <c r="F1821" s="403"/>
      <c r="G1821" s="403"/>
      <c r="H1821" s="403"/>
      <c r="I1821" s="403"/>
      <c r="J1821" s="403"/>
      <c r="K1821" s="403"/>
      <c r="L1821" s="403"/>
      <c r="M1821" s="403"/>
      <c r="N1821" s="403"/>
      <c r="O1821" s="403"/>
      <c r="P1821" s="403"/>
      <c r="Q1821" s="403"/>
      <c r="R1821" s="403"/>
      <c r="S1821" s="403"/>
      <c r="T1821" s="403"/>
      <c r="U1821" s="403"/>
      <c r="V1821" s="403"/>
      <c r="W1821" s="403"/>
      <c r="X1821" s="403"/>
      <c r="Y1821" s="403"/>
      <c r="Z1821" s="403"/>
      <c r="AA1821" s="403"/>
      <c r="AB1821" s="403"/>
      <c r="AC1821" s="403"/>
      <c r="AD1821" s="403"/>
    </row>
    <row r="1822" spans="1:36" ht="15.05" customHeight="1">
      <c r="B1822" s="404" t="str">
        <f>IF(OR(AG1803=AH1803,AG1803=AI1803),"","Error: debe completar toda la información requerida.")</f>
        <v/>
      </c>
      <c r="C1822" s="404"/>
      <c r="D1822" s="404"/>
      <c r="E1822" s="404"/>
      <c r="F1822" s="404"/>
      <c r="G1822" s="404"/>
      <c r="H1822" s="404"/>
      <c r="I1822" s="404"/>
      <c r="J1822" s="404"/>
      <c r="K1822" s="404"/>
      <c r="L1822" s="404"/>
      <c r="M1822" s="404"/>
      <c r="N1822" s="404"/>
      <c r="O1822" s="404"/>
      <c r="P1822" s="404"/>
      <c r="Q1822" s="404"/>
      <c r="R1822" s="404"/>
      <c r="S1822" s="404"/>
      <c r="T1822" s="404"/>
      <c r="U1822" s="404"/>
      <c r="V1822" s="404"/>
      <c r="W1822" s="404"/>
      <c r="X1822" s="404"/>
      <c r="Y1822" s="404"/>
      <c r="Z1822" s="404"/>
      <c r="AA1822" s="404"/>
      <c r="AB1822" s="404"/>
      <c r="AC1822" s="404"/>
      <c r="AD1822" s="404"/>
    </row>
    <row r="1823" spans="1:36" ht="15.05" customHeight="1"/>
    <row r="1824" spans="1:36" ht="15.05" customHeight="1"/>
    <row r="1825" spans="1:47" ht="36" customHeight="1">
      <c r="A1825" s="159" t="s">
        <v>275</v>
      </c>
      <c r="B1825" s="656" t="s">
        <v>838</v>
      </c>
      <c r="C1825" s="656"/>
      <c r="D1825" s="656"/>
      <c r="E1825" s="656"/>
      <c r="F1825" s="656"/>
      <c r="G1825" s="656"/>
      <c r="H1825" s="656"/>
      <c r="I1825" s="656"/>
      <c r="J1825" s="656"/>
      <c r="K1825" s="656"/>
      <c r="L1825" s="656"/>
      <c r="M1825" s="656"/>
      <c r="N1825" s="656"/>
      <c r="O1825" s="656"/>
      <c r="P1825" s="656"/>
      <c r="Q1825" s="656"/>
      <c r="R1825" s="656"/>
      <c r="S1825" s="656"/>
      <c r="T1825" s="656"/>
      <c r="U1825" s="656"/>
      <c r="V1825" s="656"/>
      <c r="W1825" s="656"/>
      <c r="X1825" s="656"/>
      <c r="Y1825" s="656"/>
      <c r="Z1825" s="656"/>
      <c r="AA1825" s="656"/>
      <c r="AB1825" s="656"/>
      <c r="AC1825" s="656"/>
      <c r="AD1825" s="656"/>
    </row>
    <row r="1826" spans="1:47" ht="24.05" customHeight="1">
      <c r="A1826" s="132"/>
      <c r="C1826" s="451" t="s">
        <v>843</v>
      </c>
      <c r="D1826" s="451"/>
      <c r="E1826" s="451"/>
      <c r="F1826" s="451"/>
      <c r="G1826" s="451"/>
      <c r="H1826" s="451"/>
      <c r="I1826" s="451"/>
      <c r="J1826" s="451"/>
      <c r="K1826" s="451"/>
      <c r="L1826" s="451"/>
      <c r="M1826" s="451"/>
      <c r="N1826" s="451"/>
      <c r="O1826" s="451"/>
      <c r="P1826" s="451"/>
      <c r="Q1826" s="451"/>
      <c r="R1826" s="451"/>
      <c r="S1826" s="451"/>
      <c r="T1826" s="451"/>
      <c r="U1826" s="451"/>
      <c r="V1826" s="451"/>
      <c r="W1826" s="451"/>
      <c r="X1826" s="451"/>
      <c r="Y1826" s="451"/>
      <c r="Z1826" s="451"/>
      <c r="AA1826" s="451"/>
      <c r="AB1826" s="451"/>
      <c r="AC1826" s="451"/>
      <c r="AD1826" s="451"/>
    </row>
    <row r="1827" spans="1:47" ht="24.05" customHeight="1">
      <c r="A1827" s="132"/>
      <c r="C1827" s="451" t="s">
        <v>842</v>
      </c>
      <c r="D1827" s="451"/>
      <c r="E1827" s="451"/>
      <c r="F1827" s="451"/>
      <c r="G1827" s="451"/>
      <c r="H1827" s="451"/>
      <c r="I1827" s="451"/>
      <c r="J1827" s="451"/>
      <c r="K1827" s="451"/>
      <c r="L1827" s="451"/>
      <c r="M1827" s="451"/>
      <c r="N1827" s="451"/>
      <c r="O1827" s="451"/>
      <c r="P1827" s="451"/>
      <c r="Q1827" s="451"/>
      <c r="R1827" s="451"/>
      <c r="S1827" s="451"/>
      <c r="T1827" s="451"/>
      <c r="U1827" s="451"/>
      <c r="V1827" s="451"/>
      <c r="W1827" s="451"/>
      <c r="X1827" s="451"/>
      <c r="Y1827" s="451"/>
      <c r="Z1827" s="451"/>
      <c r="AA1827" s="451"/>
      <c r="AB1827" s="451"/>
      <c r="AC1827" s="451"/>
      <c r="AD1827" s="451"/>
    </row>
    <row r="1828" spans="1:47" ht="15.05" customHeight="1">
      <c r="A1828" s="132"/>
      <c r="AG1828" s="94" t="s">
        <v>917</v>
      </c>
      <c r="AH1828" s="95" t="s">
        <v>926</v>
      </c>
      <c r="AI1828" s="95" t="s">
        <v>927</v>
      </c>
      <c r="AN1828" s="111" t="s">
        <v>934</v>
      </c>
    </row>
    <row r="1829" spans="1:47" ht="36" customHeight="1">
      <c r="A1829" s="132"/>
      <c r="C1829" s="712" t="s">
        <v>840</v>
      </c>
      <c r="D1829" s="713"/>
      <c r="E1829" s="713"/>
      <c r="F1829" s="713"/>
      <c r="G1829" s="713"/>
      <c r="H1829" s="713"/>
      <c r="I1829" s="713"/>
      <c r="J1829" s="713"/>
      <c r="K1829" s="713"/>
      <c r="L1829" s="714"/>
      <c r="M1829" s="444" t="s">
        <v>841</v>
      </c>
      <c r="N1829" s="498"/>
      <c r="O1829" s="498"/>
      <c r="P1829" s="498"/>
      <c r="Q1829" s="498"/>
      <c r="R1829" s="498"/>
      <c r="S1829" s="498"/>
      <c r="T1829" s="498"/>
      <c r="U1829" s="498"/>
      <c r="V1829" s="498"/>
      <c r="W1829" s="498"/>
      <c r="X1829" s="498"/>
      <c r="Y1829" s="498"/>
      <c r="Z1829" s="498"/>
      <c r="AA1829" s="498"/>
      <c r="AB1829" s="498"/>
      <c r="AC1829" s="498"/>
      <c r="AD1829" s="445"/>
      <c r="AG1829" s="94">
        <f>COUNTBLANK(M1831:AD1831)</f>
        <v>18</v>
      </c>
      <c r="AH1829" s="95">
        <v>18</v>
      </c>
      <c r="AI1829" s="95">
        <v>15</v>
      </c>
      <c r="AN1829" s="228" t="s">
        <v>932</v>
      </c>
      <c r="AO1829" s="228"/>
      <c r="AP1829" s="228"/>
      <c r="AQ1829" s="228"/>
      <c r="AR1829" s="228"/>
      <c r="AS1829" s="228" t="s">
        <v>933</v>
      </c>
      <c r="AT1829" s="228"/>
      <c r="AU1829" s="228"/>
    </row>
    <row r="1830" spans="1:47" ht="15.05" customHeight="1">
      <c r="A1830" s="132"/>
      <c r="C1830" s="715"/>
      <c r="D1830" s="716"/>
      <c r="E1830" s="716"/>
      <c r="F1830" s="716"/>
      <c r="G1830" s="716"/>
      <c r="H1830" s="716"/>
      <c r="I1830" s="716"/>
      <c r="J1830" s="716"/>
      <c r="K1830" s="716"/>
      <c r="L1830" s="717"/>
      <c r="M1830" s="415" t="s">
        <v>252</v>
      </c>
      <c r="N1830" s="415"/>
      <c r="O1830" s="415"/>
      <c r="P1830" s="415"/>
      <c r="Q1830" s="415"/>
      <c r="R1830" s="415"/>
      <c r="S1830" s="410" t="s">
        <v>839</v>
      </c>
      <c r="T1830" s="410"/>
      <c r="U1830" s="410"/>
      <c r="V1830" s="410"/>
      <c r="W1830" s="410"/>
      <c r="X1830" s="410"/>
      <c r="Y1830" s="410" t="s">
        <v>254</v>
      </c>
      <c r="Z1830" s="410"/>
      <c r="AA1830" s="410"/>
      <c r="AB1830" s="410"/>
      <c r="AC1830" s="410"/>
      <c r="AD1830" s="410"/>
      <c r="AG1830" s="190" t="s">
        <v>918</v>
      </c>
      <c r="AH1830" s="97" t="s">
        <v>928</v>
      </c>
      <c r="AI1830" s="97" t="s">
        <v>919</v>
      </c>
      <c r="AJ1830" s="97" t="s">
        <v>920</v>
      </c>
      <c r="AK1830" s="111" t="s">
        <v>938</v>
      </c>
      <c r="AN1830" s="98" t="s">
        <v>918</v>
      </c>
      <c r="AO1830" s="99" t="s">
        <v>929</v>
      </c>
      <c r="AP1830" s="99" t="s">
        <v>930</v>
      </c>
      <c r="AQ1830" s="99" t="s">
        <v>931</v>
      </c>
      <c r="AR1830" s="98" t="s">
        <v>918</v>
      </c>
      <c r="AS1830" s="99" t="s">
        <v>929</v>
      </c>
      <c r="AT1830" s="99" t="s">
        <v>930</v>
      </c>
      <c r="AU1830" s="99" t="s">
        <v>931</v>
      </c>
    </row>
    <row r="1831" spans="1:47" ht="15.05" customHeight="1">
      <c r="A1831" s="132"/>
      <c r="C1831" s="601"/>
      <c r="D1831" s="760"/>
      <c r="E1831" s="760"/>
      <c r="F1831" s="760"/>
      <c r="G1831" s="760"/>
      <c r="H1831" s="760"/>
      <c r="I1831" s="760"/>
      <c r="J1831" s="760"/>
      <c r="K1831" s="760"/>
      <c r="L1831" s="602"/>
      <c r="M1831" s="408"/>
      <c r="N1831" s="408"/>
      <c r="O1831" s="408"/>
      <c r="P1831" s="408"/>
      <c r="Q1831" s="408"/>
      <c r="R1831" s="408"/>
      <c r="S1831" s="408"/>
      <c r="T1831" s="408"/>
      <c r="U1831" s="408"/>
      <c r="V1831" s="408"/>
      <c r="W1831" s="408"/>
      <c r="X1831" s="408"/>
      <c r="Y1831" s="408"/>
      <c r="Z1831" s="408"/>
      <c r="AA1831" s="408"/>
      <c r="AB1831" s="408"/>
      <c r="AC1831" s="408"/>
      <c r="AD1831" s="408"/>
      <c r="AG1831" s="111">
        <f>M1831</f>
        <v>0</v>
      </c>
      <c r="AH1831" s="95">
        <f>IF(COUNTIF(S1831:AD1831,"NA")=2,"NA",SUM(S1831:AD1831))</f>
        <v>0</v>
      </c>
      <c r="AI1831" s="95">
        <f>COUNTIF(S1831:AD1831, "NS")</f>
        <v>0</v>
      </c>
      <c r="AJ1831" s="95">
        <f>IF($AG$1829 = $AH$1829, 0, IF(OR(AND(AG1831 = 0, AI1831 &gt; 0), AND(AG1831 = "NS", AH1831 &gt; 0), AND(AG1831 = "NS", AI1831 = 0, AH1831 =0), AND(AG1831="NA", AH1831&lt;&gt;"NA")), 1, IF(OR(AND(AG1831 &gt; 0, AI1831 = 2), AND(AG1831 = "NS", AI1831 = 2), AND(AG1831 = "NS", AH1831 = 0, AI1831 &gt; 0), AG1831 = AH1831), 0, 1)))</f>
        <v>0</v>
      </c>
      <c r="AK1831" s="171">
        <f>IF(OR(AND(C1831=1,COUNTA(M1831:AD1831)&lt;&gt;COUNTA(M1830:AD1830)),AND(C1831&gt;1,COUNTA(M1831:AD1831)&lt;&gt;0)),1,0)</f>
        <v>0</v>
      </c>
      <c r="AN1831" s="100">
        <f>$S$669</f>
        <v>0</v>
      </c>
      <c r="AO1831" s="101">
        <f>IF(AND(COUNTA(S1831)&lt;&gt;0,COUNTIF(S1831,"NA")=COUNTA(S1831)),"NA",SUM(S1831))</f>
        <v>0</v>
      </c>
      <c r="AP1831" s="101">
        <f>COUNTIF(S1831, "NS")</f>
        <v>0</v>
      </c>
      <c r="AQ1831" s="104">
        <f>IF(AG1829=AH1829, 0, IF(OR(AND(AN1831 =0, AP1831 &gt;0), AND(AN1831 ="NS", AO1831&gt;0), AND(AN1831 ="NS", AO1831 =0, AP1831=0), AND(AN1831="NA", AO1831&lt;&gt;"NA"), AND(AN1831&lt;&gt;"NA", AO1831="NA")  ), 1, IF(OR(AND(AP1831&gt;=2, AO1831&lt;AN1831), AND(AN1831="NS", AO1831=0, AP1831&gt;0), AO1831&lt;=AN1831 ), 0, 1)))</f>
        <v>0</v>
      </c>
      <c r="AR1831" s="100">
        <f>$Y$669</f>
        <v>0</v>
      </c>
      <c r="AS1831" s="101">
        <f>IF(AND(COUNTA(Y1831)&lt;&gt;0,COUNTIF(Y1831,"NA")=COUNTA(Y1831)),"NA",SUM(Y1831))</f>
        <v>0</v>
      </c>
      <c r="AT1831" s="101">
        <f>COUNTIF(Y1831, "NS")</f>
        <v>0</v>
      </c>
      <c r="AU1831" s="104">
        <f>IF(AG1829=AH1829, 0, IF(OR(AND(AR1831 =0, AT1831 &gt;0), AND(AR1831 ="NS", AS1831&gt;0), AND(AR1831 ="NS", AS1831 =0, AT1831=0), AND(AR1831="NA", AS1831&lt;&gt;"NA"), AND(AR1831&lt;&gt;"NA", AS1831="NA")  ), 1, IF(OR(AND(AT1831&gt;=2, AS1831&lt;AR1831), AND(AR1831="NS", AS1831=0, AT1831&gt;0), AS1831&lt;=AR1831 ), 0, 1)))</f>
        <v>0</v>
      </c>
    </row>
    <row r="1832" spans="1:47" ht="15.05" customHeight="1">
      <c r="A1832" s="132"/>
    </row>
    <row r="1833" spans="1:47" ht="24.05" customHeight="1">
      <c r="A1833" s="132"/>
      <c r="C1833" s="452" t="s">
        <v>250</v>
      </c>
      <c r="D1833" s="452"/>
      <c r="E1833" s="452"/>
      <c r="F1833" s="452"/>
      <c r="G1833" s="452"/>
      <c r="H1833" s="452"/>
      <c r="I1833" s="452"/>
      <c r="J1833" s="452"/>
      <c r="K1833" s="452"/>
      <c r="L1833" s="452"/>
      <c r="M1833" s="452"/>
      <c r="N1833" s="452"/>
      <c r="O1833" s="452"/>
      <c r="P1833" s="452"/>
      <c r="Q1833" s="452"/>
      <c r="R1833" s="452"/>
      <c r="S1833" s="452"/>
      <c r="T1833" s="452"/>
      <c r="U1833" s="452"/>
      <c r="V1833" s="452"/>
      <c r="W1833" s="452"/>
      <c r="X1833" s="452"/>
      <c r="Y1833" s="452"/>
      <c r="Z1833" s="452"/>
      <c r="AA1833" s="452"/>
      <c r="AB1833" s="452"/>
      <c r="AC1833" s="452"/>
      <c r="AD1833" s="452"/>
    </row>
    <row r="1834" spans="1:47" ht="60.05" customHeight="1">
      <c r="A1834" s="132"/>
      <c r="C1834" s="414"/>
      <c r="D1834" s="414"/>
      <c r="E1834" s="414"/>
      <c r="F1834" s="414"/>
      <c r="G1834" s="414"/>
      <c r="H1834" s="414"/>
      <c r="I1834" s="414"/>
      <c r="J1834" s="414"/>
      <c r="K1834" s="414"/>
      <c r="L1834" s="414"/>
      <c r="M1834" s="414"/>
      <c r="N1834" s="414"/>
      <c r="O1834" s="414"/>
      <c r="P1834" s="414"/>
      <c r="Q1834" s="414"/>
      <c r="R1834" s="414"/>
      <c r="S1834" s="414"/>
      <c r="T1834" s="414"/>
      <c r="U1834" s="414"/>
      <c r="V1834" s="414"/>
      <c r="W1834" s="414"/>
      <c r="X1834" s="414"/>
      <c r="Y1834" s="414"/>
      <c r="Z1834" s="414"/>
      <c r="AA1834" s="414"/>
      <c r="AB1834" s="414"/>
      <c r="AC1834" s="414"/>
      <c r="AD1834" s="414"/>
    </row>
    <row r="1835" spans="1:47" ht="15.05" customHeight="1">
      <c r="A1835" s="132"/>
    </row>
    <row r="1836" spans="1:47" ht="15.05" customHeight="1">
      <c r="A1836" s="132"/>
      <c r="B1836" s="403" t="str">
        <f>IF(AJ1831=0,"","Error: verificar sumas por fila.")</f>
        <v/>
      </c>
      <c r="C1836" s="403"/>
      <c r="D1836" s="403"/>
      <c r="E1836" s="403"/>
      <c r="F1836" s="403"/>
      <c r="G1836" s="403"/>
      <c r="H1836" s="403"/>
      <c r="I1836" s="403"/>
      <c r="J1836" s="403"/>
      <c r="K1836" s="403"/>
      <c r="L1836" s="403"/>
      <c r="M1836" s="403"/>
      <c r="N1836" s="403"/>
      <c r="O1836" s="403"/>
      <c r="P1836" s="403"/>
      <c r="Q1836" s="403"/>
      <c r="R1836" s="403"/>
      <c r="S1836" s="403"/>
      <c r="T1836" s="403"/>
      <c r="U1836" s="403"/>
      <c r="V1836" s="403"/>
      <c r="W1836" s="403"/>
      <c r="X1836" s="403"/>
      <c r="Y1836" s="403"/>
      <c r="Z1836" s="403"/>
      <c r="AA1836" s="403"/>
      <c r="AB1836" s="403"/>
      <c r="AC1836" s="403"/>
      <c r="AD1836" s="403"/>
    </row>
    <row r="1837" spans="1:47" ht="15.05" customHeight="1">
      <c r="A1837" s="132"/>
      <c r="B1837" s="403" t="str">
        <f>IF(SUM(AQ1831,AU1831)=0,"","Error: verificar la consistencia con la pregunta 4.")</f>
        <v/>
      </c>
      <c r="C1837" s="403"/>
      <c r="D1837" s="403"/>
      <c r="E1837" s="403"/>
      <c r="F1837" s="403"/>
      <c r="G1837" s="403"/>
      <c r="H1837" s="403"/>
      <c r="I1837" s="403"/>
      <c r="J1837" s="403"/>
      <c r="K1837" s="403"/>
      <c r="L1837" s="403"/>
      <c r="M1837" s="403"/>
      <c r="N1837" s="403"/>
      <c r="O1837" s="403"/>
      <c r="P1837" s="403"/>
      <c r="Q1837" s="403"/>
      <c r="R1837" s="403"/>
      <c r="S1837" s="403"/>
      <c r="T1837" s="403"/>
      <c r="U1837" s="403"/>
      <c r="V1837" s="403"/>
      <c r="W1837" s="403"/>
      <c r="X1837" s="403"/>
      <c r="Y1837" s="403"/>
      <c r="Z1837" s="403"/>
      <c r="AA1837" s="403"/>
      <c r="AB1837" s="403"/>
      <c r="AC1837" s="403"/>
      <c r="AD1837" s="403"/>
    </row>
    <row r="1838" spans="1:47" ht="15.05" customHeight="1">
      <c r="A1838" s="132"/>
      <c r="B1838" s="403" t="str">
        <f>IF(AK1831=0,"","Error: verificar la consistencia con códigos 2 o 9.")</f>
        <v/>
      </c>
      <c r="C1838" s="403"/>
      <c r="D1838" s="403"/>
      <c r="E1838" s="403"/>
      <c r="F1838" s="403"/>
      <c r="G1838" s="403"/>
      <c r="H1838" s="403"/>
      <c r="I1838" s="403"/>
      <c r="J1838" s="403"/>
      <c r="K1838" s="403"/>
      <c r="L1838" s="403"/>
      <c r="M1838" s="403"/>
      <c r="N1838" s="403"/>
      <c r="O1838" s="403"/>
      <c r="P1838" s="403"/>
      <c r="Q1838" s="403"/>
      <c r="R1838" s="403"/>
      <c r="S1838" s="403"/>
      <c r="T1838" s="403"/>
      <c r="U1838" s="403"/>
      <c r="V1838" s="403"/>
      <c r="W1838" s="403"/>
      <c r="X1838" s="403"/>
      <c r="Y1838" s="403"/>
      <c r="Z1838" s="403"/>
      <c r="AA1838" s="403"/>
      <c r="AB1838" s="403"/>
      <c r="AC1838" s="403"/>
      <c r="AD1838" s="403"/>
    </row>
    <row r="1839" spans="1:47" ht="15.05" customHeight="1">
      <c r="A1839" s="132"/>
      <c r="B1839" s="404" t="str">
        <f>IF(OR(AG1829=AH1829,AG1829=AI1829),"","Error: debe completar toda la información requerida.")</f>
        <v/>
      </c>
      <c r="C1839" s="404"/>
      <c r="D1839" s="404"/>
      <c r="E1839" s="404"/>
      <c r="F1839" s="404"/>
      <c r="G1839" s="404"/>
      <c r="H1839" s="404"/>
      <c r="I1839" s="404"/>
      <c r="J1839" s="404"/>
      <c r="K1839" s="404"/>
      <c r="L1839" s="404"/>
      <c r="M1839" s="404"/>
      <c r="N1839" s="404"/>
      <c r="O1839" s="404"/>
      <c r="P1839" s="404"/>
      <c r="Q1839" s="404"/>
      <c r="R1839" s="404"/>
      <c r="S1839" s="404"/>
      <c r="T1839" s="404"/>
      <c r="U1839" s="404"/>
      <c r="V1839" s="404"/>
      <c r="W1839" s="404"/>
      <c r="X1839" s="404"/>
      <c r="Y1839" s="404"/>
      <c r="Z1839" s="404"/>
      <c r="AA1839" s="404"/>
      <c r="AB1839" s="404"/>
      <c r="AC1839" s="404"/>
      <c r="AD1839" s="404"/>
    </row>
    <row r="1840" spans="1:47" ht="15.05" customHeight="1">
      <c r="A1840" s="132"/>
    </row>
    <row r="1841" spans="1:47" ht="36" customHeight="1">
      <c r="A1841" s="159" t="s">
        <v>276</v>
      </c>
      <c r="B1841" s="656" t="s">
        <v>844</v>
      </c>
      <c r="C1841" s="656"/>
      <c r="D1841" s="656"/>
      <c r="E1841" s="656"/>
      <c r="F1841" s="656"/>
      <c r="G1841" s="656"/>
      <c r="H1841" s="656"/>
      <c r="I1841" s="656"/>
      <c r="J1841" s="656"/>
      <c r="K1841" s="656"/>
      <c r="L1841" s="656"/>
      <c r="M1841" s="656"/>
      <c r="N1841" s="656"/>
      <c r="O1841" s="656"/>
      <c r="P1841" s="656"/>
      <c r="Q1841" s="656"/>
      <c r="R1841" s="656"/>
      <c r="S1841" s="656"/>
      <c r="T1841" s="656"/>
      <c r="U1841" s="656"/>
      <c r="V1841" s="656"/>
      <c r="W1841" s="656"/>
      <c r="X1841" s="656"/>
      <c r="Y1841" s="656"/>
      <c r="Z1841" s="656"/>
      <c r="AA1841" s="656"/>
      <c r="AB1841" s="656"/>
      <c r="AC1841" s="656"/>
      <c r="AD1841" s="656"/>
    </row>
    <row r="1842" spans="1:47" ht="24.05" customHeight="1">
      <c r="A1842" s="132"/>
      <c r="C1842" s="451" t="s">
        <v>843</v>
      </c>
      <c r="D1842" s="451"/>
      <c r="E1842" s="451"/>
      <c r="F1842" s="451"/>
      <c r="G1842" s="451"/>
      <c r="H1842" s="451"/>
      <c r="I1842" s="451"/>
      <c r="J1842" s="451"/>
      <c r="K1842" s="451"/>
      <c r="L1842" s="451"/>
      <c r="M1842" s="451"/>
      <c r="N1842" s="451"/>
      <c r="O1842" s="451"/>
      <c r="P1842" s="451"/>
      <c r="Q1842" s="451"/>
      <c r="R1842" s="451"/>
      <c r="S1842" s="451"/>
      <c r="T1842" s="451"/>
      <c r="U1842" s="451"/>
      <c r="V1842" s="451"/>
      <c r="W1842" s="451"/>
      <c r="X1842" s="451"/>
      <c r="Y1842" s="451"/>
      <c r="Z1842" s="451"/>
      <c r="AA1842" s="451"/>
      <c r="AB1842" s="451"/>
      <c r="AC1842" s="451"/>
      <c r="AD1842" s="451"/>
    </row>
    <row r="1843" spans="1:47" ht="24.05" customHeight="1">
      <c r="A1843" s="132"/>
      <c r="C1843" s="451" t="s">
        <v>845</v>
      </c>
      <c r="D1843" s="451"/>
      <c r="E1843" s="451"/>
      <c r="F1843" s="451"/>
      <c r="G1843" s="451"/>
      <c r="H1843" s="451"/>
      <c r="I1843" s="451"/>
      <c r="J1843" s="451"/>
      <c r="K1843" s="451"/>
      <c r="L1843" s="451"/>
      <c r="M1843" s="451"/>
      <c r="N1843" s="451"/>
      <c r="O1843" s="451"/>
      <c r="P1843" s="451"/>
      <c r="Q1843" s="451"/>
      <c r="R1843" s="451"/>
      <c r="S1843" s="451"/>
      <c r="T1843" s="451"/>
      <c r="U1843" s="451"/>
      <c r="V1843" s="451"/>
      <c r="W1843" s="451"/>
      <c r="X1843" s="451"/>
      <c r="Y1843" s="451"/>
      <c r="Z1843" s="451"/>
      <c r="AA1843" s="451"/>
      <c r="AB1843" s="451"/>
      <c r="AC1843" s="451"/>
      <c r="AD1843" s="451"/>
    </row>
    <row r="1844" spans="1:47" ht="15.05" customHeight="1">
      <c r="A1844" s="132"/>
      <c r="AG1844" s="94" t="s">
        <v>917</v>
      </c>
      <c r="AH1844" s="95" t="s">
        <v>926</v>
      </c>
      <c r="AI1844" s="95" t="s">
        <v>927</v>
      </c>
      <c r="AN1844" s="111" t="s">
        <v>934</v>
      </c>
    </row>
    <row r="1845" spans="1:47" ht="36" customHeight="1">
      <c r="A1845" s="132"/>
      <c r="C1845" s="712" t="s">
        <v>840</v>
      </c>
      <c r="D1845" s="713"/>
      <c r="E1845" s="713"/>
      <c r="F1845" s="713"/>
      <c r="G1845" s="713"/>
      <c r="H1845" s="713"/>
      <c r="I1845" s="713"/>
      <c r="J1845" s="713"/>
      <c r="K1845" s="713"/>
      <c r="L1845" s="714"/>
      <c r="M1845" s="444" t="s">
        <v>841</v>
      </c>
      <c r="N1845" s="498"/>
      <c r="O1845" s="498"/>
      <c r="P1845" s="498"/>
      <c r="Q1845" s="498"/>
      <c r="R1845" s="498"/>
      <c r="S1845" s="498"/>
      <c r="T1845" s="498"/>
      <c r="U1845" s="498"/>
      <c r="V1845" s="498"/>
      <c r="W1845" s="498"/>
      <c r="X1845" s="498"/>
      <c r="Y1845" s="498"/>
      <c r="Z1845" s="498"/>
      <c r="AA1845" s="498"/>
      <c r="AB1845" s="498"/>
      <c r="AC1845" s="498"/>
      <c r="AD1845" s="445"/>
      <c r="AG1845" s="94">
        <f>COUNTBLANK(M1847:AD1847)</f>
        <v>18</v>
      </c>
      <c r="AH1845" s="95">
        <v>18</v>
      </c>
      <c r="AI1845" s="95">
        <v>15</v>
      </c>
      <c r="AN1845" s="228" t="s">
        <v>932</v>
      </c>
      <c r="AO1845" s="228"/>
      <c r="AP1845" s="228"/>
      <c r="AQ1845" s="228"/>
      <c r="AR1845" s="228"/>
      <c r="AS1845" s="228" t="s">
        <v>933</v>
      </c>
      <c r="AT1845" s="228"/>
      <c r="AU1845" s="228"/>
    </row>
    <row r="1846" spans="1:47" ht="15.05" customHeight="1">
      <c r="A1846" s="132"/>
      <c r="C1846" s="715"/>
      <c r="D1846" s="716"/>
      <c r="E1846" s="716"/>
      <c r="F1846" s="716"/>
      <c r="G1846" s="716"/>
      <c r="H1846" s="716"/>
      <c r="I1846" s="716"/>
      <c r="J1846" s="716"/>
      <c r="K1846" s="716"/>
      <c r="L1846" s="717"/>
      <c r="M1846" s="415" t="s">
        <v>252</v>
      </c>
      <c r="N1846" s="415"/>
      <c r="O1846" s="415"/>
      <c r="P1846" s="415"/>
      <c r="Q1846" s="415"/>
      <c r="R1846" s="415"/>
      <c r="S1846" s="410" t="s">
        <v>839</v>
      </c>
      <c r="T1846" s="410"/>
      <c r="U1846" s="410"/>
      <c r="V1846" s="410"/>
      <c r="W1846" s="410"/>
      <c r="X1846" s="410"/>
      <c r="Y1846" s="410" t="s">
        <v>254</v>
      </c>
      <c r="Z1846" s="410"/>
      <c r="AA1846" s="410"/>
      <c r="AB1846" s="410"/>
      <c r="AC1846" s="410"/>
      <c r="AD1846" s="410"/>
      <c r="AG1846" s="190" t="s">
        <v>918</v>
      </c>
      <c r="AH1846" s="97" t="s">
        <v>928</v>
      </c>
      <c r="AI1846" s="97" t="s">
        <v>919</v>
      </c>
      <c r="AJ1846" s="97" t="s">
        <v>920</v>
      </c>
      <c r="AK1846" s="111" t="s">
        <v>938</v>
      </c>
      <c r="AN1846" s="98" t="s">
        <v>918</v>
      </c>
      <c r="AO1846" s="99" t="s">
        <v>929</v>
      </c>
      <c r="AP1846" s="99" t="s">
        <v>930</v>
      </c>
      <c r="AQ1846" s="99" t="s">
        <v>931</v>
      </c>
      <c r="AR1846" s="98" t="s">
        <v>918</v>
      </c>
      <c r="AS1846" s="99" t="s">
        <v>929</v>
      </c>
      <c r="AT1846" s="99" t="s">
        <v>930</v>
      </c>
      <c r="AU1846" s="99" t="s">
        <v>931</v>
      </c>
    </row>
    <row r="1847" spans="1:47" ht="15.05" customHeight="1">
      <c r="A1847" s="132"/>
      <c r="C1847" s="601"/>
      <c r="D1847" s="760"/>
      <c r="E1847" s="760"/>
      <c r="F1847" s="760"/>
      <c r="G1847" s="760"/>
      <c r="H1847" s="760"/>
      <c r="I1847" s="760"/>
      <c r="J1847" s="760"/>
      <c r="K1847" s="760"/>
      <c r="L1847" s="602"/>
      <c r="M1847" s="408"/>
      <c r="N1847" s="408"/>
      <c r="O1847" s="408"/>
      <c r="P1847" s="408"/>
      <c r="Q1847" s="408"/>
      <c r="R1847" s="408"/>
      <c r="S1847" s="408"/>
      <c r="T1847" s="408"/>
      <c r="U1847" s="408"/>
      <c r="V1847" s="408"/>
      <c r="W1847" s="408"/>
      <c r="X1847" s="408"/>
      <c r="Y1847" s="408"/>
      <c r="Z1847" s="408"/>
      <c r="AA1847" s="408"/>
      <c r="AB1847" s="408"/>
      <c r="AC1847" s="408"/>
      <c r="AD1847" s="408"/>
      <c r="AG1847" s="111">
        <f>M1847</f>
        <v>0</v>
      </c>
      <c r="AH1847" s="95">
        <f>IF(COUNTIF(S1847:AD1847,"NA")=2,"NA",SUM(S1847:AD1847))</f>
        <v>0</v>
      </c>
      <c r="AI1847" s="95">
        <f>COUNTIF(S1847:AD1847, "NS")</f>
        <v>0</v>
      </c>
      <c r="AJ1847" s="95">
        <f>IF($AG$1829 = $AH$1829, 0, IF(OR(AND(AG1847 = 0, AI1847 &gt; 0), AND(AG1847 = "NS", AH1847 &gt; 0), AND(AG1847 = "NS", AI1847 = 0, AH1847 =0), AND(AG1847="NA", AH1847&lt;&gt;"NA")), 1, IF(OR(AND(AG1847 &gt; 0, AI1847 = 2), AND(AG1847 = "NS", AI1847 = 2), AND(AG1847 = "NS", AH1847 = 0, AI1847 &gt; 0), AG1847 = AH1847), 0, 1)))</f>
        <v>0</v>
      </c>
      <c r="AK1847" s="171">
        <f>IF(OR(AND(C1847=1,COUNTA(M1847:AD1847)&lt;&gt;COUNTA(M1846:AD1846)),AND(C1847&gt;1,COUNTA(M1847:AD1847)&lt;&gt;0)),1,0)</f>
        <v>0</v>
      </c>
      <c r="AN1847" s="100">
        <f>$S$669</f>
        <v>0</v>
      </c>
      <c r="AO1847" s="101">
        <f>IF(AND(COUNTA(S1847)&lt;&gt;0,COUNTIF(S1847,"NA")=COUNTA(S1847)),"NA",SUM(S1847))</f>
        <v>0</v>
      </c>
      <c r="AP1847" s="101">
        <f>COUNTIF(S1847, "NS")</f>
        <v>0</v>
      </c>
      <c r="AQ1847" s="104">
        <f>IF(AG1845=AH1845, 0, IF(OR(AND(AN1847 =0, AP1847 &gt;0), AND(AN1847 ="NS", AO1847&gt;0), AND(AN1847 ="NS", AO1847 =0, AP1847=0), AND(AN1847="NA", AO1847&lt;&gt;"NA"), AND(AN1847&lt;&gt;"NA", AO1847="NA")  ), 1, IF(OR(AND(AP1847&gt;=2, AO1847&lt;AN1847), AND(AN1847="NS", AO1847=0, AP1847&gt;0), AO1847&lt;=AN1847 ), 0, 1)))</f>
        <v>0</v>
      </c>
      <c r="AR1847" s="100">
        <f>$Y$669</f>
        <v>0</v>
      </c>
      <c r="AS1847" s="101">
        <f>IF(AND(COUNTA(Y1847)&lt;&gt;0,COUNTIF(Y1847,"NA")=COUNTA(Y1847)),"NA",SUM(Y1847))</f>
        <v>0</v>
      </c>
      <c r="AT1847" s="101">
        <f>COUNTIF(Y1847, "NS")</f>
        <v>0</v>
      </c>
      <c r="AU1847" s="104">
        <f>IF(AG1845=AH1845, 0, IF(OR(AND(AR1847 =0, AT1847 &gt;0), AND(AR1847 ="NS", AS1847&gt;0), AND(AR1847 ="NS", AS1847 =0, AT1847=0), AND(AR1847="NA", AS1847&lt;&gt;"NA"), AND(AR1847&lt;&gt;"NA", AS1847="NA")  ), 1, IF(OR(AND(AT1847&gt;=2, AS1847&lt;AR1847), AND(AR1847="NS", AS1847=0, AT1847&gt;0), AS1847&lt;=AR1847 ), 0, 1)))</f>
        <v>0</v>
      </c>
    </row>
    <row r="1848" spans="1:47" ht="15.05" customHeight="1">
      <c r="A1848" s="132"/>
    </row>
    <row r="1849" spans="1:47" ht="24.05" customHeight="1">
      <c r="A1849" s="132"/>
      <c r="C1849" s="452" t="s">
        <v>250</v>
      </c>
      <c r="D1849" s="452"/>
      <c r="E1849" s="452"/>
      <c r="F1849" s="452"/>
      <c r="G1849" s="452"/>
      <c r="H1849" s="452"/>
      <c r="I1849" s="452"/>
      <c r="J1849" s="452"/>
      <c r="K1849" s="452"/>
      <c r="L1849" s="452"/>
      <c r="M1849" s="452"/>
      <c r="N1849" s="452"/>
      <c r="O1849" s="452"/>
      <c r="P1849" s="452"/>
      <c r="Q1849" s="452"/>
      <c r="R1849" s="452"/>
      <c r="S1849" s="452"/>
      <c r="T1849" s="452"/>
      <c r="U1849" s="452"/>
      <c r="V1849" s="452"/>
      <c r="W1849" s="452"/>
      <c r="X1849" s="452"/>
      <c r="Y1849" s="452"/>
      <c r="Z1849" s="452"/>
      <c r="AA1849" s="452"/>
      <c r="AB1849" s="452"/>
      <c r="AC1849" s="452"/>
      <c r="AD1849" s="452"/>
    </row>
    <row r="1850" spans="1:47" ht="60.05" customHeight="1">
      <c r="A1850" s="132"/>
      <c r="C1850" s="414"/>
      <c r="D1850" s="414"/>
      <c r="E1850" s="414"/>
      <c r="F1850" s="414"/>
      <c r="G1850" s="414"/>
      <c r="H1850" s="414"/>
      <c r="I1850" s="414"/>
      <c r="J1850" s="414"/>
      <c r="K1850" s="414"/>
      <c r="L1850" s="414"/>
      <c r="M1850" s="414"/>
      <c r="N1850" s="414"/>
      <c r="O1850" s="414"/>
      <c r="P1850" s="414"/>
      <c r="Q1850" s="414"/>
      <c r="R1850" s="414"/>
      <c r="S1850" s="414"/>
      <c r="T1850" s="414"/>
      <c r="U1850" s="414"/>
      <c r="V1850" s="414"/>
      <c r="W1850" s="414"/>
      <c r="X1850" s="414"/>
      <c r="Y1850" s="414"/>
      <c r="Z1850" s="414"/>
      <c r="AA1850" s="414"/>
      <c r="AB1850" s="414"/>
      <c r="AC1850" s="414"/>
      <c r="AD1850" s="414"/>
    </row>
    <row r="1851" spans="1:47" ht="15.05" customHeight="1">
      <c r="A1851" s="132"/>
    </row>
    <row r="1852" spans="1:47" ht="15.05" customHeight="1">
      <c r="A1852" s="132"/>
      <c r="B1852" s="403" t="str">
        <f>IF(AJ1847=0,"","Error: verificar sumas por fila.")</f>
        <v/>
      </c>
      <c r="C1852" s="403"/>
      <c r="D1852" s="403"/>
      <c r="E1852" s="403"/>
      <c r="F1852" s="403"/>
      <c r="G1852" s="403"/>
      <c r="H1852" s="403"/>
      <c r="I1852" s="403"/>
      <c r="J1852" s="403"/>
      <c r="K1852" s="403"/>
      <c r="L1852" s="403"/>
      <c r="M1852" s="403"/>
      <c r="N1852" s="403"/>
      <c r="O1852" s="403"/>
      <c r="P1852" s="403"/>
      <c r="Q1852" s="403"/>
      <c r="R1852" s="403"/>
      <c r="S1852" s="403"/>
      <c r="T1852" s="403"/>
      <c r="U1852" s="403"/>
      <c r="V1852" s="403"/>
      <c r="W1852" s="403"/>
      <c r="X1852" s="403"/>
      <c r="Y1852" s="403"/>
      <c r="Z1852" s="403"/>
      <c r="AA1852" s="403"/>
      <c r="AB1852" s="403"/>
      <c r="AC1852" s="403"/>
      <c r="AD1852" s="403"/>
    </row>
    <row r="1853" spans="1:47" ht="15.05" customHeight="1">
      <c r="A1853" s="132"/>
      <c r="B1853" s="403" t="str">
        <f>IF(SUM(AQ1847,AU1847)=0,"","Error: verificar la consistencia con la pregunta 4.")</f>
        <v/>
      </c>
      <c r="C1853" s="403"/>
      <c r="D1853" s="403"/>
      <c r="E1853" s="403"/>
      <c r="F1853" s="403"/>
      <c r="G1853" s="403"/>
      <c r="H1853" s="403"/>
      <c r="I1853" s="403"/>
      <c r="J1853" s="403"/>
      <c r="K1853" s="403"/>
      <c r="L1853" s="403"/>
      <c r="M1853" s="403"/>
      <c r="N1853" s="403"/>
      <c r="O1853" s="403"/>
      <c r="P1853" s="403"/>
      <c r="Q1853" s="403"/>
      <c r="R1853" s="403"/>
      <c r="S1853" s="403"/>
      <c r="T1853" s="403"/>
      <c r="U1853" s="403"/>
      <c r="V1853" s="403"/>
      <c r="W1853" s="403"/>
      <c r="X1853" s="403"/>
      <c r="Y1853" s="403"/>
      <c r="Z1853" s="403"/>
      <c r="AA1853" s="403"/>
      <c r="AB1853" s="403"/>
      <c r="AC1853" s="403"/>
      <c r="AD1853" s="403"/>
    </row>
    <row r="1854" spans="1:47" ht="15.05" customHeight="1">
      <c r="A1854" s="132"/>
      <c r="B1854" s="403" t="str">
        <f>IF(AK1847=0,"","Error: verificar la consistencia con códigos 2 o 9.")</f>
        <v/>
      </c>
      <c r="C1854" s="403"/>
      <c r="D1854" s="403"/>
      <c r="E1854" s="403"/>
      <c r="F1854" s="403"/>
      <c r="G1854" s="403"/>
      <c r="H1854" s="403"/>
      <c r="I1854" s="403"/>
      <c r="J1854" s="403"/>
      <c r="K1854" s="403"/>
      <c r="L1854" s="403"/>
      <c r="M1854" s="403"/>
      <c r="N1854" s="403"/>
      <c r="O1854" s="403"/>
      <c r="P1854" s="403"/>
      <c r="Q1854" s="403"/>
      <c r="R1854" s="403"/>
      <c r="S1854" s="403"/>
      <c r="T1854" s="403"/>
      <c r="U1854" s="403"/>
      <c r="V1854" s="403"/>
      <c r="W1854" s="403"/>
      <c r="X1854" s="403"/>
      <c r="Y1854" s="403"/>
      <c r="Z1854" s="403"/>
      <c r="AA1854" s="403"/>
      <c r="AB1854" s="403"/>
      <c r="AC1854" s="403"/>
      <c r="AD1854" s="403"/>
    </row>
    <row r="1855" spans="1:47" ht="15.05" customHeight="1">
      <c r="A1855" s="132"/>
      <c r="B1855" s="404" t="str">
        <f>IF(OR(AG1845=AH1845,AG1845=AI1845),"","Error: debe completar toda la información requerida.")</f>
        <v/>
      </c>
      <c r="C1855" s="404"/>
      <c r="D1855" s="404"/>
      <c r="E1855" s="404"/>
      <c r="F1855" s="404"/>
      <c r="G1855" s="404"/>
      <c r="H1855" s="404"/>
      <c r="I1855" s="404"/>
      <c r="J1855" s="404"/>
      <c r="K1855" s="404"/>
      <c r="L1855" s="404"/>
      <c r="M1855" s="404"/>
      <c r="N1855" s="404"/>
      <c r="O1855" s="404"/>
      <c r="P1855" s="404"/>
      <c r="Q1855" s="404"/>
      <c r="R1855" s="404"/>
      <c r="S1855" s="404"/>
      <c r="T1855" s="404"/>
      <c r="U1855" s="404"/>
      <c r="V1855" s="404"/>
      <c r="W1855" s="404"/>
      <c r="X1855" s="404"/>
      <c r="Y1855" s="404"/>
      <c r="Z1855" s="404"/>
      <c r="AA1855" s="404"/>
      <c r="AB1855" s="404"/>
      <c r="AC1855" s="404"/>
      <c r="AD1855" s="404"/>
    </row>
    <row r="1856" spans="1:47" ht="15.05" customHeight="1" thickBot="1">
      <c r="A1856" s="132"/>
    </row>
    <row r="1857" spans="1:31" ht="15.05" customHeight="1" thickBot="1">
      <c r="B1857" s="556" t="s">
        <v>274</v>
      </c>
      <c r="C1857" s="557"/>
      <c r="D1857" s="557"/>
      <c r="E1857" s="557"/>
      <c r="F1857" s="557"/>
      <c r="G1857" s="557"/>
      <c r="H1857" s="557"/>
      <c r="I1857" s="557"/>
      <c r="J1857" s="557"/>
      <c r="K1857" s="557"/>
      <c r="L1857" s="557"/>
      <c r="M1857" s="557"/>
      <c r="N1857" s="557"/>
      <c r="O1857" s="557"/>
      <c r="P1857" s="557"/>
      <c r="Q1857" s="557"/>
      <c r="R1857" s="557"/>
      <c r="S1857" s="557"/>
      <c r="T1857" s="557"/>
      <c r="U1857" s="557"/>
      <c r="V1857" s="557"/>
      <c r="W1857" s="557"/>
      <c r="X1857" s="557"/>
      <c r="Y1857" s="557"/>
      <c r="Z1857" s="557"/>
      <c r="AA1857" s="557"/>
      <c r="AB1857" s="557"/>
      <c r="AC1857" s="557"/>
      <c r="AD1857" s="558"/>
    </row>
    <row r="1858" spans="1:31">
      <c r="A1858" s="159"/>
      <c r="B1858" s="611" t="s">
        <v>475</v>
      </c>
      <c r="C1858" s="612"/>
      <c r="D1858" s="612"/>
      <c r="E1858" s="612"/>
      <c r="F1858" s="612"/>
      <c r="G1858" s="612"/>
      <c r="H1858" s="612"/>
      <c r="I1858" s="612"/>
      <c r="J1858" s="612"/>
      <c r="K1858" s="612"/>
      <c r="L1858" s="612"/>
      <c r="M1858" s="612"/>
      <c r="N1858" s="612"/>
      <c r="O1858" s="612"/>
      <c r="P1858" s="612"/>
      <c r="Q1858" s="612"/>
      <c r="R1858" s="612"/>
      <c r="S1858" s="612"/>
      <c r="T1858" s="612"/>
      <c r="U1858" s="612"/>
      <c r="V1858" s="612"/>
      <c r="W1858" s="612"/>
      <c r="X1858" s="612"/>
      <c r="Y1858" s="612"/>
      <c r="Z1858" s="612"/>
      <c r="AA1858" s="612"/>
      <c r="AB1858" s="612"/>
      <c r="AC1858" s="612"/>
      <c r="AD1858" s="613"/>
      <c r="AE1858" s="132"/>
    </row>
    <row r="1859" spans="1:31" ht="24.05" customHeight="1">
      <c r="A1859" s="159"/>
      <c r="B1859" s="231"/>
      <c r="C1859" s="452" t="s">
        <v>846</v>
      </c>
      <c r="D1859" s="422"/>
      <c r="E1859" s="422"/>
      <c r="F1859" s="422"/>
      <c r="G1859" s="422"/>
      <c r="H1859" s="422"/>
      <c r="I1859" s="422"/>
      <c r="J1859" s="422"/>
      <c r="K1859" s="422"/>
      <c r="L1859" s="422"/>
      <c r="M1859" s="422"/>
      <c r="N1859" s="422"/>
      <c r="O1859" s="422"/>
      <c r="P1859" s="422"/>
      <c r="Q1859" s="422"/>
      <c r="R1859" s="422"/>
      <c r="S1859" s="422"/>
      <c r="T1859" s="422"/>
      <c r="U1859" s="422"/>
      <c r="V1859" s="422"/>
      <c r="W1859" s="422"/>
      <c r="X1859" s="422"/>
      <c r="Y1859" s="422"/>
      <c r="Z1859" s="422"/>
      <c r="AA1859" s="422"/>
      <c r="AB1859" s="422"/>
      <c r="AC1859" s="422"/>
      <c r="AD1859" s="627"/>
      <c r="AE1859" s="132"/>
    </row>
    <row r="1860" spans="1:31">
      <c r="A1860" s="159"/>
      <c r="B1860" s="621" t="s">
        <v>302</v>
      </c>
      <c r="C1860" s="622"/>
      <c r="D1860" s="622"/>
      <c r="E1860" s="622"/>
      <c r="F1860" s="622"/>
      <c r="G1860" s="622"/>
      <c r="H1860" s="622"/>
      <c r="I1860" s="622"/>
      <c r="J1860" s="622"/>
      <c r="K1860" s="622"/>
      <c r="L1860" s="622"/>
      <c r="M1860" s="622"/>
      <c r="N1860" s="622"/>
      <c r="O1860" s="622"/>
      <c r="P1860" s="622"/>
      <c r="Q1860" s="622"/>
      <c r="R1860" s="622"/>
      <c r="S1860" s="622"/>
      <c r="T1860" s="622"/>
      <c r="U1860" s="622"/>
      <c r="V1860" s="622"/>
      <c r="W1860" s="622"/>
      <c r="X1860" s="622"/>
      <c r="Y1860" s="622"/>
      <c r="Z1860" s="622"/>
      <c r="AA1860" s="622"/>
      <c r="AB1860" s="622"/>
      <c r="AC1860" s="622"/>
      <c r="AD1860" s="623"/>
      <c r="AE1860" s="132"/>
    </row>
    <row r="1861" spans="1:31" ht="36" customHeight="1">
      <c r="A1861" s="159"/>
      <c r="B1861" s="232"/>
      <c r="C1861" s="452" t="s">
        <v>443</v>
      </c>
      <c r="D1861" s="452"/>
      <c r="E1861" s="452"/>
      <c r="F1861" s="452"/>
      <c r="G1861" s="452"/>
      <c r="H1861" s="452"/>
      <c r="I1861" s="452"/>
      <c r="J1861" s="452"/>
      <c r="K1861" s="452"/>
      <c r="L1861" s="452"/>
      <c r="M1861" s="452"/>
      <c r="N1861" s="452"/>
      <c r="O1861" s="452"/>
      <c r="P1861" s="452"/>
      <c r="Q1861" s="452"/>
      <c r="R1861" s="452"/>
      <c r="S1861" s="452"/>
      <c r="T1861" s="452"/>
      <c r="U1861" s="452"/>
      <c r="V1861" s="452"/>
      <c r="W1861" s="452"/>
      <c r="X1861" s="452"/>
      <c r="Y1861" s="452"/>
      <c r="Z1861" s="452"/>
      <c r="AA1861" s="452"/>
      <c r="AB1861" s="452"/>
      <c r="AC1861" s="452"/>
      <c r="AD1861" s="651"/>
      <c r="AE1861" s="132"/>
    </row>
    <row r="1862" spans="1:31" ht="36" customHeight="1">
      <c r="A1862" s="159"/>
      <c r="B1862" s="232"/>
      <c r="C1862" s="452" t="s">
        <v>444</v>
      </c>
      <c r="D1862" s="452"/>
      <c r="E1862" s="452"/>
      <c r="F1862" s="452"/>
      <c r="G1862" s="452"/>
      <c r="H1862" s="452"/>
      <c r="I1862" s="452"/>
      <c r="J1862" s="452"/>
      <c r="K1862" s="452"/>
      <c r="L1862" s="452"/>
      <c r="M1862" s="452"/>
      <c r="N1862" s="452"/>
      <c r="O1862" s="452"/>
      <c r="P1862" s="452"/>
      <c r="Q1862" s="452"/>
      <c r="R1862" s="452"/>
      <c r="S1862" s="452"/>
      <c r="T1862" s="452"/>
      <c r="U1862" s="452"/>
      <c r="V1862" s="452"/>
      <c r="W1862" s="452"/>
      <c r="X1862" s="452"/>
      <c r="Y1862" s="452"/>
      <c r="Z1862" s="452"/>
      <c r="AA1862" s="452"/>
      <c r="AB1862" s="452"/>
      <c r="AC1862" s="452"/>
      <c r="AD1862" s="651"/>
      <c r="AE1862" s="132"/>
    </row>
    <row r="1863" spans="1:31" ht="24.05" customHeight="1">
      <c r="A1863" s="159"/>
      <c r="B1863" s="232"/>
      <c r="C1863" s="452" t="s">
        <v>445</v>
      </c>
      <c r="D1863" s="452"/>
      <c r="E1863" s="452"/>
      <c r="F1863" s="452"/>
      <c r="G1863" s="452"/>
      <c r="H1863" s="452"/>
      <c r="I1863" s="452"/>
      <c r="J1863" s="452"/>
      <c r="K1863" s="452"/>
      <c r="L1863" s="452"/>
      <c r="M1863" s="452"/>
      <c r="N1863" s="452"/>
      <c r="O1863" s="452"/>
      <c r="P1863" s="452"/>
      <c r="Q1863" s="452"/>
      <c r="R1863" s="452"/>
      <c r="S1863" s="452"/>
      <c r="T1863" s="452"/>
      <c r="U1863" s="452"/>
      <c r="V1863" s="452"/>
      <c r="W1863" s="452"/>
      <c r="X1863" s="452"/>
      <c r="Y1863" s="452"/>
      <c r="Z1863" s="452"/>
      <c r="AA1863" s="452"/>
      <c r="AB1863" s="452"/>
      <c r="AC1863" s="452"/>
      <c r="AD1863" s="651"/>
      <c r="AE1863" s="132"/>
    </row>
    <row r="1864" spans="1:31" ht="36" customHeight="1">
      <c r="A1864" s="159"/>
      <c r="B1864" s="232"/>
      <c r="C1864" s="452" t="s">
        <v>677</v>
      </c>
      <c r="D1864" s="452"/>
      <c r="E1864" s="452"/>
      <c r="F1864" s="452"/>
      <c r="G1864" s="452"/>
      <c r="H1864" s="452"/>
      <c r="I1864" s="452"/>
      <c r="J1864" s="452"/>
      <c r="K1864" s="452"/>
      <c r="L1864" s="452"/>
      <c r="M1864" s="452"/>
      <c r="N1864" s="452"/>
      <c r="O1864" s="452"/>
      <c r="P1864" s="452"/>
      <c r="Q1864" s="452"/>
      <c r="R1864" s="452"/>
      <c r="S1864" s="452"/>
      <c r="T1864" s="452"/>
      <c r="U1864" s="452"/>
      <c r="V1864" s="452"/>
      <c r="W1864" s="452"/>
      <c r="X1864" s="452"/>
      <c r="Y1864" s="452"/>
      <c r="Z1864" s="452"/>
      <c r="AA1864" s="452"/>
      <c r="AB1864" s="452"/>
      <c r="AC1864" s="452"/>
      <c r="AD1864" s="651"/>
      <c r="AE1864" s="132"/>
    </row>
    <row r="1865" spans="1:31" ht="24.05" customHeight="1">
      <c r="A1865" s="159"/>
      <c r="B1865" s="232"/>
      <c r="C1865" s="452" t="s">
        <v>446</v>
      </c>
      <c r="D1865" s="452"/>
      <c r="E1865" s="452"/>
      <c r="F1865" s="452"/>
      <c r="G1865" s="452"/>
      <c r="H1865" s="452"/>
      <c r="I1865" s="452"/>
      <c r="J1865" s="452"/>
      <c r="K1865" s="452"/>
      <c r="L1865" s="452"/>
      <c r="M1865" s="452"/>
      <c r="N1865" s="452"/>
      <c r="O1865" s="452"/>
      <c r="P1865" s="452"/>
      <c r="Q1865" s="452"/>
      <c r="R1865" s="452"/>
      <c r="S1865" s="452"/>
      <c r="T1865" s="452"/>
      <c r="U1865" s="452"/>
      <c r="V1865" s="452"/>
      <c r="W1865" s="452"/>
      <c r="X1865" s="452"/>
      <c r="Y1865" s="452"/>
      <c r="Z1865" s="452"/>
      <c r="AA1865" s="452"/>
      <c r="AB1865" s="452"/>
      <c r="AC1865" s="452"/>
      <c r="AD1865" s="651"/>
      <c r="AE1865" s="132"/>
    </row>
    <row r="1866" spans="1:31" ht="36" customHeight="1">
      <c r="A1866" s="159"/>
      <c r="B1866" s="232"/>
      <c r="C1866" s="452" t="s">
        <v>447</v>
      </c>
      <c r="D1866" s="452"/>
      <c r="E1866" s="452"/>
      <c r="F1866" s="452"/>
      <c r="G1866" s="452"/>
      <c r="H1866" s="452"/>
      <c r="I1866" s="452"/>
      <c r="J1866" s="452"/>
      <c r="K1866" s="452"/>
      <c r="L1866" s="452"/>
      <c r="M1866" s="452"/>
      <c r="N1866" s="452"/>
      <c r="O1866" s="452"/>
      <c r="P1866" s="452"/>
      <c r="Q1866" s="452"/>
      <c r="R1866" s="452"/>
      <c r="S1866" s="452"/>
      <c r="T1866" s="452"/>
      <c r="U1866" s="452"/>
      <c r="V1866" s="452"/>
      <c r="W1866" s="452"/>
      <c r="X1866" s="452"/>
      <c r="Y1866" s="452"/>
      <c r="Z1866" s="452"/>
      <c r="AA1866" s="452"/>
      <c r="AB1866" s="452"/>
      <c r="AC1866" s="452"/>
      <c r="AD1866" s="651"/>
      <c r="AE1866" s="132"/>
    </row>
    <row r="1867" spans="1:31" ht="36" customHeight="1">
      <c r="A1867" s="159"/>
      <c r="B1867" s="232"/>
      <c r="C1867" s="452" t="s">
        <v>448</v>
      </c>
      <c r="D1867" s="452"/>
      <c r="E1867" s="452"/>
      <c r="F1867" s="452"/>
      <c r="G1867" s="452"/>
      <c r="H1867" s="452"/>
      <c r="I1867" s="452"/>
      <c r="J1867" s="452"/>
      <c r="K1867" s="452"/>
      <c r="L1867" s="452"/>
      <c r="M1867" s="452"/>
      <c r="N1867" s="452"/>
      <c r="O1867" s="452"/>
      <c r="P1867" s="452"/>
      <c r="Q1867" s="452"/>
      <c r="R1867" s="452"/>
      <c r="S1867" s="452"/>
      <c r="T1867" s="452"/>
      <c r="U1867" s="452"/>
      <c r="V1867" s="452"/>
      <c r="W1867" s="452"/>
      <c r="X1867" s="452"/>
      <c r="Y1867" s="452"/>
      <c r="Z1867" s="452"/>
      <c r="AA1867" s="452"/>
      <c r="AB1867" s="452"/>
      <c r="AC1867" s="452"/>
      <c r="AD1867" s="651"/>
      <c r="AE1867" s="132"/>
    </row>
    <row r="1868" spans="1:31" ht="36" customHeight="1">
      <c r="A1868" s="159"/>
      <c r="B1868" s="232"/>
      <c r="C1868" s="452" t="s">
        <v>449</v>
      </c>
      <c r="D1868" s="452"/>
      <c r="E1868" s="452"/>
      <c r="F1868" s="452"/>
      <c r="G1868" s="452"/>
      <c r="H1868" s="452"/>
      <c r="I1868" s="452"/>
      <c r="J1868" s="452"/>
      <c r="K1868" s="452"/>
      <c r="L1868" s="452"/>
      <c r="M1868" s="452"/>
      <c r="N1868" s="452"/>
      <c r="O1868" s="452"/>
      <c r="P1868" s="452"/>
      <c r="Q1868" s="452"/>
      <c r="R1868" s="452"/>
      <c r="S1868" s="452"/>
      <c r="T1868" s="452"/>
      <c r="U1868" s="452"/>
      <c r="V1868" s="452"/>
      <c r="W1868" s="452"/>
      <c r="X1868" s="452"/>
      <c r="Y1868" s="452"/>
      <c r="Z1868" s="452"/>
      <c r="AA1868" s="452"/>
      <c r="AB1868" s="452"/>
      <c r="AC1868" s="452"/>
      <c r="AD1868" s="651"/>
      <c r="AE1868" s="132"/>
    </row>
    <row r="1869" spans="1:31" ht="47.95" customHeight="1">
      <c r="A1869" s="159"/>
      <c r="B1869" s="232"/>
      <c r="C1869" s="452" t="s">
        <v>450</v>
      </c>
      <c r="D1869" s="452"/>
      <c r="E1869" s="452"/>
      <c r="F1869" s="452"/>
      <c r="G1869" s="452"/>
      <c r="H1869" s="452"/>
      <c r="I1869" s="452"/>
      <c r="J1869" s="452"/>
      <c r="K1869" s="452"/>
      <c r="L1869" s="452"/>
      <c r="M1869" s="452"/>
      <c r="N1869" s="452"/>
      <c r="O1869" s="452"/>
      <c r="P1869" s="452"/>
      <c r="Q1869" s="452"/>
      <c r="R1869" s="452"/>
      <c r="S1869" s="452"/>
      <c r="T1869" s="452"/>
      <c r="U1869" s="452"/>
      <c r="V1869" s="452"/>
      <c r="W1869" s="452"/>
      <c r="X1869" s="452"/>
      <c r="Y1869" s="452"/>
      <c r="Z1869" s="452"/>
      <c r="AA1869" s="452"/>
      <c r="AB1869" s="452"/>
      <c r="AC1869" s="452"/>
      <c r="AD1869" s="651"/>
      <c r="AE1869" s="132"/>
    </row>
    <row r="1870" spans="1:31" ht="24.05" customHeight="1">
      <c r="A1870" s="159"/>
      <c r="B1870" s="232"/>
      <c r="C1870" s="452" t="s">
        <v>451</v>
      </c>
      <c r="D1870" s="452"/>
      <c r="E1870" s="452"/>
      <c r="F1870" s="452"/>
      <c r="G1870" s="452"/>
      <c r="H1870" s="452"/>
      <c r="I1870" s="452"/>
      <c r="J1870" s="452"/>
      <c r="K1870" s="452"/>
      <c r="L1870" s="452"/>
      <c r="M1870" s="452"/>
      <c r="N1870" s="452"/>
      <c r="O1870" s="452"/>
      <c r="P1870" s="452"/>
      <c r="Q1870" s="452"/>
      <c r="R1870" s="452"/>
      <c r="S1870" s="452"/>
      <c r="T1870" s="452"/>
      <c r="U1870" s="452"/>
      <c r="V1870" s="452"/>
      <c r="W1870" s="452"/>
      <c r="X1870" s="452"/>
      <c r="Y1870" s="452"/>
      <c r="Z1870" s="452"/>
      <c r="AA1870" s="452"/>
      <c r="AB1870" s="452"/>
      <c r="AC1870" s="452"/>
      <c r="AD1870" s="651"/>
      <c r="AE1870" s="132"/>
    </row>
    <row r="1871" spans="1:31" ht="60.05" customHeight="1">
      <c r="A1871" s="159"/>
      <c r="B1871" s="232"/>
      <c r="C1871" s="452" t="s">
        <v>452</v>
      </c>
      <c r="D1871" s="452"/>
      <c r="E1871" s="452"/>
      <c r="F1871" s="452"/>
      <c r="G1871" s="452"/>
      <c r="H1871" s="452"/>
      <c r="I1871" s="452"/>
      <c r="J1871" s="452"/>
      <c r="K1871" s="452"/>
      <c r="L1871" s="452"/>
      <c r="M1871" s="452"/>
      <c r="N1871" s="452"/>
      <c r="O1871" s="452"/>
      <c r="P1871" s="452"/>
      <c r="Q1871" s="452"/>
      <c r="R1871" s="452"/>
      <c r="S1871" s="452"/>
      <c r="T1871" s="452"/>
      <c r="U1871" s="452"/>
      <c r="V1871" s="452"/>
      <c r="W1871" s="452"/>
      <c r="X1871" s="452"/>
      <c r="Y1871" s="452"/>
      <c r="Z1871" s="452"/>
      <c r="AA1871" s="452"/>
      <c r="AB1871" s="452"/>
      <c r="AC1871" s="452"/>
      <c r="AD1871" s="651"/>
      <c r="AE1871" s="132"/>
    </row>
    <row r="1872" spans="1:31" ht="36" customHeight="1">
      <c r="A1872" s="159"/>
      <c r="B1872" s="232"/>
      <c r="C1872" s="452" t="s">
        <v>453</v>
      </c>
      <c r="D1872" s="452"/>
      <c r="E1872" s="452"/>
      <c r="F1872" s="452"/>
      <c r="G1872" s="452"/>
      <c r="H1872" s="452"/>
      <c r="I1872" s="452"/>
      <c r="J1872" s="452"/>
      <c r="K1872" s="452"/>
      <c r="L1872" s="452"/>
      <c r="M1872" s="452"/>
      <c r="N1872" s="452"/>
      <c r="O1872" s="452"/>
      <c r="P1872" s="452"/>
      <c r="Q1872" s="452"/>
      <c r="R1872" s="452"/>
      <c r="S1872" s="452"/>
      <c r="T1872" s="452"/>
      <c r="U1872" s="452"/>
      <c r="V1872" s="452"/>
      <c r="W1872" s="452"/>
      <c r="X1872" s="452"/>
      <c r="Y1872" s="452"/>
      <c r="Z1872" s="452"/>
      <c r="AA1872" s="452"/>
      <c r="AB1872" s="452"/>
      <c r="AC1872" s="452"/>
      <c r="AD1872" s="651"/>
      <c r="AE1872" s="132"/>
    </row>
    <row r="1873" spans="1:34" ht="36" customHeight="1">
      <c r="A1873" s="159"/>
      <c r="B1873" s="233"/>
      <c r="C1873" s="606" t="s">
        <v>454</v>
      </c>
      <c r="D1873" s="606"/>
      <c r="E1873" s="606"/>
      <c r="F1873" s="606"/>
      <c r="G1873" s="606"/>
      <c r="H1873" s="606"/>
      <c r="I1873" s="606"/>
      <c r="J1873" s="606"/>
      <c r="K1873" s="606"/>
      <c r="L1873" s="606"/>
      <c r="M1873" s="606"/>
      <c r="N1873" s="606"/>
      <c r="O1873" s="606"/>
      <c r="P1873" s="606"/>
      <c r="Q1873" s="606"/>
      <c r="R1873" s="606"/>
      <c r="S1873" s="606"/>
      <c r="T1873" s="606"/>
      <c r="U1873" s="606"/>
      <c r="V1873" s="606"/>
      <c r="W1873" s="606"/>
      <c r="X1873" s="606"/>
      <c r="Y1873" s="606"/>
      <c r="Z1873" s="606"/>
      <c r="AA1873" s="606"/>
      <c r="AB1873" s="606"/>
      <c r="AC1873" s="606"/>
      <c r="AD1873" s="657"/>
      <c r="AE1873" s="132"/>
    </row>
    <row r="1874" spans="1:34" ht="15.05" customHeight="1">
      <c r="A1874" s="132"/>
      <c r="B1874" s="132"/>
      <c r="C1874" s="132"/>
      <c r="D1874" s="132"/>
      <c r="E1874" s="132"/>
      <c r="F1874" s="132"/>
      <c r="G1874" s="132"/>
      <c r="H1874" s="132"/>
      <c r="I1874" s="132"/>
      <c r="J1874" s="132"/>
      <c r="K1874" s="132"/>
      <c r="L1874" s="132"/>
      <c r="M1874" s="132"/>
      <c r="N1874" s="132"/>
      <c r="O1874" s="132"/>
      <c r="P1874" s="132"/>
      <c r="Q1874" s="132"/>
      <c r="R1874" s="132"/>
      <c r="S1874" s="132"/>
      <c r="T1874" s="132"/>
      <c r="U1874" s="132"/>
      <c r="V1874" s="132"/>
      <c r="W1874" s="132"/>
      <c r="X1874" s="132"/>
      <c r="Y1874" s="132"/>
      <c r="Z1874" s="132"/>
      <c r="AA1874" s="132"/>
      <c r="AB1874" s="132"/>
      <c r="AC1874" s="132"/>
      <c r="AD1874" s="132"/>
      <c r="AE1874" s="132"/>
    </row>
    <row r="1875" spans="1:34" ht="36" customHeight="1">
      <c r="A1875" s="159" t="s">
        <v>292</v>
      </c>
      <c r="B1875" s="624" t="s">
        <v>442</v>
      </c>
      <c r="C1875" s="624"/>
      <c r="D1875" s="624"/>
      <c r="E1875" s="624"/>
      <c r="F1875" s="624"/>
      <c r="G1875" s="624"/>
      <c r="H1875" s="624"/>
      <c r="I1875" s="624"/>
      <c r="J1875" s="624"/>
      <c r="K1875" s="624"/>
      <c r="L1875" s="624"/>
      <c r="M1875" s="624"/>
      <c r="N1875" s="624"/>
      <c r="O1875" s="624"/>
      <c r="P1875" s="624"/>
      <c r="Q1875" s="624"/>
      <c r="R1875" s="624"/>
      <c r="S1875" s="624"/>
      <c r="T1875" s="624"/>
      <c r="U1875" s="624"/>
      <c r="V1875" s="624"/>
      <c r="W1875" s="624"/>
      <c r="X1875" s="624"/>
      <c r="Y1875" s="624"/>
      <c r="Z1875" s="624"/>
      <c r="AA1875" s="624"/>
      <c r="AB1875" s="624"/>
      <c r="AC1875" s="624"/>
      <c r="AD1875" s="624"/>
      <c r="AE1875" s="132"/>
    </row>
    <row r="1876" spans="1:34" ht="15.05" customHeight="1">
      <c r="A1876" s="159"/>
      <c r="B1876" s="234"/>
      <c r="C1876" s="451" t="s">
        <v>847</v>
      </c>
      <c r="D1876" s="451"/>
      <c r="E1876" s="451"/>
      <c r="F1876" s="451"/>
      <c r="G1876" s="451"/>
      <c r="H1876" s="451"/>
      <c r="I1876" s="451"/>
      <c r="J1876" s="451"/>
      <c r="K1876" s="451"/>
      <c r="L1876" s="451"/>
      <c r="M1876" s="451"/>
      <c r="N1876" s="451"/>
      <c r="O1876" s="451"/>
      <c r="P1876" s="451"/>
      <c r="Q1876" s="451"/>
      <c r="R1876" s="451"/>
      <c r="S1876" s="451"/>
      <c r="T1876" s="451"/>
      <c r="U1876" s="451"/>
      <c r="V1876" s="451"/>
      <c r="W1876" s="451"/>
      <c r="X1876" s="451"/>
      <c r="Y1876" s="451"/>
      <c r="Z1876" s="451"/>
      <c r="AA1876" s="451"/>
      <c r="AB1876" s="451"/>
      <c r="AC1876" s="451"/>
      <c r="AD1876" s="451"/>
      <c r="AE1876" s="132"/>
    </row>
    <row r="1877" spans="1:34" ht="36.85" customHeight="1">
      <c r="A1877" s="159"/>
      <c r="B1877" s="150"/>
      <c r="C1877" s="412" t="s">
        <v>439</v>
      </c>
      <c r="D1877" s="412"/>
      <c r="E1877" s="412"/>
      <c r="F1877" s="412"/>
      <c r="G1877" s="412"/>
      <c r="H1877" s="412"/>
      <c r="I1877" s="412"/>
      <c r="J1877" s="412"/>
      <c r="K1877" s="412"/>
      <c r="L1877" s="412"/>
      <c r="M1877" s="412"/>
      <c r="N1877" s="412"/>
      <c r="O1877" s="412"/>
      <c r="P1877" s="412"/>
      <c r="Q1877" s="412"/>
      <c r="R1877" s="412"/>
      <c r="S1877" s="412"/>
      <c r="T1877" s="412"/>
      <c r="U1877" s="412"/>
      <c r="V1877" s="412"/>
      <c r="W1877" s="412"/>
      <c r="X1877" s="412"/>
      <c r="Y1877" s="412"/>
      <c r="Z1877" s="412"/>
      <c r="AA1877" s="412"/>
      <c r="AB1877" s="412"/>
      <c r="AC1877" s="412"/>
      <c r="AD1877" s="412"/>
      <c r="AE1877" s="132"/>
    </row>
    <row r="1878" spans="1:34" ht="36" customHeight="1">
      <c r="A1878" s="159"/>
      <c r="B1878" s="150"/>
      <c r="C1878" s="412" t="s">
        <v>679</v>
      </c>
      <c r="D1878" s="412"/>
      <c r="E1878" s="412"/>
      <c r="F1878" s="412"/>
      <c r="G1878" s="412"/>
      <c r="H1878" s="412"/>
      <c r="I1878" s="412"/>
      <c r="J1878" s="412"/>
      <c r="K1878" s="412"/>
      <c r="L1878" s="412"/>
      <c r="M1878" s="412"/>
      <c r="N1878" s="412"/>
      <c r="O1878" s="412"/>
      <c r="P1878" s="412"/>
      <c r="Q1878" s="412"/>
      <c r="R1878" s="412"/>
      <c r="S1878" s="412"/>
      <c r="T1878" s="412"/>
      <c r="U1878" s="412"/>
      <c r="V1878" s="412"/>
      <c r="W1878" s="412"/>
      <c r="X1878" s="412"/>
      <c r="Y1878" s="412"/>
      <c r="Z1878" s="412"/>
      <c r="AA1878" s="412"/>
      <c r="AB1878" s="412"/>
      <c r="AC1878" s="412"/>
      <c r="AD1878" s="412"/>
      <c r="AE1878" s="132"/>
    </row>
    <row r="1879" spans="1:34">
      <c r="A1879" s="159"/>
      <c r="B1879" s="150"/>
      <c r="C1879" s="235"/>
      <c r="D1879" s="236"/>
      <c r="E1879" s="236"/>
      <c r="F1879" s="236"/>
      <c r="G1879" s="236"/>
      <c r="H1879" s="236"/>
      <c r="I1879" s="236"/>
      <c r="J1879" s="236"/>
      <c r="K1879" s="236"/>
      <c r="L1879" s="236"/>
      <c r="M1879" s="237"/>
      <c r="N1879" s="237"/>
      <c r="O1879" s="237"/>
      <c r="P1879" s="237"/>
      <c r="Q1879" s="237"/>
      <c r="R1879" s="237"/>
      <c r="S1879" s="237"/>
      <c r="T1879" s="237"/>
      <c r="U1879" s="237"/>
      <c r="V1879" s="237"/>
      <c r="W1879" s="237"/>
      <c r="X1879" s="237"/>
      <c r="Y1879" s="237"/>
      <c r="Z1879" s="237"/>
      <c r="AA1879" s="237"/>
      <c r="AB1879" s="237"/>
      <c r="AC1879" s="238"/>
      <c r="AD1879" s="238"/>
      <c r="AE1879" s="132"/>
    </row>
    <row r="1880" spans="1:34" ht="72" customHeight="1">
      <c r="A1880" s="159"/>
      <c r="B1880" s="150"/>
      <c r="C1880" s="625" t="s">
        <v>64</v>
      </c>
      <c r="D1880" s="625"/>
      <c r="E1880" s="625"/>
      <c r="F1880" s="625"/>
      <c r="G1880" s="625"/>
      <c r="H1880" s="625"/>
      <c r="I1880" s="625"/>
      <c r="J1880" s="625"/>
      <c r="K1880" s="625"/>
      <c r="L1880" s="625"/>
      <c r="M1880" s="625"/>
      <c r="N1880" s="625"/>
      <c r="O1880" s="625"/>
      <c r="P1880" s="625"/>
      <c r="Q1880" s="625"/>
      <c r="R1880" s="625"/>
      <c r="S1880" s="626" t="s">
        <v>440</v>
      </c>
      <c r="T1880" s="626"/>
      <c r="U1880" s="626"/>
      <c r="V1880" s="626"/>
      <c r="W1880" s="626"/>
      <c r="X1880" s="626"/>
      <c r="Y1880" s="626" t="s">
        <v>441</v>
      </c>
      <c r="Z1880" s="626"/>
      <c r="AA1880" s="626"/>
      <c r="AB1880" s="626"/>
      <c r="AC1880" s="626"/>
      <c r="AD1880" s="626"/>
      <c r="AE1880" s="132"/>
      <c r="AG1880" s="111" t="s">
        <v>921</v>
      </c>
      <c r="AH1880" s="111" t="s">
        <v>938</v>
      </c>
    </row>
    <row r="1881" spans="1:34" ht="15.55" customHeight="1">
      <c r="A1881" s="132"/>
      <c r="B1881" s="132"/>
      <c r="C1881" s="168" t="s">
        <v>68</v>
      </c>
      <c r="D1881" s="580" t="str">
        <f>IF(D38="","",D38)</f>
        <v/>
      </c>
      <c r="E1881" s="581"/>
      <c r="F1881" s="581"/>
      <c r="G1881" s="581"/>
      <c r="H1881" s="581"/>
      <c r="I1881" s="581"/>
      <c r="J1881" s="581"/>
      <c r="K1881" s="581"/>
      <c r="L1881" s="581"/>
      <c r="M1881" s="581"/>
      <c r="N1881" s="581"/>
      <c r="O1881" s="581"/>
      <c r="P1881" s="581"/>
      <c r="Q1881" s="581"/>
      <c r="R1881" s="600"/>
      <c r="S1881" s="513"/>
      <c r="T1881" s="599"/>
      <c r="U1881" s="599"/>
      <c r="V1881" s="599"/>
      <c r="W1881" s="599"/>
      <c r="X1881" s="514"/>
      <c r="Y1881" s="513"/>
      <c r="Z1881" s="599"/>
      <c r="AA1881" s="599"/>
      <c r="AB1881" s="599"/>
      <c r="AC1881" s="599"/>
      <c r="AD1881" s="514"/>
      <c r="AE1881" s="132"/>
      <c r="AG1881" s="111">
        <f>IF(AND(S1882&lt;&gt;"",S1881=""),1,0)</f>
        <v>0</v>
      </c>
      <c r="AH1881" s="132">
        <f>IF(OR(AND(S1881=1,Y1881=""),AND(S1881&gt;1,Y1881&lt;&gt;"")),1,0)</f>
        <v>0</v>
      </c>
    </row>
    <row r="1882" spans="1:34" ht="15.05" customHeight="1">
      <c r="A1882" s="132"/>
      <c r="B1882" s="132"/>
      <c r="C1882" s="160" t="s">
        <v>69</v>
      </c>
      <c r="D1882" s="580" t="str">
        <f t="shared" ref="D1882:D1945" si="317">IF(D39="","",D39)</f>
        <v/>
      </c>
      <c r="E1882" s="581"/>
      <c r="F1882" s="581"/>
      <c r="G1882" s="581"/>
      <c r="H1882" s="581"/>
      <c r="I1882" s="581"/>
      <c r="J1882" s="581"/>
      <c r="K1882" s="581"/>
      <c r="L1882" s="581"/>
      <c r="M1882" s="581"/>
      <c r="N1882" s="581"/>
      <c r="O1882" s="581"/>
      <c r="P1882" s="581"/>
      <c r="Q1882" s="581"/>
      <c r="R1882" s="600"/>
      <c r="S1882" s="513"/>
      <c r="T1882" s="599"/>
      <c r="U1882" s="599"/>
      <c r="V1882" s="599"/>
      <c r="W1882" s="599"/>
      <c r="X1882" s="514"/>
      <c r="Y1882" s="513"/>
      <c r="Z1882" s="599"/>
      <c r="AA1882" s="599"/>
      <c r="AB1882" s="599"/>
      <c r="AC1882" s="599"/>
      <c r="AD1882" s="514"/>
      <c r="AE1882" s="132"/>
      <c r="AG1882" s="111">
        <f t="shared" ref="AG1882:AG1945" si="318">IF(AND(S1883&lt;&gt;"",S1882=""),1,0)</f>
        <v>0</v>
      </c>
      <c r="AH1882" s="132">
        <f t="shared" ref="AH1882:AH1945" si="319">IF(OR(AND(S1882=1,Y1882=""),AND(S1882&gt;1,Y1882&lt;&gt;"")),1,0)</f>
        <v>0</v>
      </c>
    </row>
    <row r="1883" spans="1:34" ht="15.55" customHeight="1">
      <c r="A1883" s="132"/>
      <c r="B1883" s="132"/>
      <c r="C1883" s="160" t="s">
        <v>70</v>
      </c>
      <c r="D1883" s="580" t="str">
        <f t="shared" si="317"/>
        <v/>
      </c>
      <c r="E1883" s="581"/>
      <c r="F1883" s="581"/>
      <c r="G1883" s="581"/>
      <c r="H1883" s="581"/>
      <c r="I1883" s="581"/>
      <c r="J1883" s="581"/>
      <c r="K1883" s="581"/>
      <c r="L1883" s="581"/>
      <c r="M1883" s="581"/>
      <c r="N1883" s="581"/>
      <c r="O1883" s="581"/>
      <c r="P1883" s="581"/>
      <c r="Q1883" s="581"/>
      <c r="R1883" s="600"/>
      <c r="S1883" s="513"/>
      <c r="T1883" s="599"/>
      <c r="U1883" s="599"/>
      <c r="V1883" s="599"/>
      <c r="W1883" s="599"/>
      <c r="X1883" s="514"/>
      <c r="Y1883" s="513"/>
      <c r="Z1883" s="599"/>
      <c r="AA1883" s="599"/>
      <c r="AB1883" s="599"/>
      <c r="AC1883" s="599"/>
      <c r="AD1883" s="514"/>
      <c r="AE1883" s="132"/>
      <c r="AG1883" s="111">
        <f t="shared" si="318"/>
        <v>0</v>
      </c>
      <c r="AH1883" s="132">
        <f t="shared" si="319"/>
        <v>0</v>
      </c>
    </row>
    <row r="1884" spans="1:34" ht="15.55" customHeight="1">
      <c r="A1884" s="132"/>
      <c r="B1884" s="132"/>
      <c r="C1884" s="160" t="s">
        <v>71</v>
      </c>
      <c r="D1884" s="580" t="str">
        <f t="shared" si="317"/>
        <v/>
      </c>
      <c r="E1884" s="581"/>
      <c r="F1884" s="581"/>
      <c r="G1884" s="581"/>
      <c r="H1884" s="581"/>
      <c r="I1884" s="581"/>
      <c r="J1884" s="581"/>
      <c r="K1884" s="581"/>
      <c r="L1884" s="581"/>
      <c r="M1884" s="581"/>
      <c r="N1884" s="581"/>
      <c r="O1884" s="581"/>
      <c r="P1884" s="581"/>
      <c r="Q1884" s="581"/>
      <c r="R1884" s="600"/>
      <c r="S1884" s="513"/>
      <c r="T1884" s="599"/>
      <c r="U1884" s="599"/>
      <c r="V1884" s="599"/>
      <c r="W1884" s="599"/>
      <c r="X1884" s="514"/>
      <c r="Y1884" s="513"/>
      <c r="Z1884" s="599"/>
      <c r="AA1884" s="599"/>
      <c r="AB1884" s="599"/>
      <c r="AC1884" s="599"/>
      <c r="AD1884" s="514"/>
      <c r="AE1884" s="132"/>
      <c r="AG1884" s="111">
        <f t="shared" si="318"/>
        <v>0</v>
      </c>
      <c r="AH1884" s="132">
        <f t="shared" si="319"/>
        <v>0</v>
      </c>
    </row>
    <row r="1885" spans="1:34" ht="15.55" customHeight="1">
      <c r="A1885" s="132"/>
      <c r="B1885" s="132"/>
      <c r="C1885" s="160" t="s">
        <v>72</v>
      </c>
      <c r="D1885" s="580" t="str">
        <f t="shared" si="317"/>
        <v/>
      </c>
      <c r="E1885" s="581"/>
      <c r="F1885" s="581"/>
      <c r="G1885" s="581"/>
      <c r="H1885" s="581"/>
      <c r="I1885" s="581"/>
      <c r="J1885" s="581"/>
      <c r="K1885" s="581"/>
      <c r="L1885" s="581"/>
      <c r="M1885" s="581"/>
      <c r="N1885" s="581"/>
      <c r="O1885" s="581"/>
      <c r="P1885" s="581"/>
      <c r="Q1885" s="581"/>
      <c r="R1885" s="600"/>
      <c r="S1885" s="513"/>
      <c r="T1885" s="599"/>
      <c r="U1885" s="599"/>
      <c r="V1885" s="599"/>
      <c r="W1885" s="599"/>
      <c r="X1885" s="514"/>
      <c r="Y1885" s="513"/>
      <c r="Z1885" s="599"/>
      <c r="AA1885" s="599"/>
      <c r="AB1885" s="599"/>
      <c r="AC1885" s="599"/>
      <c r="AD1885" s="514"/>
      <c r="AE1885" s="132"/>
      <c r="AG1885" s="111">
        <f t="shared" si="318"/>
        <v>0</v>
      </c>
      <c r="AH1885" s="132">
        <f t="shared" si="319"/>
        <v>0</v>
      </c>
    </row>
    <row r="1886" spans="1:34" ht="15.55" customHeight="1">
      <c r="A1886" s="132"/>
      <c r="B1886" s="132"/>
      <c r="C1886" s="160" t="s">
        <v>73</v>
      </c>
      <c r="D1886" s="580" t="str">
        <f t="shared" si="317"/>
        <v/>
      </c>
      <c r="E1886" s="581"/>
      <c r="F1886" s="581"/>
      <c r="G1886" s="581"/>
      <c r="H1886" s="581"/>
      <c r="I1886" s="581"/>
      <c r="J1886" s="581"/>
      <c r="K1886" s="581"/>
      <c r="L1886" s="581"/>
      <c r="M1886" s="581"/>
      <c r="N1886" s="581"/>
      <c r="O1886" s="581"/>
      <c r="P1886" s="581"/>
      <c r="Q1886" s="581"/>
      <c r="R1886" s="600"/>
      <c r="S1886" s="513"/>
      <c r="T1886" s="599"/>
      <c r="U1886" s="599"/>
      <c r="V1886" s="599"/>
      <c r="W1886" s="599"/>
      <c r="X1886" s="514"/>
      <c r="Y1886" s="513"/>
      <c r="Z1886" s="599"/>
      <c r="AA1886" s="599"/>
      <c r="AB1886" s="599"/>
      <c r="AC1886" s="599"/>
      <c r="AD1886" s="514"/>
      <c r="AE1886" s="132"/>
      <c r="AG1886" s="111">
        <f t="shared" si="318"/>
        <v>0</v>
      </c>
      <c r="AH1886" s="132">
        <f t="shared" si="319"/>
        <v>0</v>
      </c>
    </row>
    <row r="1887" spans="1:34" ht="15.55" customHeight="1">
      <c r="A1887" s="132"/>
      <c r="B1887" s="132"/>
      <c r="C1887" s="160" t="s">
        <v>74</v>
      </c>
      <c r="D1887" s="580" t="str">
        <f t="shared" si="317"/>
        <v/>
      </c>
      <c r="E1887" s="581"/>
      <c r="F1887" s="581"/>
      <c r="G1887" s="581"/>
      <c r="H1887" s="581"/>
      <c r="I1887" s="581"/>
      <c r="J1887" s="581"/>
      <c r="K1887" s="581"/>
      <c r="L1887" s="581"/>
      <c r="M1887" s="581"/>
      <c r="N1887" s="581"/>
      <c r="O1887" s="581"/>
      <c r="P1887" s="581"/>
      <c r="Q1887" s="581"/>
      <c r="R1887" s="600"/>
      <c r="S1887" s="513"/>
      <c r="T1887" s="599"/>
      <c r="U1887" s="599"/>
      <c r="V1887" s="599"/>
      <c r="W1887" s="599"/>
      <c r="X1887" s="514"/>
      <c r="Y1887" s="513"/>
      <c r="Z1887" s="599"/>
      <c r="AA1887" s="599"/>
      <c r="AB1887" s="599"/>
      <c r="AC1887" s="599"/>
      <c r="AD1887" s="514"/>
      <c r="AE1887" s="132"/>
      <c r="AG1887" s="111">
        <f t="shared" si="318"/>
        <v>0</v>
      </c>
      <c r="AH1887" s="132">
        <f t="shared" si="319"/>
        <v>0</v>
      </c>
    </row>
    <row r="1888" spans="1:34" ht="15.55" customHeight="1">
      <c r="A1888" s="132"/>
      <c r="B1888" s="132"/>
      <c r="C1888" s="160" t="s">
        <v>75</v>
      </c>
      <c r="D1888" s="580" t="str">
        <f t="shared" si="317"/>
        <v/>
      </c>
      <c r="E1888" s="581"/>
      <c r="F1888" s="581"/>
      <c r="G1888" s="581"/>
      <c r="H1888" s="581"/>
      <c r="I1888" s="581"/>
      <c r="J1888" s="581"/>
      <c r="K1888" s="581"/>
      <c r="L1888" s="581"/>
      <c r="M1888" s="581"/>
      <c r="N1888" s="581"/>
      <c r="O1888" s="581"/>
      <c r="P1888" s="581"/>
      <c r="Q1888" s="581"/>
      <c r="R1888" s="600"/>
      <c r="S1888" s="513"/>
      <c r="T1888" s="599"/>
      <c r="U1888" s="599"/>
      <c r="V1888" s="599"/>
      <c r="W1888" s="599"/>
      <c r="X1888" s="514"/>
      <c r="Y1888" s="513"/>
      <c r="Z1888" s="599"/>
      <c r="AA1888" s="599"/>
      <c r="AB1888" s="599"/>
      <c r="AC1888" s="599"/>
      <c r="AD1888" s="514"/>
      <c r="AE1888" s="132"/>
      <c r="AG1888" s="111">
        <f t="shared" si="318"/>
        <v>0</v>
      </c>
      <c r="AH1888" s="132">
        <f t="shared" si="319"/>
        <v>0</v>
      </c>
    </row>
    <row r="1889" spans="1:34" ht="15.55" customHeight="1">
      <c r="A1889" s="132"/>
      <c r="B1889" s="132"/>
      <c r="C1889" s="160" t="s">
        <v>76</v>
      </c>
      <c r="D1889" s="580" t="str">
        <f t="shared" si="317"/>
        <v/>
      </c>
      <c r="E1889" s="581"/>
      <c r="F1889" s="581"/>
      <c r="G1889" s="581"/>
      <c r="H1889" s="581"/>
      <c r="I1889" s="581"/>
      <c r="J1889" s="581"/>
      <c r="K1889" s="581"/>
      <c r="L1889" s="581"/>
      <c r="M1889" s="581"/>
      <c r="N1889" s="581"/>
      <c r="O1889" s="581"/>
      <c r="P1889" s="581"/>
      <c r="Q1889" s="581"/>
      <c r="R1889" s="600"/>
      <c r="S1889" s="513"/>
      <c r="T1889" s="599"/>
      <c r="U1889" s="599"/>
      <c r="V1889" s="599"/>
      <c r="W1889" s="599"/>
      <c r="X1889" s="514"/>
      <c r="Y1889" s="513"/>
      <c r="Z1889" s="599"/>
      <c r="AA1889" s="599"/>
      <c r="AB1889" s="599"/>
      <c r="AC1889" s="599"/>
      <c r="AD1889" s="514"/>
      <c r="AE1889" s="132"/>
      <c r="AG1889" s="111">
        <f t="shared" si="318"/>
        <v>0</v>
      </c>
      <c r="AH1889" s="132">
        <f t="shared" si="319"/>
        <v>0</v>
      </c>
    </row>
    <row r="1890" spans="1:34" ht="15.55" customHeight="1">
      <c r="A1890" s="132"/>
      <c r="B1890" s="132"/>
      <c r="C1890" s="160" t="s">
        <v>77</v>
      </c>
      <c r="D1890" s="580" t="str">
        <f t="shared" si="317"/>
        <v/>
      </c>
      <c r="E1890" s="581"/>
      <c r="F1890" s="581"/>
      <c r="G1890" s="581"/>
      <c r="H1890" s="581"/>
      <c r="I1890" s="581"/>
      <c r="J1890" s="581"/>
      <c r="K1890" s="581"/>
      <c r="L1890" s="581"/>
      <c r="M1890" s="581"/>
      <c r="N1890" s="581"/>
      <c r="O1890" s="581"/>
      <c r="P1890" s="581"/>
      <c r="Q1890" s="581"/>
      <c r="R1890" s="600"/>
      <c r="S1890" s="513"/>
      <c r="T1890" s="599"/>
      <c r="U1890" s="599"/>
      <c r="V1890" s="599"/>
      <c r="W1890" s="599"/>
      <c r="X1890" s="514"/>
      <c r="Y1890" s="513"/>
      <c r="Z1890" s="599"/>
      <c r="AA1890" s="599"/>
      <c r="AB1890" s="599"/>
      <c r="AC1890" s="599"/>
      <c r="AD1890" s="514"/>
      <c r="AE1890" s="132"/>
      <c r="AG1890" s="111">
        <f t="shared" si="318"/>
        <v>0</v>
      </c>
      <c r="AH1890" s="132">
        <f t="shared" si="319"/>
        <v>0</v>
      </c>
    </row>
    <row r="1891" spans="1:34" ht="15.55" customHeight="1">
      <c r="A1891" s="132"/>
      <c r="B1891" s="132"/>
      <c r="C1891" s="160" t="s">
        <v>78</v>
      </c>
      <c r="D1891" s="580" t="str">
        <f t="shared" si="317"/>
        <v/>
      </c>
      <c r="E1891" s="581"/>
      <c r="F1891" s="581"/>
      <c r="G1891" s="581"/>
      <c r="H1891" s="581"/>
      <c r="I1891" s="581"/>
      <c r="J1891" s="581"/>
      <c r="K1891" s="581"/>
      <c r="L1891" s="581"/>
      <c r="M1891" s="581"/>
      <c r="N1891" s="581"/>
      <c r="O1891" s="581"/>
      <c r="P1891" s="581"/>
      <c r="Q1891" s="581"/>
      <c r="R1891" s="600"/>
      <c r="S1891" s="513"/>
      <c r="T1891" s="599"/>
      <c r="U1891" s="599"/>
      <c r="V1891" s="599"/>
      <c r="W1891" s="599"/>
      <c r="X1891" s="514"/>
      <c r="Y1891" s="513"/>
      <c r="Z1891" s="599"/>
      <c r="AA1891" s="599"/>
      <c r="AB1891" s="599"/>
      <c r="AC1891" s="599"/>
      <c r="AD1891" s="514"/>
      <c r="AE1891" s="132"/>
      <c r="AG1891" s="111">
        <f t="shared" si="318"/>
        <v>0</v>
      </c>
      <c r="AH1891" s="132">
        <f t="shared" si="319"/>
        <v>0</v>
      </c>
    </row>
    <row r="1892" spans="1:34" ht="15.55" customHeight="1">
      <c r="A1892" s="132"/>
      <c r="B1892" s="132"/>
      <c r="C1892" s="160" t="s">
        <v>79</v>
      </c>
      <c r="D1892" s="580" t="str">
        <f t="shared" si="317"/>
        <v/>
      </c>
      <c r="E1892" s="581"/>
      <c r="F1892" s="581"/>
      <c r="G1892" s="581"/>
      <c r="H1892" s="581"/>
      <c r="I1892" s="581"/>
      <c r="J1892" s="581"/>
      <c r="K1892" s="581"/>
      <c r="L1892" s="581"/>
      <c r="M1892" s="581"/>
      <c r="N1892" s="581"/>
      <c r="O1892" s="581"/>
      <c r="P1892" s="581"/>
      <c r="Q1892" s="581"/>
      <c r="R1892" s="600"/>
      <c r="S1892" s="513"/>
      <c r="T1892" s="599"/>
      <c r="U1892" s="599"/>
      <c r="V1892" s="599"/>
      <c r="W1892" s="599"/>
      <c r="X1892" s="514"/>
      <c r="Y1892" s="513"/>
      <c r="Z1892" s="599"/>
      <c r="AA1892" s="599"/>
      <c r="AB1892" s="599"/>
      <c r="AC1892" s="599"/>
      <c r="AD1892" s="514"/>
      <c r="AE1892" s="132"/>
      <c r="AG1892" s="111">
        <f t="shared" si="318"/>
        <v>0</v>
      </c>
      <c r="AH1892" s="132">
        <f t="shared" si="319"/>
        <v>0</v>
      </c>
    </row>
    <row r="1893" spans="1:34" ht="15.05" customHeight="1">
      <c r="A1893" s="132"/>
      <c r="B1893" s="132"/>
      <c r="C1893" s="160" t="s">
        <v>80</v>
      </c>
      <c r="D1893" s="580" t="str">
        <f t="shared" si="317"/>
        <v/>
      </c>
      <c r="E1893" s="581"/>
      <c r="F1893" s="581"/>
      <c r="G1893" s="581"/>
      <c r="H1893" s="581"/>
      <c r="I1893" s="581"/>
      <c r="J1893" s="581"/>
      <c r="K1893" s="581"/>
      <c r="L1893" s="581"/>
      <c r="M1893" s="581"/>
      <c r="N1893" s="581"/>
      <c r="O1893" s="581"/>
      <c r="P1893" s="581"/>
      <c r="Q1893" s="581"/>
      <c r="R1893" s="600"/>
      <c r="S1893" s="513"/>
      <c r="T1893" s="599"/>
      <c r="U1893" s="599"/>
      <c r="V1893" s="599"/>
      <c r="W1893" s="599"/>
      <c r="X1893" s="514"/>
      <c r="Y1893" s="513"/>
      <c r="Z1893" s="599"/>
      <c r="AA1893" s="599"/>
      <c r="AB1893" s="599"/>
      <c r="AC1893" s="599"/>
      <c r="AD1893" s="514"/>
      <c r="AE1893" s="132"/>
      <c r="AG1893" s="111">
        <f t="shared" si="318"/>
        <v>0</v>
      </c>
      <c r="AH1893" s="132">
        <f t="shared" si="319"/>
        <v>0</v>
      </c>
    </row>
    <row r="1894" spans="1:34" ht="15.05" customHeight="1">
      <c r="A1894" s="132"/>
      <c r="B1894" s="132"/>
      <c r="C1894" s="160" t="s">
        <v>81</v>
      </c>
      <c r="D1894" s="580" t="str">
        <f t="shared" si="317"/>
        <v/>
      </c>
      <c r="E1894" s="581"/>
      <c r="F1894" s="581"/>
      <c r="G1894" s="581"/>
      <c r="H1894" s="581"/>
      <c r="I1894" s="581"/>
      <c r="J1894" s="581"/>
      <c r="K1894" s="581"/>
      <c r="L1894" s="581"/>
      <c r="M1894" s="581"/>
      <c r="N1894" s="581"/>
      <c r="O1894" s="581"/>
      <c r="P1894" s="581"/>
      <c r="Q1894" s="581"/>
      <c r="R1894" s="600"/>
      <c r="S1894" s="513"/>
      <c r="T1894" s="599"/>
      <c r="U1894" s="599"/>
      <c r="V1894" s="599"/>
      <c r="W1894" s="599"/>
      <c r="X1894" s="514"/>
      <c r="Y1894" s="513"/>
      <c r="Z1894" s="599"/>
      <c r="AA1894" s="599"/>
      <c r="AB1894" s="599"/>
      <c r="AC1894" s="599"/>
      <c r="AD1894" s="514"/>
      <c r="AE1894" s="132"/>
      <c r="AG1894" s="111">
        <f t="shared" si="318"/>
        <v>0</v>
      </c>
      <c r="AH1894" s="132">
        <f t="shared" si="319"/>
        <v>0</v>
      </c>
    </row>
    <row r="1895" spans="1:34" ht="15.05" customHeight="1">
      <c r="A1895" s="132"/>
      <c r="B1895" s="132"/>
      <c r="C1895" s="160" t="s">
        <v>82</v>
      </c>
      <c r="D1895" s="580" t="str">
        <f t="shared" si="317"/>
        <v/>
      </c>
      <c r="E1895" s="581"/>
      <c r="F1895" s="581"/>
      <c r="G1895" s="581"/>
      <c r="H1895" s="581"/>
      <c r="I1895" s="581"/>
      <c r="J1895" s="581"/>
      <c r="K1895" s="581"/>
      <c r="L1895" s="581"/>
      <c r="M1895" s="581"/>
      <c r="N1895" s="581"/>
      <c r="O1895" s="581"/>
      <c r="P1895" s="581"/>
      <c r="Q1895" s="581"/>
      <c r="R1895" s="600"/>
      <c r="S1895" s="513"/>
      <c r="T1895" s="599"/>
      <c r="U1895" s="599"/>
      <c r="V1895" s="599"/>
      <c r="W1895" s="599"/>
      <c r="X1895" s="514"/>
      <c r="Y1895" s="513"/>
      <c r="Z1895" s="599"/>
      <c r="AA1895" s="599"/>
      <c r="AB1895" s="599"/>
      <c r="AC1895" s="599"/>
      <c r="AD1895" s="514"/>
      <c r="AE1895" s="132"/>
      <c r="AG1895" s="111">
        <f t="shared" si="318"/>
        <v>0</v>
      </c>
      <c r="AH1895" s="132">
        <f t="shared" si="319"/>
        <v>0</v>
      </c>
    </row>
    <row r="1896" spans="1:34" ht="15.05" customHeight="1">
      <c r="A1896" s="132"/>
      <c r="B1896" s="132"/>
      <c r="C1896" s="160" t="s">
        <v>83</v>
      </c>
      <c r="D1896" s="580" t="str">
        <f t="shared" si="317"/>
        <v/>
      </c>
      <c r="E1896" s="581"/>
      <c r="F1896" s="581"/>
      <c r="G1896" s="581"/>
      <c r="H1896" s="581"/>
      <c r="I1896" s="581"/>
      <c r="J1896" s="581"/>
      <c r="K1896" s="581"/>
      <c r="L1896" s="581"/>
      <c r="M1896" s="581"/>
      <c r="N1896" s="581"/>
      <c r="O1896" s="581"/>
      <c r="P1896" s="581"/>
      <c r="Q1896" s="581"/>
      <c r="R1896" s="600"/>
      <c r="S1896" s="513"/>
      <c r="T1896" s="599"/>
      <c r="U1896" s="599"/>
      <c r="V1896" s="599"/>
      <c r="W1896" s="599"/>
      <c r="X1896" s="514"/>
      <c r="Y1896" s="513"/>
      <c r="Z1896" s="599"/>
      <c r="AA1896" s="599"/>
      <c r="AB1896" s="599"/>
      <c r="AC1896" s="599"/>
      <c r="AD1896" s="514"/>
      <c r="AE1896" s="132"/>
      <c r="AG1896" s="111">
        <f t="shared" si="318"/>
        <v>0</v>
      </c>
      <c r="AH1896" s="132">
        <f t="shared" si="319"/>
        <v>0</v>
      </c>
    </row>
    <row r="1897" spans="1:34" ht="15.05" customHeight="1">
      <c r="A1897" s="132"/>
      <c r="B1897" s="132"/>
      <c r="C1897" s="160" t="s">
        <v>84</v>
      </c>
      <c r="D1897" s="580" t="str">
        <f t="shared" si="317"/>
        <v/>
      </c>
      <c r="E1897" s="581"/>
      <c r="F1897" s="581"/>
      <c r="G1897" s="581"/>
      <c r="H1897" s="581"/>
      <c r="I1897" s="581"/>
      <c r="J1897" s="581"/>
      <c r="K1897" s="581"/>
      <c r="L1897" s="581"/>
      <c r="M1897" s="581"/>
      <c r="N1897" s="581"/>
      <c r="O1897" s="581"/>
      <c r="P1897" s="581"/>
      <c r="Q1897" s="581"/>
      <c r="R1897" s="600"/>
      <c r="S1897" s="513"/>
      <c r="T1897" s="599"/>
      <c r="U1897" s="599"/>
      <c r="V1897" s="599"/>
      <c r="W1897" s="599"/>
      <c r="X1897" s="514"/>
      <c r="Y1897" s="513"/>
      <c r="Z1897" s="599"/>
      <c r="AA1897" s="599"/>
      <c r="AB1897" s="599"/>
      <c r="AC1897" s="599"/>
      <c r="AD1897" s="514"/>
      <c r="AE1897" s="132"/>
      <c r="AG1897" s="111">
        <f t="shared" si="318"/>
        <v>0</v>
      </c>
      <c r="AH1897" s="132">
        <f t="shared" si="319"/>
        <v>0</v>
      </c>
    </row>
    <row r="1898" spans="1:34" ht="15.05" customHeight="1">
      <c r="A1898" s="132"/>
      <c r="B1898" s="132"/>
      <c r="C1898" s="160" t="s">
        <v>85</v>
      </c>
      <c r="D1898" s="580" t="str">
        <f t="shared" si="317"/>
        <v/>
      </c>
      <c r="E1898" s="581"/>
      <c r="F1898" s="581"/>
      <c r="G1898" s="581"/>
      <c r="H1898" s="581"/>
      <c r="I1898" s="581"/>
      <c r="J1898" s="581"/>
      <c r="K1898" s="581"/>
      <c r="L1898" s="581"/>
      <c r="M1898" s="581"/>
      <c r="N1898" s="581"/>
      <c r="O1898" s="581"/>
      <c r="P1898" s="581"/>
      <c r="Q1898" s="581"/>
      <c r="R1898" s="600"/>
      <c r="S1898" s="513"/>
      <c r="T1898" s="599"/>
      <c r="U1898" s="599"/>
      <c r="V1898" s="599"/>
      <c r="W1898" s="599"/>
      <c r="X1898" s="514"/>
      <c r="Y1898" s="513"/>
      <c r="Z1898" s="599"/>
      <c r="AA1898" s="599"/>
      <c r="AB1898" s="599"/>
      <c r="AC1898" s="599"/>
      <c r="AD1898" s="514"/>
      <c r="AE1898" s="132"/>
      <c r="AG1898" s="111">
        <f t="shared" si="318"/>
        <v>0</v>
      </c>
      <c r="AH1898" s="132">
        <f t="shared" si="319"/>
        <v>0</v>
      </c>
    </row>
    <row r="1899" spans="1:34" ht="15.05" customHeight="1">
      <c r="A1899" s="132"/>
      <c r="B1899" s="132"/>
      <c r="C1899" s="160" t="s">
        <v>86</v>
      </c>
      <c r="D1899" s="580" t="str">
        <f t="shared" si="317"/>
        <v/>
      </c>
      <c r="E1899" s="581"/>
      <c r="F1899" s="581"/>
      <c r="G1899" s="581"/>
      <c r="H1899" s="581"/>
      <c r="I1899" s="581"/>
      <c r="J1899" s="581"/>
      <c r="K1899" s="581"/>
      <c r="L1899" s="581"/>
      <c r="M1899" s="581"/>
      <c r="N1899" s="581"/>
      <c r="O1899" s="581"/>
      <c r="P1899" s="581"/>
      <c r="Q1899" s="581"/>
      <c r="R1899" s="600"/>
      <c r="S1899" s="513"/>
      <c r="T1899" s="599"/>
      <c r="U1899" s="599"/>
      <c r="V1899" s="599"/>
      <c r="W1899" s="599"/>
      <c r="X1899" s="514"/>
      <c r="Y1899" s="513"/>
      <c r="Z1899" s="599"/>
      <c r="AA1899" s="599"/>
      <c r="AB1899" s="599"/>
      <c r="AC1899" s="599"/>
      <c r="AD1899" s="514"/>
      <c r="AE1899" s="132"/>
      <c r="AG1899" s="111">
        <f t="shared" si="318"/>
        <v>0</v>
      </c>
      <c r="AH1899" s="132">
        <f t="shared" si="319"/>
        <v>0</v>
      </c>
    </row>
    <row r="1900" spans="1:34" ht="15.05" customHeight="1">
      <c r="A1900" s="132"/>
      <c r="B1900" s="132"/>
      <c r="C1900" s="160" t="s">
        <v>87</v>
      </c>
      <c r="D1900" s="580" t="str">
        <f t="shared" si="317"/>
        <v/>
      </c>
      <c r="E1900" s="581"/>
      <c r="F1900" s="581"/>
      <c r="G1900" s="581"/>
      <c r="H1900" s="581"/>
      <c r="I1900" s="581"/>
      <c r="J1900" s="581"/>
      <c r="K1900" s="581"/>
      <c r="L1900" s="581"/>
      <c r="M1900" s="581"/>
      <c r="N1900" s="581"/>
      <c r="O1900" s="581"/>
      <c r="P1900" s="581"/>
      <c r="Q1900" s="581"/>
      <c r="R1900" s="600"/>
      <c r="S1900" s="513"/>
      <c r="T1900" s="599"/>
      <c r="U1900" s="599"/>
      <c r="V1900" s="599"/>
      <c r="W1900" s="599"/>
      <c r="X1900" s="514"/>
      <c r="Y1900" s="513"/>
      <c r="Z1900" s="599"/>
      <c r="AA1900" s="599"/>
      <c r="AB1900" s="599"/>
      <c r="AC1900" s="599"/>
      <c r="AD1900" s="514"/>
      <c r="AE1900" s="132"/>
      <c r="AG1900" s="111">
        <f t="shared" si="318"/>
        <v>0</v>
      </c>
      <c r="AH1900" s="132">
        <f t="shared" si="319"/>
        <v>0</v>
      </c>
    </row>
    <row r="1901" spans="1:34" ht="15.05" customHeight="1">
      <c r="A1901" s="132"/>
      <c r="B1901" s="132"/>
      <c r="C1901" s="160" t="s">
        <v>88</v>
      </c>
      <c r="D1901" s="580" t="str">
        <f t="shared" si="317"/>
        <v/>
      </c>
      <c r="E1901" s="581"/>
      <c r="F1901" s="581"/>
      <c r="G1901" s="581"/>
      <c r="H1901" s="581"/>
      <c r="I1901" s="581"/>
      <c r="J1901" s="581"/>
      <c r="K1901" s="581"/>
      <c r="L1901" s="581"/>
      <c r="M1901" s="581"/>
      <c r="N1901" s="581"/>
      <c r="O1901" s="581"/>
      <c r="P1901" s="581"/>
      <c r="Q1901" s="581"/>
      <c r="R1901" s="600"/>
      <c r="S1901" s="513"/>
      <c r="T1901" s="599"/>
      <c r="U1901" s="599"/>
      <c r="V1901" s="599"/>
      <c r="W1901" s="599"/>
      <c r="X1901" s="514"/>
      <c r="Y1901" s="513"/>
      <c r="Z1901" s="599"/>
      <c r="AA1901" s="599"/>
      <c r="AB1901" s="599"/>
      <c r="AC1901" s="599"/>
      <c r="AD1901" s="514"/>
      <c r="AE1901" s="132"/>
      <c r="AG1901" s="111">
        <f t="shared" si="318"/>
        <v>0</v>
      </c>
      <c r="AH1901" s="132">
        <f t="shared" si="319"/>
        <v>0</v>
      </c>
    </row>
    <row r="1902" spans="1:34" ht="15.05" customHeight="1">
      <c r="A1902" s="132"/>
      <c r="B1902" s="132"/>
      <c r="C1902" s="160" t="s">
        <v>89</v>
      </c>
      <c r="D1902" s="580" t="str">
        <f t="shared" si="317"/>
        <v/>
      </c>
      <c r="E1902" s="581"/>
      <c r="F1902" s="581"/>
      <c r="G1902" s="581"/>
      <c r="H1902" s="581"/>
      <c r="I1902" s="581"/>
      <c r="J1902" s="581"/>
      <c r="K1902" s="581"/>
      <c r="L1902" s="581"/>
      <c r="M1902" s="581"/>
      <c r="N1902" s="581"/>
      <c r="O1902" s="581"/>
      <c r="P1902" s="581"/>
      <c r="Q1902" s="581"/>
      <c r="R1902" s="600"/>
      <c r="S1902" s="513"/>
      <c r="T1902" s="599"/>
      <c r="U1902" s="599"/>
      <c r="V1902" s="599"/>
      <c r="W1902" s="599"/>
      <c r="X1902" s="514"/>
      <c r="Y1902" s="513"/>
      <c r="Z1902" s="599"/>
      <c r="AA1902" s="599"/>
      <c r="AB1902" s="599"/>
      <c r="AC1902" s="599"/>
      <c r="AD1902" s="514"/>
      <c r="AE1902" s="132"/>
      <c r="AG1902" s="111">
        <f t="shared" si="318"/>
        <v>0</v>
      </c>
      <c r="AH1902" s="132">
        <f t="shared" si="319"/>
        <v>0</v>
      </c>
    </row>
    <row r="1903" spans="1:34" ht="15.05" customHeight="1">
      <c r="A1903" s="132"/>
      <c r="B1903" s="132"/>
      <c r="C1903" s="160" t="s">
        <v>90</v>
      </c>
      <c r="D1903" s="580" t="str">
        <f t="shared" si="317"/>
        <v/>
      </c>
      <c r="E1903" s="581"/>
      <c r="F1903" s="581"/>
      <c r="G1903" s="581"/>
      <c r="H1903" s="581"/>
      <c r="I1903" s="581"/>
      <c r="J1903" s="581"/>
      <c r="K1903" s="581"/>
      <c r="L1903" s="581"/>
      <c r="M1903" s="581"/>
      <c r="N1903" s="581"/>
      <c r="O1903" s="581"/>
      <c r="P1903" s="581"/>
      <c r="Q1903" s="581"/>
      <c r="R1903" s="600"/>
      <c r="S1903" s="513"/>
      <c r="T1903" s="599"/>
      <c r="U1903" s="599"/>
      <c r="V1903" s="599"/>
      <c r="W1903" s="599"/>
      <c r="X1903" s="514"/>
      <c r="Y1903" s="513"/>
      <c r="Z1903" s="599"/>
      <c r="AA1903" s="599"/>
      <c r="AB1903" s="599"/>
      <c r="AC1903" s="599"/>
      <c r="AD1903" s="514"/>
      <c r="AE1903" s="132"/>
      <c r="AG1903" s="111">
        <f t="shared" si="318"/>
        <v>0</v>
      </c>
      <c r="AH1903" s="132">
        <f t="shared" si="319"/>
        <v>0</v>
      </c>
    </row>
    <row r="1904" spans="1:34" ht="15.05" customHeight="1">
      <c r="A1904" s="132"/>
      <c r="B1904" s="132"/>
      <c r="C1904" s="160" t="s">
        <v>91</v>
      </c>
      <c r="D1904" s="580" t="str">
        <f t="shared" si="317"/>
        <v/>
      </c>
      <c r="E1904" s="581"/>
      <c r="F1904" s="581"/>
      <c r="G1904" s="581"/>
      <c r="H1904" s="581"/>
      <c r="I1904" s="581"/>
      <c r="J1904" s="581"/>
      <c r="K1904" s="581"/>
      <c r="L1904" s="581"/>
      <c r="M1904" s="581"/>
      <c r="N1904" s="581"/>
      <c r="O1904" s="581"/>
      <c r="P1904" s="581"/>
      <c r="Q1904" s="581"/>
      <c r="R1904" s="600"/>
      <c r="S1904" s="513"/>
      <c r="T1904" s="599"/>
      <c r="U1904" s="599"/>
      <c r="V1904" s="599"/>
      <c r="W1904" s="599"/>
      <c r="X1904" s="514"/>
      <c r="Y1904" s="513"/>
      <c r="Z1904" s="599"/>
      <c r="AA1904" s="599"/>
      <c r="AB1904" s="599"/>
      <c r="AC1904" s="599"/>
      <c r="AD1904" s="514"/>
      <c r="AE1904" s="132"/>
      <c r="AG1904" s="111">
        <f t="shared" si="318"/>
        <v>0</v>
      </c>
      <c r="AH1904" s="132">
        <f t="shared" si="319"/>
        <v>0</v>
      </c>
    </row>
    <row r="1905" spans="1:34" ht="15.05" customHeight="1">
      <c r="A1905" s="132"/>
      <c r="B1905" s="132"/>
      <c r="C1905" s="160" t="s">
        <v>92</v>
      </c>
      <c r="D1905" s="580" t="str">
        <f t="shared" si="317"/>
        <v/>
      </c>
      <c r="E1905" s="581"/>
      <c r="F1905" s="581"/>
      <c r="G1905" s="581"/>
      <c r="H1905" s="581"/>
      <c r="I1905" s="581"/>
      <c r="J1905" s="581"/>
      <c r="K1905" s="581"/>
      <c r="L1905" s="581"/>
      <c r="M1905" s="581"/>
      <c r="N1905" s="581"/>
      <c r="O1905" s="581"/>
      <c r="P1905" s="581"/>
      <c r="Q1905" s="581"/>
      <c r="R1905" s="600"/>
      <c r="S1905" s="513"/>
      <c r="T1905" s="599"/>
      <c r="U1905" s="599"/>
      <c r="V1905" s="599"/>
      <c r="W1905" s="599"/>
      <c r="X1905" s="514"/>
      <c r="Y1905" s="513"/>
      <c r="Z1905" s="599"/>
      <c r="AA1905" s="599"/>
      <c r="AB1905" s="599"/>
      <c r="AC1905" s="599"/>
      <c r="AD1905" s="514"/>
      <c r="AE1905" s="132"/>
      <c r="AG1905" s="111">
        <f t="shared" si="318"/>
        <v>0</v>
      </c>
      <c r="AH1905" s="132">
        <f t="shared" si="319"/>
        <v>0</v>
      </c>
    </row>
    <row r="1906" spans="1:34" ht="15.05" customHeight="1">
      <c r="A1906" s="132"/>
      <c r="B1906" s="132"/>
      <c r="C1906" s="160" t="s">
        <v>93</v>
      </c>
      <c r="D1906" s="580" t="str">
        <f t="shared" si="317"/>
        <v/>
      </c>
      <c r="E1906" s="581"/>
      <c r="F1906" s="581"/>
      <c r="G1906" s="581"/>
      <c r="H1906" s="581"/>
      <c r="I1906" s="581"/>
      <c r="J1906" s="581"/>
      <c r="K1906" s="581"/>
      <c r="L1906" s="581"/>
      <c r="M1906" s="581"/>
      <c r="N1906" s="581"/>
      <c r="O1906" s="581"/>
      <c r="P1906" s="581"/>
      <c r="Q1906" s="581"/>
      <c r="R1906" s="600"/>
      <c r="S1906" s="513"/>
      <c r="T1906" s="599"/>
      <c r="U1906" s="599"/>
      <c r="V1906" s="599"/>
      <c r="W1906" s="599"/>
      <c r="X1906" s="514"/>
      <c r="Y1906" s="513"/>
      <c r="Z1906" s="599"/>
      <c r="AA1906" s="599"/>
      <c r="AB1906" s="599"/>
      <c r="AC1906" s="599"/>
      <c r="AD1906" s="514"/>
      <c r="AE1906" s="132"/>
      <c r="AG1906" s="111">
        <f t="shared" si="318"/>
        <v>0</v>
      </c>
      <c r="AH1906" s="132">
        <f t="shared" si="319"/>
        <v>0</v>
      </c>
    </row>
    <row r="1907" spans="1:34" ht="15.05" customHeight="1">
      <c r="A1907" s="132"/>
      <c r="B1907" s="132"/>
      <c r="C1907" s="160" t="s">
        <v>94</v>
      </c>
      <c r="D1907" s="580" t="str">
        <f t="shared" si="317"/>
        <v/>
      </c>
      <c r="E1907" s="581"/>
      <c r="F1907" s="581"/>
      <c r="G1907" s="581"/>
      <c r="H1907" s="581"/>
      <c r="I1907" s="581"/>
      <c r="J1907" s="581"/>
      <c r="K1907" s="581"/>
      <c r="L1907" s="581"/>
      <c r="M1907" s="581"/>
      <c r="N1907" s="581"/>
      <c r="O1907" s="581"/>
      <c r="P1907" s="581"/>
      <c r="Q1907" s="581"/>
      <c r="R1907" s="600"/>
      <c r="S1907" s="513"/>
      <c r="T1907" s="599"/>
      <c r="U1907" s="599"/>
      <c r="V1907" s="599"/>
      <c r="W1907" s="599"/>
      <c r="X1907" s="514"/>
      <c r="Y1907" s="513"/>
      <c r="Z1907" s="599"/>
      <c r="AA1907" s="599"/>
      <c r="AB1907" s="599"/>
      <c r="AC1907" s="599"/>
      <c r="AD1907" s="514"/>
      <c r="AE1907" s="132"/>
      <c r="AG1907" s="111">
        <f t="shared" si="318"/>
        <v>0</v>
      </c>
      <c r="AH1907" s="132">
        <f t="shared" si="319"/>
        <v>0</v>
      </c>
    </row>
    <row r="1908" spans="1:34" ht="15.05" customHeight="1">
      <c r="A1908" s="132"/>
      <c r="B1908" s="132"/>
      <c r="C1908" s="160" t="s">
        <v>95</v>
      </c>
      <c r="D1908" s="580" t="str">
        <f t="shared" si="317"/>
        <v/>
      </c>
      <c r="E1908" s="581"/>
      <c r="F1908" s="581"/>
      <c r="G1908" s="581"/>
      <c r="H1908" s="581"/>
      <c r="I1908" s="581"/>
      <c r="J1908" s="581"/>
      <c r="K1908" s="581"/>
      <c r="L1908" s="581"/>
      <c r="M1908" s="581"/>
      <c r="N1908" s="581"/>
      <c r="O1908" s="581"/>
      <c r="P1908" s="581"/>
      <c r="Q1908" s="581"/>
      <c r="R1908" s="600"/>
      <c r="S1908" s="513"/>
      <c r="T1908" s="599"/>
      <c r="U1908" s="599"/>
      <c r="V1908" s="599"/>
      <c r="W1908" s="599"/>
      <c r="X1908" s="514"/>
      <c r="Y1908" s="513"/>
      <c r="Z1908" s="599"/>
      <c r="AA1908" s="599"/>
      <c r="AB1908" s="599"/>
      <c r="AC1908" s="599"/>
      <c r="AD1908" s="514"/>
      <c r="AE1908" s="132"/>
      <c r="AG1908" s="111">
        <f t="shared" si="318"/>
        <v>0</v>
      </c>
      <c r="AH1908" s="132">
        <f t="shared" si="319"/>
        <v>0</v>
      </c>
    </row>
    <row r="1909" spans="1:34" ht="15.05" customHeight="1">
      <c r="A1909" s="132"/>
      <c r="B1909" s="132"/>
      <c r="C1909" s="160" t="s">
        <v>96</v>
      </c>
      <c r="D1909" s="580" t="str">
        <f t="shared" si="317"/>
        <v/>
      </c>
      <c r="E1909" s="581"/>
      <c r="F1909" s="581"/>
      <c r="G1909" s="581"/>
      <c r="H1909" s="581"/>
      <c r="I1909" s="581"/>
      <c r="J1909" s="581"/>
      <c r="K1909" s="581"/>
      <c r="L1909" s="581"/>
      <c r="M1909" s="581"/>
      <c r="N1909" s="581"/>
      <c r="O1909" s="581"/>
      <c r="P1909" s="581"/>
      <c r="Q1909" s="581"/>
      <c r="R1909" s="600"/>
      <c r="S1909" s="513"/>
      <c r="T1909" s="599"/>
      <c r="U1909" s="599"/>
      <c r="V1909" s="599"/>
      <c r="W1909" s="599"/>
      <c r="X1909" s="514"/>
      <c r="Y1909" s="513"/>
      <c r="Z1909" s="599"/>
      <c r="AA1909" s="599"/>
      <c r="AB1909" s="599"/>
      <c r="AC1909" s="599"/>
      <c r="AD1909" s="514"/>
      <c r="AE1909" s="132"/>
      <c r="AG1909" s="111">
        <f t="shared" si="318"/>
        <v>0</v>
      </c>
      <c r="AH1909" s="132">
        <f t="shared" si="319"/>
        <v>0</v>
      </c>
    </row>
    <row r="1910" spans="1:34" ht="15.05" customHeight="1">
      <c r="A1910" s="132"/>
      <c r="B1910" s="132"/>
      <c r="C1910" s="160" t="s">
        <v>97</v>
      </c>
      <c r="D1910" s="580" t="str">
        <f t="shared" si="317"/>
        <v/>
      </c>
      <c r="E1910" s="581"/>
      <c r="F1910" s="581"/>
      <c r="G1910" s="581"/>
      <c r="H1910" s="581"/>
      <c r="I1910" s="581"/>
      <c r="J1910" s="581"/>
      <c r="K1910" s="581"/>
      <c r="L1910" s="581"/>
      <c r="M1910" s="581"/>
      <c r="N1910" s="581"/>
      <c r="O1910" s="581"/>
      <c r="P1910" s="581"/>
      <c r="Q1910" s="581"/>
      <c r="R1910" s="600"/>
      <c r="S1910" s="513"/>
      <c r="T1910" s="599"/>
      <c r="U1910" s="599"/>
      <c r="V1910" s="599"/>
      <c r="W1910" s="599"/>
      <c r="X1910" s="514"/>
      <c r="Y1910" s="513"/>
      <c r="Z1910" s="599"/>
      <c r="AA1910" s="599"/>
      <c r="AB1910" s="599"/>
      <c r="AC1910" s="599"/>
      <c r="AD1910" s="514"/>
      <c r="AE1910" s="132"/>
      <c r="AG1910" s="111">
        <f t="shared" si="318"/>
        <v>0</v>
      </c>
      <c r="AH1910" s="132">
        <f t="shared" si="319"/>
        <v>0</v>
      </c>
    </row>
    <row r="1911" spans="1:34" ht="15.05" customHeight="1">
      <c r="A1911" s="132"/>
      <c r="B1911" s="132"/>
      <c r="C1911" s="160" t="s">
        <v>98</v>
      </c>
      <c r="D1911" s="580" t="str">
        <f t="shared" si="317"/>
        <v/>
      </c>
      <c r="E1911" s="581"/>
      <c r="F1911" s="581"/>
      <c r="G1911" s="581"/>
      <c r="H1911" s="581"/>
      <c r="I1911" s="581"/>
      <c r="J1911" s="581"/>
      <c r="K1911" s="581"/>
      <c r="L1911" s="581"/>
      <c r="M1911" s="581"/>
      <c r="N1911" s="581"/>
      <c r="O1911" s="581"/>
      <c r="P1911" s="581"/>
      <c r="Q1911" s="581"/>
      <c r="R1911" s="600"/>
      <c r="S1911" s="513"/>
      <c r="T1911" s="599"/>
      <c r="U1911" s="599"/>
      <c r="V1911" s="599"/>
      <c r="W1911" s="599"/>
      <c r="X1911" s="514"/>
      <c r="Y1911" s="513"/>
      <c r="Z1911" s="599"/>
      <c r="AA1911" s="599"/>
      <c r="AB1911" s="599"/>
      <c r="AC1911" s="599"/>
      <c r="AD1911" s="514"/>
      <c r="AE1911" s="132"/>
      <c r="AG1911" s="111">
        <f t="shared" si="318"/>
        <v>0</v>
      </c>
      <c r="AH1911" s="132">
        <f t="shared" si="319"/>
        <v>0</v>
      </c>
    </row>
    <row r="1912" spans="1:34" ht="15.05" customHeight="1">
      <c r="A1912" s="132"/>
      <c r="B1912" s="132"/>
      <c r="C1912" s="160" t="s">
        <v>99</v>
      </c>
      <c r="D1912" s="580" t="str">
        <f t="shared" si="317"/>
        <v/>
      </c>
      <c r="E1912" s="581"/>
      <c r="F1912" s="581"/>
      <c r="G1912" s="581"/>
      <c r="H1912" s="581"/>
      <c r="I1912" s="581"/>
      <c r="J1912" s="581"/>
      <c r="K1912" s="581"/>
      <c r="L1912" s="581"/>
      <c r="M1912" s="581"/>
      <c r="N1912" s="581"/>
      <c r="O1912" s="581"/>
      <c r="P1912" s="581"/>
      <c r="Q1912" s="581"/>
      <c r="R1912" s="600"/>
      <c r="S1912" s="513"/>
      <c r="T1912" s="599"/>
      <c r="U1912" s="599"/>
      <c r="V1912" s="599"/>
      <c r="W1912" s="599"/>
      <c r="X1912" s="514"/>
      <c r="Y1912" s="513"/>
      <c r="Z1912" s="599"/>
      <c r="AA1912" s="599"/>
      <c r="AB1912" s="599"/>
      <c r="AC1912" s="599"/>
      <c r="AD1912" s="514"/>
      <c r="AE1912" s="132"/>
      <c r="AG1912" s="111">
        <f t="shared" si="318"/>
        <v>0</v>
      </c>
      <c r="AH1912" s="132">
        <f t="shared" si="319"/>
        <v>0</v>
      </c>
    </row>
    <row r="1913" spans="1:34" ht="15.05" customHeight="1">
      <c r="A1913" s="132"/>
      <c r="B1913" s="132"/>
      <c r="C1913" s="160" t="s">
        <v>100</v>
      </c>
      <c r="D1913" s="580" t="str">
        <f t="shared" si="317"/>
        <v/>
      </c>
      <c r="E1913" s="581"/>
      <c r="F1913" s="581"/>
      <c r="G1913" s="581"/>
      <c r="H1913" s="581"/>
      <c r="I1913" s="581"/>
      <c r="J1913" s="581"/>
      <c r="K1913" s="581"/>
      <c r="L1913" s="581"/>
      <c r="M1913" s="581"/>
      <c r="N1913" s="581"/>
      <c r="O1913" s="581"/>
      <c r="P1913" s="581"/>
      <c r="Q1913" s="581"/>
      <c r="R1913" s="600"/>
      <c r="S1913" s="513"/>
      <c r="T1913" s="599"/>
      <c r="U1913" s="599"/>
      <c r="V1913" s="599"/>
      <c r="W1913" s="599"/>
      <c r="X1913" s="514"/>
      <c r="Y1913" s="513"/>
      <c r="Z1913" s="599"/>
      <c r="AA1913" s="599"/>
      <c r="AB1913" s="599"/>
      <c r="AC1913" s="599"/>
      <c r="AD1913" s="514"/>
      <c r="AE1913" s="132"/>
      <c r="AG1913" s="111">
        <f t="shared" si="318"/>
        <v>0</v>
      </c>
      <c r="AH1913" s="132">
        <f t="shared" si="319"/>
        <v>0</v>
      </c>
    </row>
    <row r="1914" spans="1:34" ht="15.05" customHeight="1">
      <c r="A1914" s="132"/>
      <c r="B1914" s="132"/>
      <c r="C1914" s="160" t="s">
        <v>101</v>
      </c>
      <c r="D1914" s="580" t="str">
        <f t="shared" si="317"/>
        <v/>
      </c>
      <c r="E1914" s="581"/>
      <c r="F1914" s="581"/>
      <c r="G1914" s="581"/>
      <c r="H1914" s="581"/>
      <c r="I1914" s="581"/>
      <c r="J1914" s="581"/>
      <c r="K1914" s="581"/>
      <c r="L1914" s="581"/>
      <c r="M1914" s="581"/>
      <c r="N1914" s="581"/>
      <c r="O1914" s="581"/>
      <c r="P1914" s="581"/>
      <c r="Q1914" s="581"/>
      <c r="R1914" s="600"/>
      <c r="S1914" s="513"/>
      <c r="T1914" s="599"/>
      <c r="U1914" s="599"/>
      <c r="V1914" s="599"/>
      <c r="W1914" s="599"/>
      <c r="X1914" s="514"/>
      <c r="Y1914" s="513"/>
      <c r="Z1914" s="599"/>
      <c r="AA1914" s="599"/>
      <c r="AB1914" s="599"/>
      <c r="AC1914" s="599"/>
      <c r="AD1914" s="514"/>
      <c r="AE1914" s="132"/>
      <c r="AG1914" s="111">
        <f t="shared" si="318"/>
        <v>0</v>
      </c>
      <c r="AH1914" s="132">
        <f t="shared" si="319"/>
        <v>0</v>
      </c>
    </row>
    <row r="1915" spans="1:34" ht="15.05" customHeight="1">
      <c r="A1915" s="132"/>
      <c r="B1915" s="132"/>
      <c r="C1915" s="160" t="s">
        <v>102</v>
      </c>
      <c r="D1915" s="580" t="str">
        <f t="shared" si="317"/>
        <v/>
      </c>
      <c r="E1915" s="581"/>
      <c r="F1915" s="581"/>
      <c r="G1915" s="581"/>
      <c r="H1915" s="581"/>
      <c r="I1915" s="581"/>
      <c r="J1915" s="581"/>
      <c r="K1915" s="581"/>
      <c r="L1915" s="581"/>
      <c r="M1915" s="581"/>
      <c r="N1915" s="581"/>
      <c r="O1915" s="581"/>
      <c r="P1915" s="581"/>
      <c r="Q1915" s="581"/>
      <c r="R1915" s="600"/>
      <c r="S1915" s="513"/>
      <c r="T1915" s="599"/>
      <c r="U1915" s="599"/>
      <c r="V1915" s="599"/>
      <c r="W1915" s="599"/>
      <c r="X1915" s="514"/>
      <c r="Y1915" s="513"/>
      <c r="Z1915" s="599"/>
      <c r="AA1915" s="599"/>
      <c r="AB1915" s="599"/>
      <c r="AC1915" s="599"/>
      <c r="AD1915" s="514"/>
      <c r="AE1915" s="132"/>
      <c r="AG1915" s="111">
        <f t="shared" si="318"/>
        <v>0</v>
      </c>
      <c r="AH1915" s="132">
        <f t="shared" si="319"/>
        <v>0</v>
      </c>
    </row>
    <row r="1916" spans="1:34" ht="15.05" customHeight="1">
      <c r="A1916" s="132"/>
      <c r="B1916" s="132"/>
      <c r="C1916" s="160" t="s">
        <v>103</v>
      </c>
      <c r="D1916" s="580" t="str">
        <f t="shared" si="317"/>
        <v/>
      </c>
      <c r="E1916" s="581"/>
      <c r="F1916" s="581"/>
      <c r="G1916" s="581"/>
      <c r="H1916" s="581"/>
      <c r="I1916" s="581"/>
      <c r="J1916" s="581"/>
      <c r="K1916" s="581"/>
      <c r="L1916" s="581"/>
      <c r="M1916" s="581"/>
      <c r="N1916" s="581"/>
      <c r="O1916" s="581"/>
      <c r="P1916" s="581"/>
      <c r="Q1916" s="581"/>
      <c r="R1916" s="600"/>
      <c r="S1916" s="513"/>
      <c r="T1916" s="599"/>
      <c r="U1916" s="599"/>
      <c r="V1916" s="599"/>
      <c r="W1916" s="599"/>
      <c r="X1916" s="514"/>
      <c r="Y1916" s="513"/>
      <c r="Z1916" s="599"/>
      <c r="AA1916" s="599"/>
      <c r="AB1916" s="599"/>
      <c r="AC1916" s="599"/>
      <c r="AD1916" s="514"/>
      <c r="AE1916" s="132"/>
      <c r="AG1916" s="111">
        <f t="shared" si="318"/>
        <v>0</v>
      </c>
      <c r="AH1916" s="132">
        <f t="shared" si="319"/>
        <v>0</v>
      </c>
    </row>
    <row r="1917" spans="1:34" ht="15.05" customHeight="1">
      <c r="A1917" s="132"/>
      <c r="B1917" s="132"/>
      <c r="C1917" s="160" t="s">
        <v>104</v>
      </c>
      <c r="D1917" s="580" t="str">
        <f t="shared" si="317"/>
        <v/>
      </c>
      <c r="E1917" s="581"/>
      <c r="F1917" s="581"/>
      <c r="G1917" s="581"/>
      <c r="H1917" s="581"/>
      <c r="I1917" s="581"/>
      <c r="J1917" s="581"/>
      <c r="K1917" s="581"/>
      <c r="L1917" s="581"/>
      <c r="M1917" s="581"/>
      <c r="N1917" s="581"/>
      <c r="O1917" s="581"/>
      <c r="P1917" s="581"/>
      <c r="Q1917" s="581"/>
      <c r="R1917" s="600"/>
      <c r="S1917" s="513"/>
      <c r="T1917" s="599"/>
      <c r="U1917" s="599"/>
      <c r="V1917" s="599"/>
      <c r="W1917" s="599"/>
      <c r="X1917" s="514"/>
      <c r="Y1917" s="513"/>
      <c r="Z1917" s="599"/>
      <c r="AA1917" s="599"/>
      <c r="AB1917" s="599"/>
      <c r="AC1917" s="599"/>
      <c r="AD1917" s="514"/>
      <c r="AE1917" s="132"/>
      <c r="AG1917" s="111">
        <f t="shared" si="318"/>
        <v>0</v>
      </c>
      <c r="AH1917" s="132">
        <f t="shared" si="319"/>
        <v>0</v>
      </c>
    </row>
    <row r="1918" spans="1:34" ht="15.05" customHeight="1">
      <c r="A1918" s="132"/>
      <c r="B1918" s="132"/>
      <c r="C1918" s="160" t="s">
        <v>105</v>
      </c>
      <c r="D1918" s="580" t="str">
        <f t="shared" si="317"/>
        <v/>
      </c>
      <c r="E1918" s="581"/>
      <c r="F1918" s="581"/>
      <c r="G1918" s="581"/>
      <c r="H1918" s="581"/>
      <c r="I1918" s="581"/>
      <c r="J1918" s="581"/>
      <c r="K1918" s="581"/>
      <c r="L1918" s="581"/>
      <c r="M1918" s="581"/>
      <c r="N1918" s="581"/>
      <c r="O1918" s="581"/>
      <c r="P1918" s="581"/>
      <c r="Q1918" s="581"/>
      <c r="R1918" s="600"/>
      <c r="S1918" s="513"/>
      <c r="T1918" s="599"/>
      <c r="U1918" s="599"/>
      <c r="V1918" s="599"/>
      <c r="W1918" s="599"/>
      <c r="X1918" s="514"/>
      <c r="Y1918" s="513"/>
      <c r="Z1918" s="599"/>
      <c r="AA1918" s="599"/>
      <c r="AB1918" s="599"/>
      <c r="AC1918" s="599"/>
      <c r="AD1918" s="514"/>
      <c r="AE1918" s="132"/>
      <c r="AG1918" s="111">
        <f t="shared" si="318"/>
        <v>0</v>
      </c>
      <c r="AH1918" s="132">
        <f t="shared" si="319"/>
        <v>0</v>
      </c>
    </row>
    <row r="1919" spans="1:34" ht="15.05" customHeight="1">
      <c r="A1919" s="132"/>
      <c r="B1919" s="132"/>
      <c r="C1919" s="160" t="s">
        <v>106</v>
      </c>
      <c r="D1919" s="580" t="str">
        <f t="shared" si="317"/>
        <v/>
      </c>
      <c r="E1919" s="581"/>
      <c r="F1919" s="581"/>
      <c r="G1919" s="581"/>
      <c r="H1919" s="581"/>
      <c r="I1919" s="581"/>
      <c r="J1919" s="581"/>
      <c r="K1919" s="581"/>
      <c r="L1919" s="581"/>
      <c r="M1919" s="581"/>
      <c r="N1919" s="581"/>
      <c r="O1919" s="581"/>
      <c r="P1919" s="581"/>
      <c r="Q1919" s="581"/>
      <c r="R1919" s="600"/>
      <c r="S1919" s="513"/>
      <c r="T1919" s="599"/>
      <c r="U1919" s="599"/>
      <c r="V1919" s="599"/>
      <c r="W1919" s="599"/>
      <c r="X1919" s="514"/>
      <c r="Y1919" s="513"/>
      <c r="Z1919" s="599"/>
      <c r="AA1919" s="599"/>
      <c r="AB1919" s="599"/>
      <c r="AC1919" s="599"/>
      <c r="AD1919" s="514"/>
      <c r="AE1919" s="132"/>
      <c r="AG1919" s="111">
        <f t="shared" si="318"/>
        <v>0</v>
      </c>
      <c r="AH1919" s="132">
        <f t="shared" si="319"/>
        <v>0</v>
      </c>
    </row>
    <row r="1920" spans="1:34" ht="15.05" customHeight="1">
      <c r="A1920" s="132"/>
      <c r="B1920" s="132"/>
      <c r="C1920" s="160" t="s">
        <v>107</v>
      </c>
      <c r="D1920" s="580" t="str">
        <f t="shared" si="317"/>
        <v/>
      </c>
      <c r="E1920" s="581"/>
      <c r="F1920" s="581"/>
      <c r="G1920" s="581"/>
      <c r="H1920" s="581"/>
      <c r="I1920" s="581"/>
      <c r="J1920" s="581"/>
      <c r="K1920" s="581"/>
      <c r="L1920" s="581"/>
      <c r="M1920" s="581"/>
      <c r="N1920" s="581"/>
      <c r="O1920" s="581"/>
      <c r="P1920" s="581"/>
      <c r="Q1920" s="581"/>
      <c r="R1920" s="600"/>
      <c r="S1920" s="513"/>
      <c r="T1920" s="599"/>
      <c r="U1920" s="599"/>
      <c r="V1920" s="599"/>
      <c r="W1920" s="599"/>
      <c r="X1920" s="514"/>
      <c r="Y1920" s="513"/>
      <c r="Z1920" s="599"/>
      <c r="AA1920" s="599"/>
      <c r="AB1920" s="599"/>
      <c r="AC1920" s="599"/>
      <c r="AD1920" s="514"/>
      <c r="AE1920" s="132"/>
      <c r="AG1920" s="111">
        <f t="shared" si="318"/>
        <v>0</v>
      </c>
      <c r="AH1920" s="132">
        <f t="shared" si="319"/>
        <v>0</v>
      </c>
    </row>
    <row r="1921" spans="1:34" ht="15.05" customHeight="1">
      <c r="A1921" s="132"/>
      <c r="B1921" s="132"/>
      <c r="C1921" s="160" t="s">
        <v>108</v>
      </c>
      <c r="D1921" s="580" t="str">
        <f t="shared" si="317"/>
        <v/>
      </c>
      <c r="E1921" s="581"/>
      <c r="F1921" s="581"/>
      <c r="G1921" s="581"/>
      <c r="H1921" s="581"/>
      <c r="I1921" s="581"/>
      <c r="J1921" s="581"/>
      <c r="K1921" s="581"/>
      <c r="L1921" s="581"/>
      <c r="M1921" s="581"/>
      <c r="N1921" s="581"/>
      <c r="O1921" s="581"/>
      <c r="P1921" s="581"/>
      <c r="Q1921" s="581"/>
      <c r="R1921" s="600"/>
      <c r="S1921" s="513"/>
      <c r="T1921" s="599"/>
      <c r="U1921" s="599"/>
      <c r="V1921" s="599"/>
      <c r="W1921" s="599"/>
      <c r="X1921" s="514"/>
      <c r="Y1921" s="513"/>
      <c r="Z1921" s="599"/>
      <c r="AA1921" s="599"/>
      <c r="AB1921" s="599"/>
      <c r="AC1921" s="599"/>
      <c r="AD1921" s="514"/>
      <c r="AE1921" s="132"/>
      <c r="AG1921" s="111">
        <f t="shared" si="318"/>
        <v>0</v>
      </c>
      <c r="AH1921" s="132">
        <f t="shared" si="319"/>
        <v>0</v>
      </c>
    </row>
    <row r="1922" spans="1:34" ht="15.05" customHeight="1">
      <c r="A1922" s="132"/>
      <c r="B1922" s="132"/>
      <c r="C1922" s="160" t="s">
        <v>109</v>
      </c>
      <c r="D1922" s="580" t="str">
        <f t="shared" si="317"/>
        <v/>
      </c>
      <c r="E1922" s="581"/>
      <c r="F1922" s="581"/>
      <c r="G1922" s="581"/>
      <c r="H1922" s="581"/>
      <c r="I1922" s="581"/>
      <c r="J1922" s="581"/>
      <c r="K1922" s="581"/>
      <c r="L1922" s="581"/>
      <c r="M1922" s="581"/>
      <c r="N1922" s="581"/>
      <c r="O1922" s="581"/>
      <c r="P1922" s="581"/>
      <c r="Q1922" s="581"/>
      <c r="R1922" s="600"/>
      <c r="S1922" s="513"/>
      <c r="T1922" s="599"/>
      <c r="U1922" s="599"/>
      <c r="V1922" s="599"/>
      <c r="W1922" s="599"/>
      <c r="X1922" s="514"/>
      <c r="Y1922" s="513"/>
      <c r="Z1922" s="599"/>
      <c r="AA1922" s="599"/>
      <c r="AB1922" s="599"/>
      <c r="AC1922" s="599"/>
      <c r="AD1922" s="514"/>
      <c r="AE1922" s="132"/>
      <c r="AG1922" s="111">
        <f t="shared" si="318"/>
        <v>0</v>
      </c>
      <c r="AH1922" s="132">
        <f t="shared" si="319"/>
        <v>0</v>
      </c>
    </row>
    <row r="1923" spans="1:34" ht="15.05" customHeight="1">
      <c r="A1923" s="132"/>
      <c r="B1923" s="132"/>
      <c r="C1923" s="160" t="s">
        <v>110</v>
      </c>
      <c r="D1923" s="580" t="str">
        <f t="shared" si="317"/>
        <v/>
      </c>
      <c r="E1923" s="581"/>
      <c r="F1923" s="581"/>
      <c r="G1923" s="581"/>
      <c r="H1923" s="581"/>
      <c r="I1923" s="581"/>
      <c r="J1923" s="581"/>
      <c r="K1923" s="581"/>
      <c r="L1923" s="581"/>
      <c r="M1923" s="581"/>
      <c r="N1923" s="581"/>
      <c r="O1923" s="581"/>
      <c r="P1923" s="581"/>
      <c r="Q1923" s="581"/>
      <c r="R1923" s="600"/>
      <c r="S1923" s="513"/>
      <c r="T1923" s="599"/>
      <c r="U1923" s="599"/>
      <c r="V1923" s="599"/>
      <c r="W1923" s="599"/>
      <c r="X1923" s="514"/>
      <c r="Y1923" s="513"/>
      <c r="Z1923" s="599"/>
      <c r="AA1923" s="599"/>
      <c r="AB1923" s="599"/>
      <c r="AC1923" s="599"/>
      <c r="AD1923" s="514"/>
      <c r="AE1923" s="132"/>
      <c r="AG1923" s="111">
        <f t="shared" si="318"/>
        <v>0</v>
      </c>
      <c r="AH1923" s="132">
        <f t="shared" si="319"/>
        <v>0</v>
      </c>
    </row>
    <row r="1924" spans="1:34" ht="15.05" customHeight="1">
      <c r="A1924" s="132"/>
      <c r="B1924" s="132"/>
      <c r="C1924" s="160" t="s">
        <v>111</v>
      </c>
      <c r="D1924" s="580" t="str">
        <f t="shared" si="317"/>
        <v/>
      </c>
      <c r="E1924" s="581"/>
      <c r="F1924" s="581"/>
      <c r="G1924" s="581"/>
      <c r="H1924" s="581"/>
      <c r="I1924" s="581"/>
      <c r="J1924" s="581"/>
      <c r="K1924" s="581"/>
      <c r="L1924" s="581"/>
      <c r="M1924" s="581"/>
      <c r="N1924" s="581"/>
      <c r="O1924" s="581"/>
      <c r="P1924" s="581"/>
      <c r="Q1924" s="581"/>
      <c r="R1924" s="600"/>
      <c r="S1924" s="513"/>
      <c r="T1924" s="599"/>
      <c r="U1924" s="599"/>
      <c r="V1924" s="599"/>
      <c r="W1924" s="599"/>
      <c r="X1924" s="514"/>
      <c r="Y1924" s="513"/>
      <c r="Z1924" s="599"/>
      <c r="AA1924" s="599"/>
      <c r="AB1924" s="599"/>
      <c r="AC1924" s="599"/>
      <c r="AD1924" s="514"/>
      <c r="AE1924" s="132"/>
      <c r="AG1924" s="111">
        <f t="shared" si="318"/>
        <v>0</v>
      </c>
      <c r="AH1924" s="132">
        <f t="shared" si="319"/>
        <v>0</v>
      </c>
    </row>
    <row r="1925" spans="1:34" ht="15.05" customHeight="1">
      <c r="A1925" s="132"/>
      <c r="B1925" s="132"/>
      <c r="C1925" s="160" t="s">
        <v>112</v>
      </c>
      <c r="D1925" s="580" t="str">
        <f t="shared" si="317"/>
        <v/>
      </c>
      <c r="E1925" s="581"/>
      <c r="F1925" s="581"/>
      <c r="G1925" s="581"/>
      <c r="H1925" s="581"/>
      <c r="I1925" s="581"/>
      <c r="J1925" s="581"/>
      <c r="K1925" s="581"/>
      <c r="L1925" s="581"/>
      <c r="M1925" s="581"/>
      <c r="N1925" s="581"/>
      <c r="O1925" s="581"/>
      <c r="P1925" s="581"/>
      <c r="Q1925" s="581"/>
      <c r="R1925" s="600"/>
      <c r="S1925" s="513"/>
      <c r="T1925" s="599"/>
      <c r="U1925" s="599"/>
      <c r="V1925" s="599"/>
      <c r="W1925" s="599"/>
      <c r="X1925" s="514"/>
      <c r="Y1925" s="513"/>
      <c r="Z1925" s="599"/>
      <c r="AA1925" s="599"/>
      <c r="AB1925" s="599"/>
      <c r="AC1925" s="599"/>
      <c r="AD1925" s="514"/>
      <c r="AE1925" s="132"/>
      <c r="AG1925" s="111">
        <f t="shared" si="318"/>
        <v>0</v>
      </c>
      <c r="AH1925" s="132">
        <f t="shared" si="319"/>
        <v>0</v>
      </c>
    </row>
    <row r="1926" spans="1:34" ht="15.05" customHeight="1">
      <c r="A1926" s="132"/>
      <c r="B1926" s="132"/>
      <c r="C1926" s="160" t="s">
        <v>113</v>
      </c>
      <c r="D1926" s="580" t="str">
        <f t="shared" si="317"/>
        <v/>
      </c>
      <c r="E1926" s="581"/>
      <c r="F1926" s="581"/>
      <c r="G1926" s="581"/>
      <c r="H1926" s="581"/>
      <c r="I1926" s="581"/>
      <c r="J1926" s="581"/>
      <c r="K1926" s="581"/>
      <c r="L1926" s="581"/>
      <c r="M1926" s="581"/>
      <c r="N1926" s="581"/>
      <c r="O1926" s="581"/>
      <c r="P1926" s="581"/>
      <c r="Q1926" s="581"/>
      <c r="R1926" s="600"/>
      <c r="S1926" s="513"/>
      <c r="T1926" s="599"/>
      <c r="U1926" s="599"/>
      <c r="V1926" s="599"/>
      <c r="W1926" s="599"/>
      <c r="X1926" s="514"/>
      <c r="Y1926" s="513"/>
      <c r="Z1926" s="599"/>
      <c r="AA1926" s="599"/>
      <c r="AB1926" s="599"/>
      <c r="AC1926" s="599"/>
      <c r="AD1926" s="514"/>
      <c r="AE1926" s="132"/>
      <c r="AG1926" s="111">
        <f t="shared" si="318"/>
        <v>0</v>
      </c>
      <c r="AH1926" s="132">
        <f t="shared" si="319"/>
        <v>0</v>
      </c>
    </row>
    <row r="1927" spans="1:34" ht="15.05" customHeight="1">
      <c r="A1927" s="132"/>
      <c r="B1927" s="132"/>
      <c r="C1927" s="160" t="s">
        <v>114</v>
      </c>
      <c r="D1927" s="580" t="str">
        <f t="shared" si="317"/>
        <v/>
      </c>
      <c r="E1927" s="581"/>
      <c r="F1927" s="581"/>
      <c r="G1927" s="581"/>
      <c r="H1927" s="581"/>
      <c r="I1927" s="581"/>
      <c r="J1927" s="581"/>
      <c r="K1927" s="581"/>
      <c r="L1927" s="581"/>
      <c r="M1927" s="581"/>
      <c r="N1927" s="581"/>
      <c r="O1927" s="581"/>
      <c r="P1927" s="581"/>
      <c r="Q1927" s="581"/>
      <c r="R1927" s="600"/>
      <c r="S1927" s="513"/>
      <c r="T1927" s="599"/>
      <c r="U1927" s="599"/>
      <c r="V1927" s="599"/>
      <c r="W1927" s="599"/>
      <c r="X1927" s="514"/>
      <c r="Y1927" s="513"/>
      <c r="Z1927" s="599"/>
      <c r="AA1927" s="599"/>
      <c r="AB1927" s="599"/>
      <c r="AC1927" s="599"/>
      <c r="AD1927" s="514"/>
      <c r="AE1927" s="132"/>
      <c r="AG1927" s="111">
        <f t="shared" si="318"/>
        <v>0</v>
      </c>
      <c r="AH1927" s="132">
        <f t="shared" si="319"/>
        <v>0</v>
      </c>
    </row>
    <row r="1928" spans="1:34" ht="15.05" customHeight="1">
      <c r="A1928" s="132"/>
      <c r="B1928" s="132"/>
      <c r="C1928" s="160" t="s">
        <v>115</v>
      </c>
      <c r="D1928" s="580" t="str">
        <f t="shared" si="317"/>
        <v/>
      </c>
      <c r="E1928" s="581"/>
      <c r="F1928" s="581"/>
      <c r="G1928" s="581"/>
      <c r="H1928" s="581"/>
      <c r="I1928" s="581"/>
      <c r="J1928" s="581"/>
      <c r="K1928" s="581"/>
      <c r="L1928" s="581"/>
      <c r="M1928" s="581"/>
      <c r="N1928" s="581"/>
      <c r="O1928" s="581"/>
      <c r="P1928" s="581"/>
      <c r="Q1928" s="581"/>
      <c r="R1928" s="600"/>
      <c r="S1928" s="513"/>
      <c r="T1928" s="599"/>
      <c r="U1928" s="599"/>
      <c r="V1928" s="599"/>
      <c r="W1928" s="599"/>
      <c r="X1928" s="514"/>
      <c r="Y1928" s="513"/>
      <c r="Z1928" s="599"/>
      <c r="AA1928" s="599"/>
      <c r="AB1928" s="599"/>
      <c r="AC1928" s="599"/>
      <c r="AD1928" s="514"/>
      <c r="AE1928" s="132"/>
      <c r="AG1928" s="111">
        <f t="shared" si="318"/>
        <v>0</v>
      </c>
      <c r="AH1928" s="132">
        <f t="shared" si="319"/>
        <v>0</v>
      </c>
    </row>
    <row r="1929" spans="1:34" ht="15.05" customHeight="1">
      <c r="A1929" s="132"/>
      <c r="B1929" s="132"/>
      <c r="C1929" s="160" t="s">
        <v>116</v>
      </c>
      <c r="D1929" s="580" t="str">
        <f t="shared" si="317"/>
        <v/>
      </c>
      <c r="E1929" s="581"/>
      <c r="F1929" s="581"/>
      <c r="G1929" s="581"/>
      <c r="H1929" s="581"/>
      <c r="I1929" s="581"/>
      <c r="J1929" s="581"/>
      <c r="K1929" s="581"/>
      <c r="L1929" s="581"/>
      <c r="M1929" s="581"/>
      <c r="N1929" s="581"/>
      <c r="O1929" s="581"/>
      <c r="P1929" s="581"/>
      <c r="Q1929" s="581"/>
      <c r="R1929" s="600"/>
      <c r="S1929" s="513"/>
      <c r="T1929" s="599"/>
      <c r="U1929" s="599"/>
      <c r="V1929" s="599"/>
      <c r="W1929" s="599"/>
      <c r="X1929" s="514"/>
      <c r="Y1929" s="513"/>
      <c r="Z1929" s="599"/>
      <c r="AA1929" s="599"/>
      <c r="AB1929" s="599"/>
      <c r="AC1929" s="599"/>
      <c r="AD1929" s="514"/>
      <c r="AE1929" s="132"/>
      <c r="AG1929" s="111">
        <f t="shared" si="318"/>
        <v>0</v>
      </c>
      <c r="AH1929" s="132">
        <f t="shared" si="319"/>
        <v>0</v>
      </c>
    </row>
    <row r="1930" spans="1:34" ht="15.05" customHeight="1">
      <c r="A1930" s="132"/>
      <c r="B1930" s="132"/>
      <c r="C1930" s="160" t="s">
        <v>117</v>
      </c>
      <c r="D1930" s="580" t="str">
        <f t="shared" si="317"/>
        <v/>
      </c>
      <c r="E1930" s="581"/>
      <c r="F1930" s="581"/>
      <c r="G1930" s="581"/>
      <c r="H1930" s="581"/>
      <c r="I1930" s="581"/>
      <c r="J1930" s="581"/>
      <c r="K1930" s="581"/>
      <c r="L1930" s="581"/>
      <c r="M1930" s="581"/>
      <c r="N1930" s="581"/>
      <c r="O1930" s="581"/>
      <c r="P1930" s="581"/>
      <c r="Q1930" s="581"/>
      <c r="R1930" s="600"/>
      <c r="S1930" s="513"/>
      <c r="T1930" s="599"/>
      <c r="U1930" s="599"/>
      <c r="V1930" s="599"/>
      <c r="W1930" s="599"/>
      <c r="X1930" s="514"/>
      <c r="Y1930" s="513"/>
      <c r="Z1930" s="599"/>
      <c r="AA1930" s="599"/>
      <c r="AB1930" s="599"/>
      <c r="AC1930" s="599"/>
      <c r="AD1930" s="514"/>
      <c r="AE1930" s="132"/>
      <c r="AG1930" s="111">
        <f t="shared" si="318"/>
        <v>0</v>
      </c>
      <c r="AH1930" s="132">
        <f t="shared" si="319"/>
        <v>0</v>
      </c>
    </row>
    <row r="1931" spans="1:34" ht="15.05" customHeight="1">
      <c r="A1931" s="132"/>
      <c r="B1931" s="132"/>
      <c r="C1931" s="160" t="s">
        <v>118</v>
      </c>
      <c r="D1931" s="580" t="str">
        <f t="shared" si="317"/>
        <v/>
      </c>
      <c r="E1931" s="581"/>
      <c r="F1931" s="581"/>
      <c r="G1931" s="581"/>
      <c r="H1931" s="581"/>
      <c r="I1931" s="581"/>
      <c r="J1931" s="581"/>
      <c r="K1931" s="581"/>
      <c r="L1931" s="581"/>
      <c r="M1931" s="581"/>
      <c r="N1931" s="581"/>
      <c r="O1931" s="581"/>
      <c r="P1931" s="581"/>
      <c r="Q1931" s="581"/>
      <c r="R1931" s="600"/>
      <c r="S1931" s="513"/>
      <c r="T1931" s="599"/>
      <c r="U1931" s="599"/>
      <c r="V1931" s="599"/>
      <c r="W1931" s="599"/>
      <c r="X1931" s="514"/>
      <c r="Y1931" s="513"/>
      <c r="Z1931" s="599"/>
      <c r="AA1931" s="599"/>
      <c r="AB1931" s="599"/>
      <c r="AC1931" s="599"/>
      <c r="AD1931" s="514"/>
      <c r="AE1931" s="132"/>
      <c r="AG1931" s="111">
        <f t="shared" si="318"/>
        <v>0</v>
      </c>
      <c r="AH1931" s="132">
        <f t="shared" si="319"/>
        <v>0</v>
      </c>
    </row>
    <row r="1932" spans="1:34" ht="15.05" customHeight="1">
      <c r="A1932" s="132"/>
      <c r="B1932" s="132"/>
      <c r="C1932" s="160" t="s">
        <v>119</v>
      </c>
      <c r="D1932" s="580" t="str">
        <f t="shared" si="317"/>
        <v/>
      </c>
      <c r="E1932" s="581"/>
      <c r="F1932" s="581"/>
      <c r="G1932" s="581"/>
      <c r="H1932" s="581"/>
      <c r="I1932" s="581"/>
      <c r="J1932" s="581"/>
      <c r="K1932" s="581"/>
      <c r="L1932" s="581"/>
      <c r="M1932" s="581"/>
      <c r="N1932" s="581"/>
      <c r="O1932" s="581"/>
      <c r="P1932" s="581"/>
      <c r="Q1932" s="581"/>
      <c r="R1932" s="600"/>
      <c r="S1932" s="513"/>
      <c r="T1932" s="599"/>
      <c r="U1932" s="599"/>
      <c r="V1932" s="599"/>
      <c r="W1932" s="599"/>
      <c r="X1932" s="514"/>
      <c r="Y1932" s="513"/>
      <c r="Z1932" s="599"/>
      <c r="AA1932" s="599"/>
      <c r="AB1932" s="599"/>
      <c r="AC1932" s="599"/>
      <c r="AD1932" s="514"/>
      <c r="AE1932" s="132"/>
      <c r="AG1932" s="111">
        <f t="shared" si="318"/>
        <v>0</v>
      </c>
      <c r="AH1932" s="132">
        <f t="shared" si="319"/>
        <v>0</v>
      </c>
    </row>
    <row r="1933" spans="1:34" ht="15.05" customHeight="1">
      <c r="A1933" s="132"/>
      <c r="B1933" s="132"/>
      <c r="C1933" s="160" t="s">
        <v>120</v>
      </c>
      <c r="D1933" s="580" t="str">
        <f t="shared" si="317"/>
        <v/>
      </c>
      <c r="E1933" s="581"/>
      <c r="F1933" s="581"/>
      <c r="G1933" s="581"/>
      <c r="H1933" s="581"/>
      <c r="I1933" s="581"/>
      <c r="J1933" s="581"/>
      <c r="K1933" s="581"/>
      <c r="L1933" s="581"/>
      <c r="M1933" s="581"/>
      <c r="N1933" s="581"/>
      <c r="O1933" s="581"/>
      <c r="P1933" s="581"/>
      <c r="Q1933" s="581"/>
      <c r="R1933" s="600"/>
      <c r="S1933" s="513"/>
      <c r="T1933" s="599"/>
      <c r="U1933" s="599"/>
      <c r="V1933" s="599"/>
      <c r="W1933" s="599"/>
      <c r="X1933" s="514"/>
      <c r="Y1933" s="513"/>
      <c r="Z1933" s="599"/>
      <c r="AA1933" s="599"/>
      <c r="AB1933" s="599"/>
      <c r="AC1933" s="599"/>
      <c r="AD1933" s="514"/>
      <c r="AE1933" s="132"/>
      <c r="AG1933" s="111">
        <f t="shared" si="318"/>
        <v>0</v>
      </c>
      <c r="AH1933" s="132">
        <f t="shared" si="319"/>
        <v>0</v>
      </c>
    </row>
    <row r="1934" spans="1:34" ht="15.05" customHeight="1">
      <c r="A1934" s="132"/>
      <c r="B1934" s="132"/>
      <c r="C1934" s="160" t="s">
        <v>121</v>
      </c>
      <c r="D1934" s="580" t="str">
        <f t="shared" si="317"/>
        <v/>
      </c>
      <c r="E1934" s="581"/>
      <c r="F1934" s="581"/>
      <c r="G1934" s="581"/>
      <c r="H1934" s="581"/>
      <c r="I1934" s="581"/>
      <c r="J1934" s="581"/>
      <c r="K1934" s="581"/>
      <c r="L1934" s="581"/>
      <c r="M1934" s="581"/>
      <c r="N1934" s="581"/>
      <c r="O1934" s="581"/>
      <c r="P1934" s="581"/>
      <c r="Q1934" s="581"/>
      <c r="R1934" s="600"/>
      <c r="S1934" s="513"/>
      <c r="T1934" s="599"/>
      <c r="U1934" s="599"/>
      <c r="V1934" s="599"/>
      <c r="W1934" s="599"/>
      <c r="X1934" s="514"/>
      <c r="Y1934" s="513"/>
      <c r="Z1934" s="599"/>
      <c r="AA1934" s="599"/>
      <c r="AB1934" s="599"/>
      <c r="AC1934" s="599"/>
      <c r="AD1934" s="514"/>
      <c r="AE1934" s="132"/>
      <c r="AG1934" s="111">
        <f t="shared" si="318"/>
        <v>0</v>
      </c>
      <c r="AH1934" s="132">
        <f t="shared" si="319"/>
        <v>0</v>
      </c>
    </row>
    <row r="1935" spans="1:34" ht="15.05" customHeight="1">
      <c r="A1935" s="132"/>
      <c r="B1935" s="132"/>
      <c r="C1935" s="160" t="s">
        <v>122</v>
      </c>
      <c r="D1935" s="580" t="str">
        <f t="shared" si="317"/>
        <v/>
      </c>
      <c r="E1935" s="581"/>
      <c r="F1935" s="581"/>
      <c r="G1935" s="581"/>
      <c r="H1935" s="581"/>
      <c r="I1935" s="581"/>
      <c r="J1935" s="581"/>
      <c r="K1935" s="581"/>
      <c r="L1935" s="581"/>
      <c r="M1935" s="581"/>
      <c r="N1935" s="581"/>
      <c r="O1935" s="581"/>
      <c r="P1935" s="581"/>
      <c r="Q1935" s="581"/>
      <c r="R1935" s="600"/>
      <c r="S1935" s="513"/>
      <c r="T1935" s="599"/>
      <c r="U1935" s="599"/>
      <c r="V1935" s="599"/>
      <c r="W1935" s="599"/>
      <c r="X1935" s="514"/>
      <c r="Y1935" s="513"/>
      <c r="Z1935" s="599"/>
      <c r="AA1935" s="599"/>
      <c r="AB1935" s="599"/>
      <c r="AC1935" s="599"/>
      <c r="AD1935" s="514"/>
      <c r="AE1935" s="132"/>
      <c r="AG1935" s="111">
        <f t="shared" si="318"/>
        <v>0</v>
      </c>
      <c r="AH1935" s="132">
        <f t="shared" si="319"/>
        <v>0</v>
      </c>
    </row>
    <row r="1936" spans="1:34" ht="15.05" customHeight="1">
      <c r="A1936" s="132"/>
      <c r="B1936" s="132"/>
      <c r="C1936" s="160" t="s">
        <v>123</v>
      </c>
      <c r="D1936" s="580" t="str">
        <f t="shared" si="317"/>
        <v/>
      </c>
      <c r="E1936" s="581"/>
      <c r="F1936" s="581"/>
      <c r="G1936" s="581"/>
      <c r="H1936" s="581"/>
      <c r="I1936" s="581"/>
      <c r="J1936" s="581"/>
      <c r="K1936" s="581"/>
      <c r="L1936" s="581"/>
      <c r="M1936" s="581"/>
      <c r="N1936" s="581"/>
      <c r="O1936" s="581"/>
      <c r="P1936" s="581"/>
      <c r="Q1936" s="581"/>
      <c r="R1936" s="600"/>
      <c r="S1936" s="513"/>
      <c r="T1936" s="599"/>
      <c r="U1936" s="599"/>
      <c r="V1936" s="599"/>
      <c r="W1936" s="599"/>
      <c r="X1936" s="514"/>
      <c r="Y1936" s="513"/>
      <c r="Z1936" s="599"/>
      <c r="AA1936" s="599"/>
      <c r="AB1936" s="599"/>
      <c r="AC1936" s="599"/>
      <c r="AD1936" s="514"/>
      <c r="AE1936" s="132"/>
      <c r="AG1936" s="111">
        <f t="shared" si="318"/>
        <v>0</v>
      </c>
      <c r="AH1936" s="132">
        <f t="shared" si="319"/>
        <v>0</v>
      </c>
    </row>
    <row r="1937" spans="1:34" ht="15.05" customHeight="1">
      <c r="A1937" s="132"/>
      <c r="B1937" s="132"/>
      <c r="C1937" s="160" t="s">
        <v>124</v>
      </c>
      <c r="D1937" s="580" t="str">
        <f t="shared" si="317"/>
        <v/>
      </c>
      <c r="E1937" s="581"/>
      <c r="F1937" s="581"/>
      <c r="G1937" s="581"/>
      <c r="H1937" s="581"/>
      <c r="I1937" s="581"/>
      <c r="J1937" s="581"/>
      <c r="K1937" s="581"/>
      <c r="L1937" s="581"/>
      <c r="M1937" s="581"/>
      <c r="N1937" s="581"/>
      <c r="O1937" s="581"/>
      <c r="P1937" s="581"/>
      <c r="Q1937" s="581"/>
      <c r="R1937" s="600"/>
      <c r="S1937" s="513"/>
      <c r="T1937" s="599"/>
      <c r="U1937" s="599"/>
      <c r="V1937" s="599"/>
      <c r="W1937" s="599"/>
      <c r="X1937" s="514"/>
      <c r="Y1937" s="513"/>
      <c r="Z1937" s="599"/>
      <c r="AA1937" s="599"/>
      <c r="AB1937" s="599"/>
      <c r="AC1937" s="599"/>
      <c r="AD1937" s="514"/>
      <c r="AE1937" s="132"/>
      <c r="AG1937" s="111">
        <f t="shared" si="318"/>
        <v>0</v>
      </c>
      <c r="AH1937" s="132">
        <f t="shared" si="319"/>
        <v>0</v>
      </c>
    </row>
    <row r="1938" spans="1:34" ht="15.05" customHeight="1">
      <c r="A1938" s="132"/>
      <c r="B1938" s="132"/>
      <c r="C1938" s="160" t="s">
        <v>125</v>
      </c>
      <c r="D1938" s="580" t="str">
        <f t="shared" si="317"/>
        <v/>
      </c>
      <c r="E1938" s="581"/>
      <c r="F1938" s="581"/>
      <c r="G1938" s="581"/>
      <c r="H1938" s="581"/>
      <c r="I1938" s="581"/>
      <c r="J1938" s="581"/>
      <c r="K1938" s="581"/>
      <c r="L1938" s="581"/>
      <c r="M1938" s="581"/>
      <c r="N1938" s="581"/>
      <c r="O1938" s="581"/>
      <c r="P1938" s="581"/>
      <c r="Q1938" s="581"/>
      <c r="R1938" s="600"/>
      <c r="S1938" s="513"/>
      <c r="T1938" s="599"/>
      <c r="U1938" s="599"/>
      <c r="V1938" s="599"/>
      <c r="W1938" s="599"/>
      <c r="X1938" s="514"/>
      <c r="Y1938" s="513"/>
      <c r="Z1938" s="599"/>
      <c r="AA1938" s="599"/>
      <c r="AB1938" s="599"/>
      <c r="AC1938" s="599"/>
      <c r="AD1938" s="514"/>
      <c r="AE1938" s="132"/>
      <c r="AG1938" s="111">
        <f t="shared" si="318"/>
        <v>0</v>
      </c>
      <c r="AH1938" s="132">
        <f t="shared" si="319"/>
        <v>0</v>
      </c>
    </row>
    <row r="1939" spans="1:34" ht="15.05" customHeight="1">
      <c r="A1939" s="132"/>
      <c r="B1939" s="132"/>
      <c r="C1939" s="160" t="s">
        <v>126</v>
      </c>
      <c r="D1939" s="580" t="str">
        <f t="shared" si="317"/>
        <v/>
      </c>
      <c r="E1939" s="581"/>
      <c r="F1939" s="581"/>
      <c r="G1939" s="581"/>
      <c r="H1939" s="581"/>
      <c r="I1939" s="581"/>
      <c r="J1939" s="581"/>
      <c r="K1939" s="581"/>
      <c r="L1939" s="581"/>
      <c r="M1939" s="581"/>
      <c r="N1939" s="581"/>
      <c r="O1939" s="581"/>
      <c r="P1939" s="581"/>
      <c r="Q1939" s="581"/>
      <c r="R1939" s="600"/>
      <c r="S1939" s="513"/>
      <c r="T1939" s="599"/>
      <c r="U1939" s="599"/>
      <c r="V1939" s="599"/>
      <c r="W1939" s="599"/>
      <c r="X1939" s="514"/>
      <c r="Y1939" s="513"/>
      <c r="Z1939" s="599"/>
      <c r="AA1939" s="599"/>
      <c r="AB1939" s="599"/>
      <c r="AC1939" s="599"/>
      <c r="AD1939" s="514"/>
      <c r="AE1939" s="132"/>
      <c r="AG1939" s="111">
        <f t="shared" si="318"/>
        <v>0</v>
      </c>
      <c r="AH1939" s="132">
        <f t="shared" si="319"/>
        <v>0</v>
      </c>
    </row>
    <row r="1940" spans="1:34" ht="15.05" customHeight="1">
      <c r="A1940" s="132"/>
      <c r="B1940" s="132"/>
      <c r="C1940" s="160" t="s">
        <v>127</v>
      </c>
      <c r="D1940" s="580" t="str">
        <f t="shared" si="317"/>
        <v/>
      </c>
      <c r="E1940" s="581"/>
      <c r="F1940" s="581"/>
      <c r="G1940" s="581"/>
      <c r="H1940" s="581"/>
      <c r="I1940" s="581"/>
      <c r="J1940" s="581"/>
      <c r="K1940" s="581"/>
      <c r="L1940" s="581"/>
      <c r="M1940" s="581"/>
      <c r="N1940" s="581"/>
      <c r="O1940" s="581"/>
      <c r="P1940" s="581"/>
      <c r="Q1940" s="581"/>
      <c r="R1940" s="600"/>
      <c r="S1940" s="513"/>
      <c r="T1940" s="599"/>
      <c r="U1940" s="599"/>
      <c r="V1940" s="599"/>
      <c r="W1940" s="599"/>
      <c r="X1940" s="514"/>
      <c r="Y1940" s="513"/>
      <c r="Z1940" s="599"/>
      <c r="AA1940" s="599"/>
      <c r="AB1940" s="599"/>
      <c r="AC1940" s="599"/>
      <c r="AD1940" s="514"/>
      <c r="AE1940" s="132"/>
      <c r="AG1940" s="111">
        <f t="shared" si="318"/>
        <v>0</v>
      </c>
      <c r="AH1940" s="132">
        <f t="shared" si="319"/>
        <v>0</v>
      </c>
    </row>
    <row r="1941" spans="1:34" ht="15.05" customHeight="1">
      <c r="A1941" s="132"/>
      <c r="B1941" s="132"/>
      <c r="C1941" s="160" t="s">
        <v>128</v>
      </c>
      <c r="D1941" s="580" t="str">
        <f t="shared" si="317"/>
        <v/>
      </c>
      <c r="E1941" s="581"/>
      <c r="F1941" s="581"/>
      <c r="G1941" s="581"/>
      <c r="H1941" s="581"/>
      <c r="I1941" s="581"/>
      <c r="J1941" s="581"/>
      <c r="K1941" s="581"/>
      <c r="L1941" s="581"/>
      <c r="M1941" s="581"/>
      <c r="N1941" s="581"/>
      <c r="O1941" s="581"/>
      <c r="P1941" s="581"/>
      <c r="Q1941" s="581"/>
      <c r="R1941" s="600"/>
      <c r="S1941" s="513"/>
      <c r="T1941" s="599"/>
      <c r="U1941" s="599"/>
      <c r="V1941" s="599"/>
      <c r="W1941" s="599"/>
      <c r="X1941" s="514"/>
      <c r="Y1941" s="513"/>
      <c r="Z1941" s="599"/>
      <c r="AA1941" s="599"/>
      <c r="AB1941" s="599"/>
      <c r="AC1941" s="599"/>
      <c r="AD1941" s="514"/>
      <c r="AE1941" s="132"/>
      <c r="AG1941" s="111">
        <f t="shared" si="318"/>
        <v>0</v>
      </c>
      <c r="AH1941" s="132">
        <f t="shared" si="319"/>
        <v>0</v>
      </c>
    </row>
    <row r="1942" spans="1:34" ht="15.05" customHeight="1">
      <c r="A1942" s="132"/>
      <c r="B1942" s="132"/>
      <c r="C1942" s="160" t="s">
        <v>129</v>
      </c>
      <c r="D1942" s="580" t="str">
        <f t="shared" si="317"/>
        <v/>
      </c>
      <c r="E1942" s="581"/>
      <c r="F1942" s="581"/>
      <c r="G1942" s="581"/>
      <c r="H1942" s="581"/>
      <c r="I1942" s="581"/>
      <c r="J1942" s="581"/>
      <c r="K1942" s="581"/>
      <c r="L1942" s="581"/>
      <c r="M1942" s="581"/>
      <c r="N1942" s="581"/>
      <c r="O1942" s="581"/>
      <c r="P1942" s="581"/>
      <c r="Q1942" s="581"/>
      <c r="R1942" s="600"/>
      <c r="S1942" s="513"/>
      <c r="T1942" s="599"/>
      <c r="U1942" s="599"/>
      <c r="V1942" s="599"/>
      <c r="W1942" s="599"/>
      <c r="X1942" s="514"/>
      <c r="Y1942" s="513"/>
      <c r="Z1942" s="599"/>
      <c r="AA1942" s="599"/>
      <c r="AB1942" s="599"/>
      <c r="AC1942" s="599"/>
      <c r="AD1942" s="514"/>
      <c r="AE1942" s="132"/>
      <c r="AG1942" s="111">
        <f t="shared" si="318"/>
        <v>0</v>
      </c>
      <c r="AH1942" s="132">
        <f t="shared" si="319"/>
        <v>0</v>
      </c>
    </row>
    <row r="1943" spans="1:34" ht="15.05" customHeight="1">
      <c r="A1943" s="132"/>
      <c r="B1943" s="132"/>
      <c r="C1943" s="160" t="s">
        <v>130</v>
      </c>
      <c r="D1943" s="580" t="str">
        <f t="shared" si="317"/>
        <v/>
      </c>
      <c r="E1943" s="581"/>
      <c r="F1943" s="581"/>
      <c r="G1943" s="581"/>
      <c r="H1943" s="581"/>
      <c r="I1943" s="581"/>
      <c r="J1943" s="581"/>
      <c r="K1943" s="581"/>
      <c r="L1943" s="581"/>
      <c r="M1943" s="581"/>
      <c r="N1943" s="581"/>
      <c r="O1943" s="581"/>
      <c r="P1943" s="581"/>
      <c r="Q1943" s="581"/>
      <c r="R1943" s="600"/>
      <c r="S1943" s="513"/>
      <c r="T1943" s="599"/>
      <c r="U1943" s="599"/>
      <c r="V1943" s="599"/>
      <c r="W1943" s="599"/>
      <c r="X1943" s="514"/>
      <c r="Y1943" s="513"/>
      <c r="Z1943" s="599"/>
      <c r="AA1943" s="599"/>
      <c r="AB1943" s="599"/>
      <c r="AC1943" s="599"/>
      <c r="AD1943" s="514"/>
      <c r="AE1943" s="132"/>
      <c r="AG1943" s="111">
        <f t="shared" si="318"/>
        <v>0</v>
      </c>
      <c r="AH1943" s="132">
        <f t="shared" si="319"/>
        <v>0</v>
      </c>
    </row>
    <row r="1944" spans="1:34" ht="15.05" customHeight="1">
      <c r="A1944" s="132"/>
      <c r="B1944" s="132"/>
      <c r="C1944" s="160" t="s">
        <v>131</v>
      </c>
      <c r="D1944" s="580" t="str">
        <f t="shared" si="317"/>
        <v/>
      </c>
      <c r="E1944" s="581"/>
      <c r="F1944" s="581"/>
      <c r="G1944" s="581"/>
      <c r="H1944" s="581"/>
      <c r="I1944" s="581"/>
      <c r="J1944" s="581"/>
      <c r="K1944" s="581"/>
      <c r="L1944" s="581"/>
      <c r="M1944" s="581"/>
      <c r="N1944" s="581"/>
      <c r="O1944" s="581"/>
      <c r="P1944" s="581"/>
      <c r="Q1944" s="581"/>
      <c r="R1944" s="600"/>
      <c r="S1944" s="513"/>
      <c r="T1944" s="599"/>
      <c r="U1944" s="599"/>
      <c r="V1944" s="599"/>
      <c r="W1944" s="599"/>
      <c r="X1944" s="514"/>
      <c r="Y1944" s="513"/>
      <c r="Z1944" s="599"/>
      <c r="AA1944" s="599"/>
      <c r="AB1944" s="599"/>
      <c r="AC1944" s="599"/>
      <c r="AD1944" s="514"/>
      <c r="AE1944" s="132"/>
      <c r="AG1944" s="111">
        <f t="shared" si="318"/>
        <v>0</v>
      </c>
      <c r="AH1944" s="132">
        <f t="shared" si="319"/>
        <v>0</v>
      </c>
    </row>
    <row r="1945" spans="1:34" ht="15.05" customHeight="1">
      <c r="A1945" s="132"/>
      <c r="B1945" s="132"/>
      <c r="C1945" s="160" t="s">
        <v>132</v>
      </c>
      <c r="D1945" s="580" t="str">
        <f t="shared" si="317"/>
        <v/>
      </c>
      <c r="E1945" s="581"/>
      <c r="F1945" s="581"/>
      <c r="G1945" s="581"/>
      <c r="H1945" s="581"/>
      <c r="I1945" s="581"/>
      <c r="J1945" s="581"/>
      <c r="K1945" s="581"/>
      <c r="L1945" s="581"/>
      <c r="M1945" s="581"/>
      <c r="N1945" s="581"/>
      <c r="O1945" s="581"/>
      <c r="P1945" s="581"/>
      <c r="Q1945" s="581"/>
      <c r="R1945" s="600"/>
      <c r="S1945" s="513"/>
      <c r="T1945" s="599"/>
      <c r="U1945" s="599"/>
      <c r="V1945" s="599"/>
      <c r="W1945" s="599"/>
      <c r="X1945" s="514"/>
      <c r="Y1945" s="513"/>
      <c r="Z1945" s="599"/>
      <c r="AA1945" s="599"/>
      <c r="AB1945" s="599"/>
      <c r="AC1945" s="599"/>
      <c r="AD1945" s="514"/>
      <c r="AE1945" s="132"/>
      <c r="AG1945" s="111">
        <f t="shared" si="318"/>
        <v>0</v>
      </c>
      <c r="AH1945" s="132">
        <f t="shared" si="319"/>
        <v>0</v>
      </c>
    </row>
    <row r="1946" spans="1:34" ht="15.05" customHeight="1">
      <c r="A1946" s="132"/>
      <c r="B1946" s="132"/>
      <c r="C1946" s="160" t="s">
        <v>133</v>
      </c>
      <c r="D1946" s="580" t="str">
        <f t="shared" ref="D1946:D2000" si="320">IF(D103="","",D103)</f>
        <v/>
      </c>
      <c r="E1946" s="581"/>
      <c r="F1946" s="581"/>
      <c r="G1946" s="581"/>
      <c r="H1946" s="581"/>
      <c r="I1946" s="581"/>
      <c r="J1946" s="581"/>
      <c r="K1946" s="581"/>
      <c r="L1946" s="581"/>
      <c r="M1946" s="581"/>
      <c r="N1946" s="581"/>
      <c r="O1946" s="581"/>
      <c r="P1946" s="581"/>
      <c r="Q1946" s="581"/>
      <c r="R1946" s="600"/>
      <c r="S1946" s="513"/>
      <c r="T1946" s="599"/>
      <c r="U1946" s="599"/>
      <c r="V1946" s="599"/>
      <c r="W1946" s="599"/>
      <c r="X1946" s="514"/>
      <c r="Y1946" s="513"/>
      <c r="Z1946" s="599"/>
      <c r="AA1946" s="599"/>
      <c r="AB1946" s="599"/>
      <c r="AC1946" s="599"/>
      <c r="AD1946" s="514"/>
      <c r="AE1946" s="132"/>
      <c r="AG1946" s="111">
        <f t="shared" ref="AG1946:AG1999" si="321">IF(AND(S1947&lt;&gt;"",S1946=""),1,0)</f>
        <v>0</v>
      </c>
      <c r="AH1946" s="132">
        <f t="shared" ref="AH1946:AH2000" si="322">IF(OR(AND(S1946=1,Y1946=""),AND(S1946&gt;1,Y1946&lt;&gt;"")),1,0)</f>
        <v>0</v>
      </c>
    </row>
    <row r="1947" spans="1:34" ht="15.05" customHeight="1">
      <c r="A1947" s="132"/>
      <c r="B1947" s="132"/>
      <c r="C1947" s="160" t="s">
        <v>134</v>
      </c>
      <c r="D1947" s="580" t="str">
        <f t="shared" si="320"/>
        <v/>
      </c>
      <c r="E1947" s="581"/>
      <c r="F1947" s="581"/>
      <c r="G1947" s="581"/>
      <c r="H1947" s="581"/>
      <c r="I1947" s="581"/>
      <c r="J1947" s="581"/>
      <c r="K1947" s="581"/>
      <c r="L1947" s="581"/>
      <c r="M1947" s="581"/>
      <c r="N1947" s="581"/>
      <c r="O1947" s="581"/>
      <c r="P1947" s="581"/>
      <c r="Q1947" s="581"/>
      <c r="R1947" s="600"/>
      <c r="S1947" s="513"/>
      <c r="T1947" s="599"/>
      <c r="U1947" s="599"/>
      <c r="V1947" s="599"/>
      <c r="W1947" s="599"/>
      <c r="X1947" s="514"/>
      <c r="Y1947" s="513"/>
      <c r="Z1947" s="599"/>
      <c r="AA1947" s="599"/>
      <c r="AB1947" s="599"/>
      <c r="AC1947" s="599"/>
      <c r="AD1947" s="514"/>
      <c r="AE1947" s="132"/>
      <c r="AG1947" s="111">
        <f t="shared" si="321"/>
        <v>0</v>
      </c>
      <c r="AH1947" s="132">
        <f t="shared" si="322"/>
        <v>0</v>
      </c>
    </row>
    <row r="1948" spans="1:34" ht="15.05" customHeight="1">
      <c r="A1948" s="132"/>
      <c r="B1948" s="132"/>
      <c r="C1948" s="160" t="s">
        <v>135</v>
      </c>
      <c r="D1948" s="580" t="str">
        <f t="shared" si="320"/>
        <v/>
      </c>
      <c r="E1948" s="581"/>
      <c r="F1948" s="581"/>
      <c r="G1948" s="581"/>
      <c r="H1948" s="581"/>
      <c r="I1948" s="581"/>
      <c r="J1948" s="581"/>
      <c r="K1948" s="581"/>
      <c r="L1948" s="581"/>
      <c r="M1948" s="581"/>
      <c r="N1948" s="581"/>
      <c r="O1948" s="581"/>
      <c r="P1948" s="581"/>
      <c r="Q1948" s="581"/>
      <c r="R1948" s="600"/>
      <c r="S1948" s="513"/>
      <c r="T1948" s="599"/>
      <c r="U1948" s="599"/>
      <c r="V1948" s="599"/>
      <c r="W1948" s="599"/>
      <c r="X1948" s="514"/>
      <c r="Y1948" s="513"/>
      <c r="Z1948" s="599"/>
      <c r="AA1948" s="599"/>
      <c r="AB1948" s="599"/>
      <c r="AC1948" s="599"/>
      <c r="AD1948" s="514"/>
      <c r="AE1948" s="132"/>
      <c r="AG1948" s="111">
        <f t="shared" si="321"/>
        <v>0</v>
      </c>
      <c r="AH1948" s="132">
        <f t="shared" si="322"/>
        <v>0</v>
      </c>
    </row>
    <row r="1949" spans="1:34" ht="15.05" customHeight="1">
      <c r="A1949" s="132"/>
      <c r="B1949" s="132"/>
      <c r="C1949" s="160" t="s">
        <v>136</v>
      </c>
      <c r="D1949" s="580" t="str">
        <f t="shared" si="320"/>
        <v/>
      </c>
      <c r="E1949" s="581"/>
      <c r="F1949" s="581"/>
      <c r="G1949" s="581"/>
      <c r="H1949" s="581"/>
      <c r="I1949" s="581"/>
      <c r="J1949" s="581"/>
      <c r="K1949" s="581"/>
      <c r="L1949" s="581"/>
      <c r="M1949" s="581"/>
      <c r="N1949" s="581"/>
      <c r="O1949" s="581"/>
      <c r="P1949" s="581"/>
      <c r="Q1949" s="581"/>
      <c r="R1949" s="600"/>
      <c r="S1949" s="513"/>
      <c r="T1949" s="599"/>
      <c r="U1949" s="599"/>
      <c r="V1949" s="599"/>
      <c r="W1949" s="599"/>
      <c r="X1949" s="514"/>
      <c r="Y1949" s="513"/>
      <c r="Z1949" s="599"/>
      <c r="AA1949" s="599"/>
      <c r="AB1949" s="599"/>
      <c r="AC1949" s="599"/>
      <c r="AD1949" s="514"/>
      <c r="AE1949" s="132"/>
      <c r="AG1949" s="111">
        <f t="shared" si="321"/>
        <v>0</v>
      </c>
      <c r="AH1949" s="132">
        <f t="shared" si="322"/>
        <v>0</v>
      </c>
    </row>
    <row r="1950" spans="1:34" ht="15.05" customHeight="1">
      <c r="A1950" s="132"/>
      <c r="B1950" s="132"/>
      <c r="C1950" s="160" t="s">
        <v>137</v>
      </c>
      <c r="D1950" s="580" t="str">
        <f t="shared" si="320"/>
        <v/>
      </c>
      <c r="E1950" s="581"/>
      <c r="F1950" s="581"/>
      <c r="G1950" s="581"/>
      <c r="H1950" s="581"/>
      <c r="I1950" s="581"/>
      <c r="J1950" s="581"/>
      <c r="K1950" s="581"/>
      <c r="L1950" s="581"/>
      <c r="M1950" s="581"/>
      <c r="N1950" s="581"/>
      <c r="O1950" s="581"/>
      <c r="P1950" s="581"/>
      <c r="Q1950" s="581"/>
      <c r="R1950" s="600"/>
      <c r="S1950" s="513"/>
      <c r="T1950" s="599"/>
      <c r="U1950" s="599"/>
      <c r="V1950" s="599"/>
      <c r="W1950" s="599"/>
      <c r="X1950" s="514"/>
      <c r="Y1950" s="513"/>
      <c r="Z1950" s="599"/>
      <c r="AA1950" s="599"/>
      <c r="AB1950" s="599"/>
      <c r="AC1950" s="599"/>
      <c r="AD1950" s="514"/>
      <c r="AE1950" s="132"/>
      <c r="AG1950" s="111">
        <f t="shared" si="321"/>
        <v>0</v>
      </c>
      <c r="AH1950" s="132">
        <f t="shared" si="322"/>
        <v>0</v>
      </c>
    </row>
    <row r="1951" spans="1:34" ht="15.05" customHeight="1">
      <c r="A1951" s="132"/>
      <c r="B1951" s="132"/>
      <c r="C1951" s="160" t="s">
        <v>138</v>
      </c>
      <c r="D1951" s="580" t="str">
        <f t="shared" si="320"/>
        <v/>
      </c>
      <c r="E1951" s="581"/>
      <c r="F1951" s="581"/>
      <c r="G1951" s="581"/>
      <c r="H1951" s="581"/>
      <c r="I1951" s="581"/>
      <c r="J1951" s="581"/>
      <c r="K1951" s="581"/>
      <c r="L1951" s="581"/>
      <c r="M1951" s="581"/>
      <c r="N1951" s="581"/>
      <c r="O1951" s="581"/>
      <c r="P1951" s="581"/>
      <c r="Q1951" s="581"/>
      <c r="R1951" s="600"/>
      <c r="S1951" s="513"/>
      <c r="T1951" s="599"/>
      <c r="U1951" s="599"/>
      <c r="V1951" s="599"/>
      <c r="W1951" s="599"/>
      <c r="X1951" s="514"/>
      <c r="Y1951" s="513"/>
      <c r="Z1951" s="599"/>
      <c r="AA1951" s="599"/>
      <c r="AB1951" s="599"/>
      <c r="AC1951" s="599"/>
      <c r="AD1951" s="514"/>
      <c r="AE1951" s="132"/>
      <c r="AG1951" s="111">
        <f t="shared" si="321"/>
        <v>0</v>
      </c>
      <c r="AH1951" s="132">
        <f t="shared" si="322"/>
        <v>0</v>
      </c>
    </row>
    <row r="1952" spans="1:34" ht="15.05" customHeight="1">
      <c r="A1952" s="132"/>
      <c r="B1952" s="132"/>
      <c r="C1952" s="160" t="s">
        <v>139</v>
      </c>
      <c r="D1952" s="580" t="str">
        <f t="shared" si="320"/>
        <v/>
      </c>
      <c r="E1952" s="581"/>
      <c r="F1952" s="581"/>
      <c r="G1952" s="581"/>
      <c r="H1952" s="581"/>
      <c r="I1952" s="581"/>
      <c r="J1952" s="581"/>
      <c r="K1952" s="581"/>
      <c r="L1952" s="581"/>
      <c r="M1952" s="581"/>
      <c r="N1952" s="581"/>
      <c r="O1952" s="581"/>
      <c r="P1952" s="581"/>
      <c r="Q1952" s="581"/>
      <c r="R1952" s="600"/>
      <c r="S1952" s="513"/>
      <c r="T1952" s="599"/>
      <c r="U1952" s="599"/>
      <c r="V1952" s="599"/>
      <c r="W1952" s="599"/>
      <c r="X1952" s="514"/>
      <c r="Y1952" s="513"/>
      <c r="Z1952" s="599"/>
      <c r="AA1952" s="599"/>
      <c r="AB1952" s="599"/>
      <c r="AC1952" s="599"/>
      <c r="AD1952" s="514"/>
      <c r="AE1952" s="132"/>
      <c r="AG1952" s="111">
        <f t="shared" si="321"/>
        <v>0</v>
      </c>
      <c r="AH1952" s="132">
        <f t="shared" si="322"/>
        <v>0</v>
      </c>
    </row>
    <row r="1953" spans="1:34" ht="15.05" customHeight="1">
      <c r="A1953" s="132"/>
      <c r="B1953" s="132"/>
      <c r="C1953" s="160" t="s">
        <v>140</v>
      </c>
      <c r="D1953" s="580" t="str">
        <f t="shared" si="320"/>
        <v/>
      </c>
      <c r="E1953" s="581"/>
      <c r="F1953" s="581"/>
      <c r="G1953" s="581"/>
      <c r="H1953" s="581"/>
      <c r="I1953" s="581"/>
      <c r="J1953" s="581"/>
      <c r="K1953" s="581"/>
      <c r="L1953" s="581"/>
      <c r="M1953" s="581"/>
      <c r="N1953" s="581"/>
      <c r="O1953" s="581"/>
      <c r="P1953" s="581"/>
      <c r="Q1953" s="581"/>
      <c r="R1953" s="600"/>
      <c r="S1953" s="513"/>
      <c r="T1953" s="599"/>
      <c r="U1953" s="599"/>
      <c r="V1953" s="599"/>
      <c r="W1953" s="599"/>
      <c r="X1953" s="514"/>
      <c r="Y1953" s="513"/>
      <c r="Z1953" s="599"/>
      <c r="AA1953" s="599"/>
      <c r="AB1953" s="599"/>
      <c r="AC1953" s="599"/>
      <c r="AD1953" s="514"/>
      <c r="AE1953" s="132"/>
      <c r="AG1953" s="111">
        <f t="shared" si="321"/>
        <v>0</v>
      </c>
      <c r="AH1953" s="132">
        <f t="shared" si="322"/>
        <v>0</v>
      </c>
    </row>
    <row r="1954" spans="1:34" ht="15.05" customHeight="1">
      <c r="A1954" s="132"/>
      <c r="B1954" s="132"/>
      <c r="C1954" s="160" t="s">
        <v>141</v>
      </c>
      <c r="D1954" s="580" t="str">
        <f t="shared" si="320"/>
        <v/>
      </c>
      <c r="E1954" s="581"/>
      <c r="F1954" s="581"/>
      <c r="G1954" s="581"/>
      <c r="H1954" s="581"/>
      <c r="I1954" s="581"/>
      <c r="J1954" s="581"/>
      <c r="K1954" s="581"/>
      <c r="L1954" s="581"/>
      <c r="M1954" s="581"/>
      <c r="N1954" s="581"/>
      <c r="O1954" s="581"/>
      <c r="P1954" s="581"/>
      <c r="Q1954" s="581"/>
      <c r="R1954" s="600"/>
      <c r="S1954" s="513"/>
      <c r="T1954" s="599"/>
      <c r="U1954" s="599"/>
      <c r="V1954" s="599"/>
      <c r="W1954" s="599"/>
      <c r="X1954" s="514"/>
      <c r="Y1954" s="513"/>
      <c r="Z1954" s="599"/>
      <c r="AA1954" s="599"/>
      <c r="AB1954" s="599"/>
      <c r="AC1954" s="599"/>
      <c r="AD1954" s="514"/>
      <c r="AE1954" s="132"/>
      <c r="AG1954" s="111">
        <f t="shared" si="321"/>
        <v>0</v>
      </c>
      <c r="AH1954" s="132">
        <f t="shared" si="322"/>
        <v>0</v>
      </c>
    </row>
    <row r="1955" spans="1:34" ht="15.05" customHeight="1">
      <c r="A1955" s="132"/>
      <c r="B1955" s="132"/>
      <c r="C1955" s="160" t="s">
        <v>142</v>
      </c>
      <c r="D1955" s="580" t="str">
        <f t="shared" si="320"/>
        <v/>
      </c>
      <c r="E1955" s="581"/>
      <c r="F1955" s="581"/>
      <c r="G1955" s="581"/>
      <c r="H1955" s="581"/>
      <c r="I1955" s="581"/>
      <c r="J1955" s="581"/>
      <c r="K1955" s="581"/>
      <c r="L1955" s="581"/>
      <c r="M1955" s="581"/>
      <c r="N1955" s="581"/>
      <c r="O1955" s="581"/>
      <c r="P1955" s="581"/>
      <c r="Q1955" s="581"/>
      <c r="R1955" s="600"/>
      <c r="S1955" s="513"/>
      <c r="T1955" s="599"/>
      <c r="U1955" s="599"/>
      <c r="V1955" s="599"/>
      <c r="W1955" s="599"/>
      <c r="X1955" s="514"/>
      <c r="Y1955" s="513"/>
      <c r="Z1955" s="599"/>
      <c r="AA1955" s="599"/>
      <c r="AB1955" s="599"/>
      <c r="AC1955" s="599"/>
      <c r="AD1955" s="514"/>
      <c r="AE1955" s="132"/>
      <c r="AG1955" s="111">
        <f t="shared" si="321"/>
        <v>0</v>
      </c>
      <c r="AH1955" s="132">
        <f t="shared" si="322"/>
        <v>0</v>
      </c>
    </row>
    <row r="1956" spans="1:34" ht="15.05" customHeight="1">
      <c r="A1956" s="132"/>
      <c r="B1956" s="132"/>
      <c r="C1956" s="160" t="s">
        <v>143</v>
      </c>
      <c r="D1956" s="580" t="str">
        <f t="shared" si="320"/>
        <v/>
      </c>
      <c r="E1956" s="581"/>
      <c r="F1956" s="581"/>
      <c r="G1956" s="581"/>
      <c r="H1956" s="581"/>
      <c r="I1956" s="581"/>
      <c r="J1956" s="581"/>
      <c r="K1956" s="581"/>
      <c r="L1956" s="581"/>
      <c r="M1956" s="581"/>
      <c r="N1956" s="581"/>
      <c r="O1956" s="581"/>
      <c r="P1956" s="581"/>
      <c r="Q1956" s="581"/>
      <c r="R1956" s="600"/>
      <c r="S1956" s="513"/>
      <c r="T1956" s="599"/>
      <c r="U1956" s="599"/>
      <c r="V1956" s="599"/>
      <c r="W1956" s="599"/>
      <c r="X1956" s="514"/>
      <c r="Y1956" s="513"/>
      <c r="Z1956" s="599"/>
      <c r="AA1956" s="599"/>
      <c r="AB1956" s="599"/>
      <c r="AC1956" s="599"/>
      <c r="AD1956" s="514"/>
      <c r="AE1956" s="132"/>
      <c r="AG1956" s="111">
        <f t="shared" si="321"/>
        <v>0</v>
      </c>
      <c r="AH1956" s="132">
        <f t="shared" si="322"/>
        <v>0</v>
      </c>
    </row>
    <row r="1957" spans="1:34" ht="15.05" customHeight="1">
      <c r="A1957" s="132"/>
      <c r="B1957" s="132"/>
      <c r="C1957" s="160" t="s">
        <v>144</v>
      </c>
      <c r="D1957" s="580" t="str">
        <f t="shared" si="320"/>
        <v/>
      </c>
      <c r="E1957" s="581"/>
      <c r="F1957" s="581"/>
      <c r="G1957" s="581"/>
      <c r="H1957" s="581"/>
      <c r="I1957" s="581"/>
      <c r="J1957" s="581"/>
      <c r="K1957" s="581"/>
      <c r="L1957" s="581"/>
      <c r="M1957" s="581"/>
      <c r="N1957" s="581"/>
      <c r="O1957" s="581"/>
      <c r="P1957" s="581"/>
      <c r="Q1957" s="581"/>
      <c r="R1957" s="600"/>
      <c r="S1957" s="513"/>
      <c r="T1957" s="599"/>
      <c r="U1957" s="599"/>
      <c r="V1957" s="599"/>
      <c r="W1957" s="599"/>
      <c r="X1957" s="514"/>
      <c r="Y1957" s="513"/>
      <c r="Z1957" s="599"/>
      <c r="AA1957" s="599"/>
      <c r="AB1957" s="599"/>
      <c r="AC1957" s="599"/>
      <c r="AD1957" s="514"/>
      <c r="AE1957" s="132"/>
      <c r="AG1957" s="111">
        <f t="shared" si="321"/>
        <v>0</v>
      </c>
      <c r="AH1957" s="132">
        <f t="shared" si="322"/>
        <v>0</v>
      </c>
    </row>
    <row r="1958" spans="1:34" ht="15.05" customHeight="1">
      <c r="A1958" s="132"/>
      <c r="B1958" s="132"/>
      <c r="C1958" s="160" t="s">
        <v>145</v>
      </c>
      <c r="D1958" s="580" t="str">
        <f t="shared" si="320"/>
        <v/>
      </c>
      <c r="E1958" s="581"/>
      <c r="F1958" s="581"/>
      <c r="G1958" s="581"/>
      <c r="H1958" s="581"/>
      <c r="I1958" s="581"/>
      <c r="J1958" s="581"/>
      <c r="K1958" s="581"/>
      <c r="L1958" s="581"/>
      <c r="M1958" s="581"/>
      <c r="N1958" s="581"/>
      <c r="O1958" s="581"/>
      <c r="P1958" s="581"/>
      <c r="Q1958" s="581"/>
      <c r="R1958" s="600"/>
      <c r="S1958" s="513"/>
      <c r="T1958" s="599"/>
      <c r="U1958" s="599"/>
      <c r="V1958" s="599"/>
      <c r="W1958" s="599"/>
      <c r="X1958" s="514"/>
      <c r="Y1958" s="513"/>
      <c r="Z1958" s="599"/>
      <c r="AA1958" s="599"/>
      <c r="AB1958" s="599"/>
      <c r="AC1958" s="599"/>
      <c r="AD1958" s="514"/>
      <c r="AE1958" s="132"/>
      <c r="AG1958" s="111">
        <f t="shared" si="321"/>
        <v>0</v>
      </c>
      <c r="AH1958" s="132">
        <f t="shared" si="322"/>
        <v>0</v>
      </c>
    </row>
    <row r="1959" spans="1:34" ht="15.05" customHeight="1">
      <c r="A1959" s="132"/>
      <c r="B1959" s="132"/>
      <c r="C1959" s="160" t="s">
        <v>146</v>
      </c>
      <c r="D1959" s="580" t="str">
        <f t="shared" si="320"/>
        <v/>
      </c>
      <c r="E1959" s="581"/>
      <c r="F1959" s="581"/>
      <c r="G1959" s="581"/>
      <c r="H1959" s="581"/>
      <c r="I1959" s="581"/>
      <c r="J1959" s="581"/>
      <c r="K1959" s="581"/>
      <c r="L1959" s="581"/>
      <c r="M1959" s="581"/>
      <c r="N1959" s="581"/>
      <c r="O1959" s="581"/>
      <c r="P1959" s="581"/>
      <c r="Q1959" s="581"/>
      <c r="R1959" s="600"/>
      <c r="S1959" s="513"/>
      <c r="T1959" s="599"/>
      <c r="U1959" s="599"/>
      <c r="V1959" s="599"/>
      <c r="W1959" s="599"/>
      <c r="X1959" s="514"/>
      <c r="Y1959" s="513"/>
      <c r="Z1959" s="599"/>
      <c r="AA1959" s="599"/>
      <c r="AB1959" s="599"/>
      <c r="AC1959" s="599"/>
      <c r="AD1959" s="514"/>
      <c r="AE1959" s="132"/>
      <c r="AG1959" s="111">
        <f t="shared" si="321"/>
        <v>0</v>
      </c>
      <c r="AH1959" s="132">
        <f t="shared" si="322"/>
        <v>0</v>
      </c>
    </row>
    <row r="1960" spans="1:34" ht="15.05" customHeight="1">
      <c r="A1960" s="132"/>
      <c r="B1960" s="132"/>
      <c r="C1960" s="160" t="s">
        <v>147</v>
      </c>
      <c r="D1960" s="580" t="str">
        <f t="shared" si="320"/>
        <v/>
      </c>
      <c r="E1960" s="581"/>
      <c r="F1960" s="581"/>
      <c r="G1960" s="581"/>
      <c r="H1960" s="581"/>
      <c r="I1960" s="581"/>
      <c r="J1960" s="581"/>
      <c r="K1960" s="581"/>
      <c r="L1960" s="581"/>
      <c r="M1960" s="581"/>
      <c r="N1960" s="581"/>
      <c r="O1960" s="581"/>
      <c r="P1960" s="581"/>
      <c r="Q1960" s="581"/>
      <c r="R1960" s="600"/>
      <c r="S1960" s="513"/>
      <c r="T1960" s="599"/>
      <c r="U1960" s="599"/>
      <c r="V1960" s="599"/>
      <c r="W1960" s="599"/>
      <c r="X1960" s="514"/>
      <c r="Y1960" s="513"/>
      <c r="Z1960" s="599"/>
      <c r="AA1960" s="599"/>
      <c r="AB1960" s="599"/>
      <c r="AC1960" s="599"/>
      <c r="AD1960" s="514"/>
      <c r="AE1960" s="132"/>
      <c r="AG1960" s="111">
        <f t="shared" si="321"/>
        <v>0</v>
      </c>
      <c r="AH1960" s="132">
        <f t="shared" si="322"/>
        <v>0</v>
      </c>
    </row>
    <row r="1961" spans="1:34" ht="15.05" customHeight="1">
      <c r="A1961" s="132"/>
      <c r="B1961" s="132"/>
      <c r="C1961" s="160" t="s">
        <v>148</v>
      </c>
      <c r="D1961" s="580" t="str">
        <f t="shared" si="320"/>
        <v/>
      </c>
      <c r="E1961" s="581"/>
      <c r="F1961" s="581"/>
      <c r="G1961" s="581"/>
      <c r="H1961" s="581"/>
      <c r="I1961" s="581"/>
      <c r="J1961" s="581"/>
      <c r="K1961" s="581"/>
      <c r="L1961" s="581"/>
      <c r="M1961" s="581"/>
      <c r="N1961" s="581"/>
      <c r="O1961" s="581"/>
      <c r="P1961" s="581"/>
      <c r="Q1961" s="581"/>
      <c r="R1961" s="600"/>
      <c r="S1961" s="513"/>
      <c r="T1961" s="599"/>
      <c r="U1961" s="599"/>
      <c r="V1961" s="599"/>
      <c r="W1961" s="599"/>
      <c r="X1961" s="514"/>
      <c r="Y1961" s="513"/>
      <c r="Z1961" s="599"/>
      <c r="AA1961" s="599"/>
      <c r="AB1961" s="599"/>
      <c r="AC1961" s="599"/>
      <c r="AD1961" s="514"/>
      <c r="AE1961" s="132"/>
      <c r="AG1961" s="111">
        <f t="shared" si="321"/>
        <v>0</v>
      </c>
      <c r="AH1961" s="132">
        <f t="shared" si="322"/>
        <v>0</v>
      </c>
    </row>
    <row r="1962" spans="1:34" ht="15.05" customHeight="1">
      <c r="A1962" s="132"/>
      <c r="B1962" s="132"/>
      <c r="C1962" s="160" t="s">
        <v>149</v>
      </c>
      <c r="D1962" s="580" t="str">
        <f t="shared" si="320"/>
        <v/>
      </c>
      <c r="E1962" s="581"/>
      <c r="F1962" s="581"/>
      <c r="G1962" s="581"/>
      <c r="H1962" s="581"/>
      <c r="I1962" s="581"/>
      <c r="J1962" s="581"/>
      <c r="K1962" s="581"/>
      <c r="L1962" s="581"/>
      <c r="M1962" s="581"/>
      <c r="N1962" s="581"/>
      <c r="O1962" s="581"/>
      <c r="P1962" s="581"/>
      <c r="Q1962" s="581"/>
      <c r="R1962" s="600"/>
      <c r="S1962" s="513"/>
      <c r="T1962" s="599"/>
      <c r="U1962" s="599"/>
      <c r="V1962" s="599"/>
      <c r="W1962" s="599"/>
      <c r="X1962" s="514"/>
      <c r="Y1962" s="513"/>
      <c r="Z1962" s="599"/>
      <c r="AA1962" s="599"/>
      <c r="AB1962" s="599"/>
      <c r="AC1962" s="599"/>
      <c r="AD1962" s="514"/>
      <c r="AE1962" s="132"/>
      <c r="AG1962" s="111">
        <f t="shared" si="321"/>
        <v>0</v>
      </c>
      <c r="AH1962" s="132">
        <f t="shared" si="322"/>
        <v>0</v>
      </c>
    </row>
    <row r="1963" spans="1:34" ht="15.05" customHeight="1">
      <c r="A1963" s="132"/>
      <c r="B1963" s="132"/>
      <c r="C1963" s="160" t="s">
        <v>150</v>
      </c>
      <c r="D1963" s="580" t="str">
        <f t="shared" si="320"/>
        <v/>
      </c>
      <c r="E1963" s="581"/>
      <c r="F1963" s="581"/>
      <c r="G1963" s="581"/>
      <c r="H1963" s="581"/>
      <c r="I1963" s="581"/>
      <c r="J1963" s="581"/>
      <c r="K1963" s="581"/>
      <c r="L1963" s="581"/>
      <c r="M1963" s="581"/>
      <c r="N1963" s="581"/>
      <c r="O1963" s="581"/>
      <c r="P1963" s="581"/>
      <c r="Q1963" s="581"/>
      <c r="R1963" s="600"/>
      <c r="S1963" s="513"/>
      <c r="T1963" s="599"/>
      <c r="U1963" s="599"/>
      <c r="V1963" s="599"/>
      <c r="W1963" s="599"/>
      <c r="X1963" s="514"/>
      <c r="Y1963" s="513"/>
      <c r="Z1963" s="599"/>
      <c r="AA1963" s="599"/>
      <c r="AB1963" s="599"/>
      <c r="AC1963" s="599"/>
      <c r="AD1963" s="514"/>
      <c r="AE1963" s="132"/>
      <c r="AG1963" s="111">
        <f t="shared" si="321"/>
        <v>0</v>
      </c>
      <c r="AH1963" s="132">
        <f t="shared" si="322"/>
        <v>0</v>
      </c>
    </row>
    <row r="1964" spans="1:34" ht="15.05" customHeight="1">
      <c r="A1964" s="132"/>
      <c r="B1964" s="132"/>
      <c r="C1964" s="160" t="s">
        <v>151</v>
      </c>
      <c r="D1964" s="580" t="str">
        <f t="shared" si="320"/>
        <v/>
      </c>
      <c r="E1964" s="581"/>
      <c r="F1964" s="581"/>
      <c r="G1964" s="581"/>
      <c r="H1964" s="581"/>
      <c r="I1964" s="581"/>
      <c r="J1964" s="581"/>
      <c r="K1964" s="581"/>
      <c r="L1964" s="581"/>
      <c r="M1964" s="581"/>
      <c r="N1964" s="581"/>
      <c r="O1964" s="581"/>
      <c r="P1964" s="581"/>
      <c r="Q1964" s="581"/>
      <c r="R1964" s="600"/>
      <c r="S1964" s="513"/>
      <c r="T1964" s="599"/>
      <c r="U1964" s="599"/>
      <c r="V1964" s="599"/>
      <c r="W1964" s="599"/>
      <c r="X1964" s="514"/>
      <c r="Y1964" s="513"/>
      <c r="Z1964" s="599"/>
      <c r="AA1964" s="599"/>
      <c r="AB1964" s="599"/>
      <c r="AC1964" s="599"/>
      <c r="AD1964" s="514"/>
      <c r="AE1964" s="132"/>
      <c r="AG1964" s="111">
        <f t="shared" si="321"/>
        <v>0</v>
      </c>
      <c r="AH1964" s="132">
        <f t="shared" si="322"/>
        <v>0</v>
      </c>
    </row>
    <row r="1965" spans="1:34" ht="15.05" customHeight="1">
      <c r="A1965" s="132"/>
      <c r="B1965" s="132"/>
      <c r="C1965" s="160" t="s">
        <v>152</v>
      </c>
      <c r="D1965" s="580" t="str">
        <f t="shared" si="320"/>
        <v/>
      </c>
      <c r="E1965" s="581"/>
      <c r="F1965" s="581"/>
      <c r="G1965" s="581"/>
      <c r="H1965" s="581"/>
      <c r="I1965" s="581"/>
      <c r="J1965" s="581"/>
      <c r="K1965" s="581"/>
      <c r="L1965" s="581"/>
      <c r="M1965" s="581"/>
      <c r="N1965" s="581"/>
      <c r="O1965" s="581"/>
      <c r="P1965" s="581"/>
      <c r="Q1965" s="581"/>
      <c r="R1965" s="600"/>
      <c r="S1965" s="513"/>
      <c r="T1965" s="599"/>
      <c r="U1965" s="599"/>
      <c r="V1965" s="599"/>
      <c r="W1965" s="599"/>
      <c r="X1965" s="514"/>
      <c r="Y1965" s="513"/>
      <c r="Z1965" s="599"/>
      <c r="AA1965" s="599"/>
      <c r="AB1965" s="599"/>
      <c r="AC1965" s="599"/>
      <c r="AD1965" s="514"/>
      <c r="AE1965" s="132"/>
      <c r="AG1965" s="111">
        <f t="shared" si="321"/>
        <v>0</v>
      </c>
      <c r="AH1965" s="132">
        <f t="shared" si="322"/>
        <v>0</v>
      </c>
    </row>
    <row r="1966" spans="1:34" ht="15.05" customHeight="1">
      <c r="A1966" s="132"/>
      <c r="B1966" s="132"/>
      <c r="C1966" s="160" t="s">
        <v>153</v>
      </c>
      <c r="D1966" s="580" t="str">
        <f t="shared" si="320"/>
        <v/>
      </c>
      <c r="E1966" s="581"/>
      <c r="F1966" s="581"/>
      <c r="G1966" s="581"/>
      <c r="H1966" s="581"/>
      <c r="I1966" s="581"/>
      <c r="J1966" s="581"/>
      <c r="K1966" s="581"/>
      <c r="L1966" s="581"/>
      <c r="M1966" s="581"/>
      <c r="N1966" s="581"/>
      <c r="O1966" s="581"/>
      <c r="P1966" s="581"/>
      <c r="Q1966" s="581"/>
      <c r="R1966" s="600"/>
      <c r="S1966" s="513"/>
      <c r="T1966" s="599"/>
      <c r="U1966" s="599"/>
      <c r="V1966" s="599"/>
      <c r="W1966" s="599"/>
      <c r="X1966" s="514"/>
      <c r="Y1966" s="513"/>
      <c r="Z1966" s="599"/>
      <c r="AA1966" s="599"/>
      <c r="AB1966" s="599"/>
      <c r="AC1966" s="599"/>
      <c r="AD1966" s="514"/>
      <c r="AE1966" s="132"/>
      <c r="AG1966" s="111">
        <f t="shared" si="321"/>
        <v>0</v>
      </c>
      <c r="AH1966" s="132">
        <f t="shared" si="322"/>
        <v>0</v>
      </c>
    </row>
    <row r="1967" spans="1:34" ht="15.05" customHeight="1">
      <c r="A1967" s="132"/>
      <c r="B1967" s="132"/>
      <c r="C1967" s="160" t="s">
        <v>154</v>
      </c>
      <c r="D1967" s="580" t="str">
        <f t="shared" si="320"/>
        <v/>
      </c>
      <c r="E1967" s="581"/>
      <c r="F1967" s="581"/>
      <c r="G1967" s="581"/>
      <c r="H1967" s="581"/>
      <c r="I1967" s="581"/>
      <c r="J1967" s="581"/>
      <c r="K1967" s="581"/>
      <c r="L1967" s="581"/>
      <c r="M1967" s="581"/>
      <c r="N1967" s="581"/>
      <c r="O1967" s="581"/>
      <c r="P1967" s="581"/>
      <c r="Q1967" s="581"/>
      <c r="R1967" s="600"/>
      <c r="S1967" s="513"/>
      <c r="T1967" s="599"/>
      <c r="U1967" s="599"/>
      <c r="V1967" s="599"/>
      <c r="W1967" s="599"/>
      <c r="X1967" s="514"/>
      <c r="Y1967" s="513"/>
      <c r="Z1967" s="599"/>
      <c r="AA1967" s="599"/>
      <c r="AB1967" s="599"/>
      <c r="AC1967" s="599"/>
      <c r="AD1967" s="514"/>
      <c r="AE1967" s="132"/>
      <c r="AG1967" s="111">
        <f t="shared" si="321"/>
        <v>0</v>
      </c>
      <c r="AH1967" s="132">
        <f t="shared" si="322"/>
        <v>0</v>
      </c>
    </row>
    <row r="1968" spans="1:34" ht="15.05" customHeight="1">
      <c r="A1968" s="132"/>
      <c r="B1968" s="132"/>
      <c r="C1968" s="160" t="s">
        <v>155</v>
      </c>
      <c r="D1968" s="580" t="str">
        <f t="shared" si="320"/>
        <v/>
      </c>
      <c r="E1968" s="581"/>
      <c r="F1968" s="581"/>
      <c r="G1968" s="581"/>
      <c r="H1968" s="581"/>
      <c r="I1968" s="581"/>
      <c r="J1968" s="581"/>
      <c r="K1968" s="581"/>
      <c r="L1968" s="581"/>
      <c r="M1968" s="581"/>
      <c r="N1968" s="581"/>
      <c r="O1968" s="581"/>
      <c r="P1968" s="581"/>
      <c r="Q1968" s="581"/>
      <c r="R1968" s="600"/>
      <c r="S1968" s="513"/>
      <c r="T1968" s="599"/>
      <c r="U1968" s="599"/>
      <c r="V1968" s="599"/>
      <c r="W1968" s="599"/>
      <c r="X1968" s="514"/>
      <c r="Y1968" s="513"/>
      <c r="Z1968" s="599"/>
      <c r="AA1968" s="599"/>
      <c r="AB1968" s="599"/>
      <c r="AC1968" s="599"/>
      <c r="AD1968" s="514"/>
      <c r="AE1968" s="132"/>
      <c r="AG1968" s="111">
        <f t="shared" si="321"/>
        <v>0</v>
      </c>
      <c r="AH1968" s="132">
        <f t="shared" si="322"/>
        <v>0</v>
      </c>
    </row>
    <row r="1969" spans="1:34" ht="15.05" customHeight="1">
      <c r="A1969" s="132"/>
      <c r="B1969" s="132"/>
      <c r="C1969" s="160" t="s">
        <v>156</v>
      </c>
      <c r="D1969" s="580" t="str">
        <f t="shared" si="320"/>
        <v/>
      </c>
      <c r="E1969" s="581"/>
      <c r="F1969" s="581"/>
      <c r="G1969" s="581"/>
      <c r="H1969" s="581"/>
      <c r="I1969" s="581"/>
      <c r="J1969" s="581"/>
      <c r="K1969" s="581"/>
      <c r="L1969" s="581"/>
      <c r="M1969" s="581"/>
      <c r="N1969" s="581"/>
      <c r="O1969" s="581"/>
      <c r="P1969" s="581"/>
      <c r="Q1969" s="581"/>
      <c r="R1969" s="600"/>
      <c r="S1969" s="513"/>
      <c r="T1969" s="599"/>
      <c r="U1969" s="599"/>
      <c r="V1969" s="599"/>
      <c r="W1969" s="599"/>
      <c r="X1969" s="514"/>
      <c r="Y1969" s="513"/>
      <c r="Z1969" s="599"/>
      <c r="AA1969" s="599"/>
      <c r="AB1969" s="599"/>
      <c r="AC1969" s="599"/>
      <c r="AD1969" s="514"/>
      <c r="AE1969" s="132"/>
      <c r="AG1969" s="111">
        <f t="shared" si="321"/>
        <v>0</v>
      </c>
      <c r="AH1969" s="132">
        <f t="shared" si="322"/>
        <v>0</v>
      </c>
    </row>
    <row r="1970" spans="1:34" ht="15.05" customHeight="1">
      <c r="A1970" s="132"/>
      <c r="B1970" s="132"/>
      <c r="C1970" s="160" t="s">
        <v>157</v>
      </c>
      <c r="D1970" s="580" t="str">
        <f t="shared" si="320"/>
        <v/>
      </c>
      <c r="E1970" s="581"/>
      <c r="F1970" s="581"/>
      <c r="G1970" s="581"/>
      <c r="H1970" s="581"/>
      <c r="I1970" s="581"/>
      <c r="J1970" s="581"/>
      <c r="K1970" s="581"/>
      <c r="L1970" s="581"/>
      <c r="M1970" s="581"/>
      <c r="N1970" s="581"/>
      <c r="O1970" s="581"/>
      <c r="P1970" s="581"/>
      <c r="Q1970" s="581"/>
      <c r="R1970" s="600"/>
      <c r="S1970" s="513"/>
      <c r="T1970" s="599"/>
      <c r="U1970" s="599"/>
      <c r="V1970" s="599"/>
      <c r="W1970" s="599"/>
      <c r="X1970" s="514"/>
      <c r="Y1970" s="513"/>
      <c r="Z1970" s="599"/>
      <c r="AA1970" s="599"/>
      <c r="AB1970" s="599"/>
      <c r="AC1970" s="599"/>
      <c r="AD1970" s="514"/>
      <c r="AE1970" s="132"/>
      <c r="AG1970" s="111">
        <f t="shared" si="321"/>
        <v>0</v>
      </c>
      <c r="AH1970" s="132">
        <f t="shared" si="322"/>
        <v>0</v>
      </c>
    </row>
    <row r="1971" spans="1:34" ht="15.05" customHeight="1">
      <c r="A1971" s="132"/>
      <c r="B1971" s="132"/>
      <c r="C1971" s="160" t="s">
        <v>158</v>
      </c>
      <c r="D1971" s="580" t="str">
        <f t="shared" si="320"/>
        <v/>
      </c>
      <c r="E1971" s="581"/>
      <c r="F1971" s="581"/>
      <c r="G1971" s="581"/>
      <c r="H1971" s="581"/>
      <c r="I1971" s="581"/>
      <c r="J1971" s="581"/>
      <c r="K1971" s="581"/>
      <c r="L1971" s="581"/>
      <c r="M1971" s="581"/>
      <c r="N1971" s="581"/>
      <c r="O1971" s="581"/>
      <c r="P1971" s="581"/>
      <c r="Q1971" s="581"/>
      <c r="R1971" s="600"/>
      <c r="S1971" s="513"/>
      <c r="T1971" s="599"/>
      <c r="U1971" s="599"/>
      <c r="V1971" s="599"/>
      <c r="W1971" s="599"/>
      <c r="X1971" s="514"/>
      <c r="Y1971" s="513"/>
      <c r="Z1971" s="599"/>
      <c r="AA1971" s="599"/>
      <c r="AB1971" s="599"/>
      <c r="AC1971" s="599"/>
      <c r="AD1971" s="514"/>
      <c r="AE1971" s="132"/>
      <c r="AG1971" s="111">
        <f t="shared" si="321"/>
        <v>0</v>
      </c>
      <c r="AH1971" s="132">
        <f t="shared" si="322"/>
        <v>0</v>
      </c>
    </row>
    <row r="1972" spans="1:34" ht="15.05" customHeight="1">
      <c r="A1972" s="132"/>
      <c r="B1972" s="132"/>
      <c r="C1972" s="160" t="s">
        <v>159</v>
      </c>
      <c r="D1972" s="580" t="str">
        <f t="shared" si="320"/>
        <v/>
      </c>
      <c r="E1972" s="581"/>
      <c r="F1972" s="581"/>
      <c r="G1972" s="581"/>
      <c r="H1972" s="581"/>
      <c r="I1972" s="581"/>
      <c r="J1972" s="581"/>
      <c r="K1972" s="581"/>
      <c r="L1972" s="581"/>
      <c r="M1972" s="581"/>
      <c r="N1972" s="581"/>
      <c r="O1972" s="581"/>
      <c r="P1972" s="581"/>
      <c r="Q1972" s="581"/>
      <c r="R1972" s="600"/>
      <c r="S1972" s="513"/>
      <c r="T1972" s="599"/>
      <c r="U1972" s="599"/>
      <c r="V1972" s="599"/>
      <c r="W1972" s="599"/>
      <c r="X1972" s="514"/>
      <c r="Y1972" s="513"/>
      <c r="Z1972" s="599"/>
      <c r="AA1972" s="599"/>
      <c r="AB1972" s="599"/>
      <c r="AC1972" s="599"/>
      <c r="AD1972" s="514"/>
      <c r="AE1972" s="132"/>
      <c r="AG1972" s="111">
        <f t="shared" si="321"/>
        <v>0</v>
      </c>
      <c r="AH1972" s="132">
        <f t="shared" si="322"/>
        <v>0</v>
      </c>
    </row>
    <row r="1973" spans="1:34" ht="15.05" customHeight="1">
      <c r="A1973" s="132"/>
      <c r="B1973" s="132"/>
      <c r="C1973" s="160" t="s">
        <v>160</v>
      </c>
      <c r="D1973" s="580" t="str">
        <f t="shared" si="320"/>
        <v/>
      </c>
      <c r="E1973" s="581"/>
      <c r="F1973" s="581"/>
      <c r="G1973" s="581"/>
      <c r="H1973" s="581"/>
      <c r="I1973" s="581"/>
      <c r="J1973" s="581"/>
      <c r="K1973" s="581"/>
      <c r="L1973" s="581"/>
      <c r="M1973" s="581"/>
      <c r="N1973" s="581"/>
      <c r="O1973" s="581"/>
      <c r="P1973" s="581"/>
      <c r="Q1973" s="581"/>
      <c r="R1973" s="600"/>
      <c r="S1973" s="513"/>
      <c r="T1973" s="599"/>
      <c r="U1973" s="599"/>
      <c r="V1973" s="599"/>
      <c r="W1973" s="599"/>
      <c r="X1973" s="514"/>
      <c r="Y1973" s="513"/>
      <c r="Z1973" s="599"/>
      <c r="AA1973" s="599"/>
      <c r="AB1973" s="599"/>
      <c r="AC1973" s="599"/>
      <c r="AD1973" s="514"/>
      <c r="AE1973" s="132"/>
      <c r="AG1973" s="111">
        <f t="shared" si="321"/>
        <v>0</v>
      </c>
      <c r="AH1973" s="132">
        <f t="shared" si="322"/>
        <v>0</v>
      </c>
    </row>
    <row r="1974" spans="1:34" ht="15.05" customHeight="1">
      <c r="A1974" s="132"/>
      <c r="B1974" s="132"/>
      <c r="C1974" s="162" t="s">
        <v>161</v>
      </c>
      <c r="D1974" s="580" t="str">
        <f t="shared" si="320"/>
        <v/>
      </c>
      <c r="E1974" s="581"/>
      <c r="F1974" s="581"/>
      <c r="G1974" s="581"/>
      <c r="H1974" s="581"/>
      <c r="I1974" s="581"/>
      <c r="J1974" s="581"/>
      <c r="K1974" s="581"/>
      <c r="L1974" s="581"/>
      <c r="M1974" s="581"/>
      <c r="N1974" s="581"/>
      <c r="O1974" s="581"/>
      <c r="P1974" s="581"/>
      <c r="Q1974" s="581"/>
      <c r="R1974" s="600"/>
      <c r="S1974" s="513"/>
      <c r="T1974" s="599"/>
      <c r="U1974" s="599"/>
      <c r="V1974" s="599"/>
      <c r="W1974" s="599"/>
      <c r="X1974" s="514"/>
      <c r="Y1974" s="513"/>
      <c r="Z1974" s="599"/>
      <c r="AA1974" s="599"/>
      <c r="AB1974" s="599"/>
      <c r="AC1974" s="599"/>
      <c r="AD1974" s="514"/>
      <c r="AE1974" s="132"/>
      <c r="AG1974" s="111">
        <f t="shared" si="321"/>
        <v>0</v>
      </c>
      <c r="AH1974" s="132">
        <f t="shared" si="322"/>
        <v>0</v>
      </c>
    </row>
    <row r="1975" spans="1:34" ht="15.05" customHeight="1">
      <c r="A1975" s="132"/>
      <c r="B1975" s="132"/>
      <c r="C1975" s="162" t="s">
        <v>162</v>
      </c>
      <c r="D1975" s="580" t="str">
        <f t="shared" si="320"/>
        <v/>
      </c>
      <c r="E1975" s="581"/>
      <c r="F1975" s="581"/>
      <c r="G1975" s="581"/>
      <c r="H1975" s="581"/>
      <c r="I1975" s="581"/>
      <c r="J1975" s="581"/>
      <c r="K1975" s="581"/>
      <c r="L1975" s="581"/>
      <c r="M1975" s="581"/>
      <c r="N1975" s="581"/>
      <c r="O1975" s="581"/>
      <c r="P1975" s="581"/>
      <c r="Q1975" s="581"/>
      <c r="R1975" s="600"/>
      <c r="S1975" s="513"/>
      <c r="T1975" s="599"/>
      <c r="U1975" s="599"/>
      <c r="V1975" s="599"/>
      <c r="W1975" s="599"/>
      <c r="X1975" s="514"/>
      <c r="Y1975" s="513"/>
      <c r="Z1975" s="599"/>
      <c r="AA1975" s="599"/>
      <c r="AB1975" s="599"/>
      <c r="AC1975" s="599"/>
      <c r="AD1975" s="514"/>
      <c r="AE1975" s="132"/>
      <c r="AG1975" s="111">
        <f t="shared" si="321"/>
        <v>0</v>
      </c>
      <c r="AH1975" s="132">
        <f t="shared" si="322"/>
        <v>0</v>
      </c>
    </row>
    <row r="1976" spans="1:34" ht="15.05" customHeight="1">
      <c r="A1976" s="132"/>
      <c r="B1976" s="132"/>
      <c r="C1976" s="162" t="s">
        <v>163</v>
      </c>
      <c r="D1976" s="580" t="str">
        <f t="shared" si="320"/>
        <v/>
      </c>
      <c r="E1976" s="581"/>
      <c r="F1976" s="581"/>
      <c r="G1976" s="581"/>
      <c r="H1976" s="581"/>
      <c r="I1976" s="581"/>
      <c r="J1976" s="581"/>
      <c r="K1976" s="581"/>
      <c r="L1976" s="581"/>
      <c r="M1976" s="581"/>
      <c r="N1976" s="581"/>
      <c r="O1976" s="581"/>
      <c r="P1976" s="581"/>
      <c r="Q1976" s="581"/>
      <c r="R1976" s="600"/>
      <c r="S1976" s="513"/>
      <c r="T1976" s="599"/>
      <c r="U1976" s="599"/>
      <c r="V1976" s="599"/>
      <c r="W1976" s="599"/>
      <c r="X1976" s="514"/>
      <c r="Y1976" s="513"/>
      <c r="Z1976" s="599"/>
      <c r="AA1976" s="599"/>
      <c r="AB1976" s="599"/>
      <c r="AC1976" s="599"/>
      <c r="AD1976" s="514"/>
      <c r="AE1976" s="132"/>
      <c r="AG1976" s="111">
        <f t="shared" si="321"/>
        <v>0</v>
      </c>
      <c r="AH1976" s="132">
        <f t="shared" si="322"/>
        <v>0</v>
      </c>
    </row>
    <row r="1977" spans="1:34" ht="15.05" customHeight="1">
      <c r="A1977" s="132"/>
      <c r="B1977" s="132"/>
      <c r="C1977" s="162" t="s">
        <v>164</v>
      </c>
      <c r="D1977" s="580" t="str">
        <f t="shared" si="320"/>
        <v/>
      </c>
      <c r="E1977" s="581"/>
      <c r="F1977" s="581"/>
      <c r="G1977" s="581"/>
      <c r="H1977" s="581"/>
      <c r="I1977" s="581"/>
      <c r="J1977" s="581"/>
      <c r="K1977" s="581"/>
      <c r="L1977" s="581"/>
      <c r="M1977" s="581"/>
      <c r="N1977" s="581"/>
      <c r="O1977" s="581"/>
      <c r="P1977" s="581"/>
      <c r="Q1977" s="581"/>
      <c r="R1977" s="600"/>
      <c r="S1977" s="513"/>
      <c r="T1977" s="599"/>
      <c r="U1977" s="599"/>
      <c r="V1977" s="599"/>
      <c r="W1977" s="599"/>
      <c r="X1977" s="514"/>
      <c r="Y1977" s="513"/>
      <c r="Z1977" s="599"/>
      <c r="AA1977" s="599"/>
      <c r="AB1977" s="599"/>
      <c r="AC1977" s="599"/>
      <c r="AD1977" s="514"/>
      <c r="AE1977" s="132"/>
      <c r="AG1977" s="111">
        <f t="shared" si="321"/>
        <v>0</v>
      </c>
      <c r="AH1977" s="132">
        <f t="shared" si="322"/>
        <v>0</v>
      </c>
    </row>
    <row r="1978" spans="1:34" ht="15.05" customHeight="1">
      <c r="A1978" s="132"/>
      <c r="B1978" s="132"/>
      <c r="C1978" s="162" t="s">
        <v>165</v>
      </c>
      <c r="D1978" s="580" t="str">
        <f t="shared" si="320"/>
        <v/>
      </c>
      <c r="E1978" s="581"/>
      <c r="F1978" s="581"/>
      <c r="G1978" s="581"/>
      <c r="H1978" s="581"/>
      <c r="I1978" s="581"/>
      <c r="J1978" s="581"/>
      <c r="K1978" s="581"/>
      <c r="L1978" s="581"/>
      <c r="M1978" s="581"/>
      <c r="N1978" s="581"/>
      <c r="O1978" s="581"/>
      <c r="P1978" s="581"/>
      <c r="Q1978" s="581"/>
      <c r="R1978" s="600"/>
      <c r="S1978" s="513"/>
      <c r="T1978" s="599"/>
      <c r="U1978" s="599"/>
      <c r="V1978" s="599"/>
      <c r="W1978" s="599"/>
      <c r="X1978" s="514"/>
      <c r="Y1978" s="513"/>
      <c r="Z1978" s="599"/>
      <c r="AA1978" s="599"/>
      <c r="AB1978" s="599"/>
      <c r="AC1978" s="599"/>
      <c r="AD1978" s="514"/>
      <c r="AE1978" s="132"/>
      <c r="AG1978" s="111">
        <f t="shared" si="321"/>
        <v>0</v>
      </c>
      <c r="AH1978" s="132">
        <f t="shared" si="322"/>
        <v>0</v>
      </c>
    </row>
    <row r="1979" spans="1:34" ht="15.05" customHeight="1">
      <c r="A1979" s="132"/>
      <c r="B1979" s="132"/>
      <c r="C1979" s="162" t="s">
        <v>166</v>
      </c>
      <c r="D1979" s="580" t="str">
        <f t="shared" si="320"/>
        <v/>
      </c>
      <c r="E1979" s="581"/>
      <c r="F1979" s="581"/>
      <c r="G1979" s="581"/>
      <c r="H1979" s="581"/>
      <c r="I1979" s="581"/>
      <c r="J1979" s="581"/>
      <c r="K1979" s="581"/>
      <c r="L1979" s="581"/>
      <c r="M1979" s="581"/>
      <c r="N1979" s="581"/>
      <c r="O1979" s="581"/>
      <c r="P1979" s="581"/>
      <c r="Q1979" s="581"/>
      <c r="R1979" s="600"/>
      <c r="S1979" s="513"/>
      <c r="T1979" s="599"/>
      <c r="U1979" s="599"/>
      <c r="V1979" s="599"/>
      <c r="W1979" s="599"/>
      <c r="X1979" s="514"/>
      <c r="Y1979" s="513"/>
      <c r="Z1979" s="599"/>
      <c r="AA1979" s="599"/>
      <c r="AB1979" s="599"/>
      <c r="AC1979" s="599"/>
      <c r="AD1979" s="514"/>
      <c r="AE1979" s="132"/>
      <c r="AG1979" s="111">
        <f t="shared" si="321"/>
        <v>0</v>
      </c>
      <c r="AH1979" s="132">
        <f t="shared" si="322"/>
        <v>0</v>
      </c>
    </row>
    <row r="1980" spans="1:34" ht="15.05" customHeight="1">
      <c r="A1980" s="132"/>
      <c r="B1980" s="132"/>
      <c r="C1980" s="162" t="s">
        <v>167</v>
      </c>
      <c r="D1980" s="580" t="str">
        <f t="shared" si="320"/>
        <v/>
      </c>
      <c r="E1980" s="581"/>
      <c r="F1980" s="581"/>
      <c r="G1980" s="581"/>
      <c r="H1980" s="581"/>
      <c r="I1980" s="581"/>
      <c r="J1980" s="581"/>
      <c r="K1980" s="581"/>
      <c r="L1980" s="581"/>
      <c r="M1980" s="581"/>
      <c r="N1980" s="581"/>
      <c r="O1980" s="581"/>
      <c r="P1980" s="581"/>
      <c r="Q1980" s="581"/>
      <c r="R1980" s="600"/>
      <c r="S1980" s="513"/>
      <c r="T1980" s="599"/>
      <c r="U1980" s="599"/>
      <c r="V1980" s="599"/>
      <c r="W1980" s="599"/>
      <c r="X1980" s="514"/>
      <c r="Y1980" s="513"/>
      <c r="Z1980" s="599"/>
      <c r="AA1980" s="599"/>
      <c r="AB1980" s="599"/>
      <c r="AC1980" s="599"/>
      <c r="AD1980" s="514"/>
      <c r="AE1980" s="132"/>
      <c r="AG1980" s="111">
        <f t="shared" si="321"/>
        <v>0</v>
      </c>
      <c r="AH1980" s="132">
        <f t="shared" si="322"/>
        <v>0</v>
      </c>
    </row>
    <row r="1981" spans="1:34" ht="15.05" customHeight="1">
      <c r="A1981" s="132"/>
      <c r="B1981" s="132"/>
      <c r="C1981" s="162" t="s">
        <v>168</v>
      </c>
      <c r="D1981" s="580" t="str">
        <f t="shared" si="320"/>
        <v/>
      </c>
      <c r="E1981" s="581"/>
      <c r="F1981" s="581"/>
      <c r="G1981" s="581"/>
      <c r="H1981" s="581"/>
      <c r="I1981" s="581"/>
      <c r="J1981" s="581"/>
      <c r="K1981" s="581"/>
      <c r="L1981" s="581"/>
      <c r="M1981" s="581"/>
      <c r="N1981" s="581"/>
      <c r="O1981" s="581"/>
      <c r="P1981" s="581"/>
      <c r="Q1981" s="581"/>
      <c r="R1981" s="600"/>
      <c r="S1981" s="513"/>
      <c r="T1981" s="599"/>
      <c r="U1981" s="599"/>
      <c r="V1981" s="599"/>
      <c r="W1981" s="599"/>
      <c r="X1981" s="514"/>
      <c r="Y1981" s="513"/>
      <c r="Z1981" s="599"/>
      <c r="AA1981" s="599"/>
      <c r="AB1981" s="599"/>
      <c r="AC1981" s="599"/>
      <c r="AD1981" s="514"/>
      <c r="AE1981" s="132"/>
      <c r="AG1981" s="111">
        <f t="shared" si="321"/>
        <v>0</v>
      </c>
      <c r="AH1981" s="132">
        <f t="shared" si="322"/>
        <v>0</v>
      </c>
    </row>
    <row r="1982" spans="1:34" ht="15.05" customHeight="1">
      <c r="A1982" s="132"/>
      <c r="B1982" s="132"/>
      <c r="C1982" s="162" t="s">
        <v>169</v>
      </c>
      <c r="D1982" s="580" t="str">
        <f t="shared" si="320"/>
        <v/>
      </c>
      <c r="E1982" s="581"/>
      <c r="F1982" s="581"/>
      <c r="G1982" s="581"/>
      <c r="H1982" s="581"/>
      <c r="I1982" s="581"/>
      <c r="J1982" s="581"/>
      <c r="K1982" s="581"/>
      <c r="L1982" s="581"/>
      <c r="M1982" s="581"/>
      <c r="N1982" s="581"/>
      <c r="O1982" s="581"/>
      <c r="P1982" s="581"/>
      <c r="Q1982" s="581"/>
      <c r="R1982" s="600"/>
      <c r="S1982" s="513"/>
      <c r="T1982" s="599"/>
      <c r="U1982" s="599"/>
      <c r="V1982" s="599"/>
      <c r="W1982" s="599"/>
      <c r="X1982" s="514"/>
      <c r="Y1982" s="513"/>
      <c r="Z1982" s="599"/>
      <c r="AA1982" s="599"/>
      <c r="AB1982" s="599"/>
      <c r="AC1982" s="599"/>
      <c r="AD1982" s="514"/>
      <c r="AE1982" s="132"/>
      <c r="AG1982" s="111">
        <f t="shared" si="321"/>
        <v>0</v>
      </c>
      <c r="AH1982" s="132">
        <f t="shared" si="322"/>
        <v>0</v>
      </c>
    </row>
    <row r="1983" spans="1:34" ht="15.05" customHeight="1">
      <c r="A1983" s="132"/>
      <c r="B1983" s="132"/>
      <c r="C1983" s="162" t="s">
        <v>170</v>
      </c>
      <c r="D1983" s="580" t="str">
        <f t="shared" si="320"/>
        <v/>
      </c>
      <c r="E1983" s="581"/>
      <c r="F1983" s="581"/>
      <c r="G1983" s="581"/>
      <c r="H1983" s="581"/>
      <c r="I1983" s="581"/>
      <c r="J1983" s="581"/>
      <c r="K1983" s="581"/>
      <c r="L1983" s="581"/>
      <c r="M1983" s="581"/>
      <c r="N1983" s="581"/>
      <c r="O1983" s="581"/>
      <c r="P1983" s="581"/>
      <c r="Q1983" s="581"/>
      <c r="R1983" s="600"/>
      <c r="S1983" s="513"/>
      <c r="T1983" s="599"/>
      <c r="U1983" s="599"/>
      <c r="V1983" s="599"/>
      <c r="W1983" s="599"/>
      <c r="X1983" s="514"/>
      <c r="Y1983" s="513"/>
      <c r="Z1983" s="599"/>
      <c r="AA1983" s="599"/>
      <c r="AB1983" s="599"/>
      <c r="AC1983" s="599"/>
      <c r="AD1983" s="514"/>
      <c r="AE1983" s="132"/>
      <c r="AG1983" s="111">
        <f t="shared" si="321"/>
        <v>0</v>
      </c>
      <c r="AH1983" s="132">
        <f t="shared" si="322"/>
        <v>0</v>
      </c>
    </row>
    <row r="1984" spans="1:34" ht="15.05" customHeight="1">
      <c r="A1984" s="132"/>
      <c r="B1984" s="132"/>
      <c r="C1984" s="162" t="s">
        <v>171</v>
      </c>
      <c r="D1984" s="580" t="str">
        <f t="shared" si="320"/>
        <v/>
      </c>
      <c r="E1984" s="581"/>
      <c r="F1984" s="581"/>
      <c r="G1984" s="581"/>
      <c r="H1984" s="581"/>
      <c r="I1984" s="581"/>
      <c r="J1984" s="581"/>
      <c r="K1984" s="581"/>
      <c r="L1984" s="581"/>
      <c r="M1984" s="581"/>
      <c r="N1984" s="581"/>
      <c r="O1984" s="581"/>
      <c r="P1984" s="581"/>
      <c r="Q1984" s="581"/>
      <c r="R1984" s="600"/>
      <c r="S1984" s="513"/>
      <c r="T1984" s="599"/>
      <c r="U1984" s="599"/>
      <c r="V1984" s="599"/>
      <c r="W1984" s="599"/>
      <c r="X1984" s="514"/>
      <c r="Y1984" s="513"/>
      <c r="Z1984" s="599"/>
      <c r="AA1984" s="599"/>
      <c r="AB1984" s="599"/>
      <c r="AC1984" s="599"/>
      <c r="AD1984" s="514"/>
      <c r="AE1984" s="132"/>
      <c r="AG1984" s="111">
        <f t="shared" si="321"/>
        <v>0</v>
      </c>
      <c r="AH1984" s="132">
        <f t="shared" si="322"/>
        <v>0</v>
      </c>
    </row>
    <row r="1985" spans="1:34" ht="15.05" customHeight="1">
      <c r="A1985" s="132"/>
      <c r="B1985" s="132"/>
      <c r="C1985" s="162" t="s">
        <v>172</v>
      </c>
      <c r="D1985" s="580" t="str">
        <f t="shared" si="320"/>
        <v/>
      </c>
      <c r="E1985" s="581"/>
      <c r="F1985" s="581"/>
      <c r="G1985" s="581"/>
      <c r="H1985" s="581"/>
      <c r="I1985" s="581"/>
      <c r="J1985" s="581"/>
      <c r="K1985" s="581"/>
      <c r="L1985" s="581"/>
      <c r="M1985" s="581"/>
      <c r="N1985" s="581"/>
      <c r="O1985" s="581"/>
      <c r="P1985" s="581"/>
      <c r="Q1985" s="581"/>
      <c r="R1985" s="600"/>
      <c r="S1985" s="513"/>
      <c r="T1985" s="599"/>
      <c r="U1985" s="599"/>
      <c r="V1985" s="599"/>
      <c r="W1985" s="599"/>
      <c r="X1985" s="514"/>
      <c r="Y1985" s="513"/>
      <c r="Z1985" s="599"/>
      <c r="AA1985" s="599"/>
      <c r="AB1985" s="599"/>
      <c r="AC1985" s="599"/>
      <c r="AD1985" s="514"/>
      <c r="AE1985" s="132"/>
      <c r="AG1985" s="111">
        <f t="shared" si="321"/>
        <v>0</v>
      </c>
      <c r="AH1985" s="132">
        <f t="shared" si="322"/>
        <v>0</v>
      </c>
    </row>
    <row r="1986" spans="1:34" ht="15.05" customHeight="1">
      <c r="A1986" s="132"/>
      <c r="B1986" s="132"/>
      <c r="C1986" s="162" t="s">
        <v>173</v>
      </c>
      <c r="D1986" s="580" t="str">
        <f t="shared" si="320"/>
        <v/>
      </c>
      <c r="E1986" s="581"/>
      <c r="F1986" s="581"/>
      <c r="G1986" s="581"/>
      <c r="H1986" s="581"/>
      <c r="I1986" s="581"/>
      <c r="J1986" s="581"/>
      <c r="K1986" s="581"/>
      <c r="L1986" s="581"/>
      <c r="M1986" s="581"/>
      <c r="N1986" s="581"/>
      <c r="O1986" s="581"/>
      <c r="P1986" s="581"/>
      <c r="Q1986" s="581"/>
      <c r="R1986" s="600"/>
      <c r="S1986" s="513"/>
      <c r="T1986" s="599"/>
      <c r="U1986" s="599"/>
      <c r="V1986" s="599"/>
      <c r="W1986" s="599"/>
      <c r="X1986" s="514"/>
      <c r="Y1986" s="513"/>
      <c r="Z1986" s="599"/>
      <c r="AA1986" s="599"/>
      <c r="AB1986" s="599"/>
      <c r="AC1986" s="599"/>
      <c r="AD1986" s="514"/>
      <c r="AE1986" s="132"/>
      <c r="AG1986" s="111">
        <f t="shared" si="321"/>
        <v>0</v>
      </c>
      <c r="AH1986" s="132">
        <f t="shared" si="322"/>
        <v>0</v>
      </c>
    </row>
    <row r="1987" spans="1:34" ht="15.05" customHeight="1">
      <c r="A1987" s="132"/>
      <c r="B1987" s="132"/>
      <c r="C1987" s="162" t="s">
        <v>174</v>
      </c>
      <c r="D1987" s="580" t="str">
        <f t="shared" si="320"/>
        <v/>
      </c>
      <c r="E1987" s="581"/>
      <c r="F1987" s="581"/>
      <c r="G1987" s="581"/>
      <c r="H1987" s="581"/>
      <c r="I1987" s="581"/>
      <c r="J1987" s="581"/>
      <c r="K1987" s="581"/>
      <c r="L1987" s="581"/>
      <c r="M1987" s="581"/>
      <c r="N1987" s="581"/>
      <c r="O1987" s="581"/>
      <c r="P1987" s="581"/>
      <c r="Q1987" s="581"/>
      <c r="R1987" s="600"/>
      <c r="S1987" s="513"/>
      <c r="T1987" s="599"/>
      <c r="U1987" s="599"/>
      <c r="V1987" s="599"/>
      <c r="W1987" s="599"/>
      <c r="X1987" s="514"/>
      <c r="Y1987" s="513"/>
      <c r="Z1987" s="599"/>
      <c r="AA1987" s="599"/>
      <c r="AB1987" s="599"/>
      <c r="AC1987" s="599"/>
      <c r="AD1987" s="514"/>
      <c r="AE1987" s="132"/>
      <c r="AG1987" s="111">
        <f t="shared" si="321"/>
        <v>0</v>
      </c>
      <c r="AH1987" s="132">
        <f t="shared" si="322"/>
        <v>0</v>
      </c>
    </row>
    <row r="1988" spans="1:34" ht="15.05" customHeight="1">
      <c r="A1988" s="132"/>
      <c r="B1988" s="132"/>
      <c r="C1988" s="162" t="s">
        <v>175</v>
      </c>
      <c r="D1988" s="580" t="str">
        <f t="shared" si="320"/>
        <v/>
      </c>
      <c r="E1988" s="581"/>
      <c r="F1988" s="581"/>
      <c r="G1988" s="581"/>
      <c r="H1988" s="581"/>
      <c r="I1988" s="581"/>
      <c r="J1988" s="581"/>
      <c r="K1988" s="581"/>
      <c r="L1988" s="581"/>
      <c r="M1988" s="581"/>
      <c r="N1988" s="581"/>
      <c r="O1988" s="581"/>
      <c r="P1988" s="581"/>
      <c r="Q1988" s="581"/>
      <c r="R1988" s="600"/>
      <c r="S1988" s="513"/>
      <c r="T1988" s="599"/>
      <c r="U1988" s="599"/>
      <c r="V1988" s="599"/>
      <c r="W1988" s="599"/>
      <c r="X1988" s="514"/>
      <c r="Y1988" s="513"/>
      <c r="Z1988" s="599"/>
      <c r="AA1988" s="599"/>
      <c r="AB1988" s="599"/>
      <c r="AC1988" s="599"/>
      <c r="AD1988" s="514"/>
      <c r="AE1988" s="132"/>
      <c r="AG1988" s="111">
        <f t="shared" si="321"/>
        <v>0</v>
      </c>
      <c r="AH1988" s="132">
        <f t="shared" si="322"/>
        <v>0</v>
      </c>
    </row>
    <row r="1989" spans="1:34" ht="15.05" customHeight="1">
      <c r="A1989" s="132"/>
      <c r="B1989" s="132"/>
      <c r="C1989" s="162" t="s">
        <v>176</v>
      </c>
      <c r="D1989" s="580" t="str">
        <f t="shared" si="320"/>
        <v/>
      </c>
      <c r="E1989" s="581"/>
      <c r="F1989" s="581"/>
      <c r="G1989" s="581"/>
      <c r="H1989" s="581"/>
      <c r="I1989" s="581"/>
      <c r="J1989" s="581"/>
      <c r="K1989" s="581"/>
      <c r="L1989" s="581"/>
      <c r="M1989" s="581"/>
      <c r="N1989" s="581"/>
      <c r="O1989" s="581"/>
      <c r="P1989" s="581"/>
      <c r="Q1989" s="581"/>
      <c r="R1989" s="600"/>
      <c r="S1989" s="513"/>
      <c r="T1989" s="599"/>
      <c r="U1989" s="599"/>
      <c r="V1989" s="599"/>
      <c r="W1989" s="599"/>
      <c r="X1989" s="514"/>
      <c r="Y1989" s="513"/>
      <c r="Z1989" s="599"/>
      <c r="AA1989" s="599"/>
      <c r="AB1989" s="599"/>
      <c r="AC1989" s="599"/>
      <c r="AD1989" s="514"/>
      <c r="AE1989" s="132"/>
      <c r="AG1989" s="111">
        <f t="shared" si="321"/>
        <v>0</v>
      </c>
      <c r="AH1989" s="132">
        <f t="shared" si="322"/>
        <v>0</v>
      </c>
    </row>
    <row r="1990" spans="1:34" ht="15.05" customHeight="1">
      <c r="A1990" s="132"/>
      <c r="B1990" s="132"/>
      <c r="C1990" s="162" t="s">
        <v>177</v>
      </c>
      <c r="D1990" s="580" t="str">
        <f t="shared" si="320"/>
        <v/>
      </c>
      <c r="E1990" s="581"/>
      <c r="F1990" s="581"/>
      <c r="G1990" s="581"/>
      <c r="H1990" s="581"/>
      <c r="I1990" s="581"/>
      <c r="J1990" s="581"/>
      <c r="K1990" s="581"/>
      <c r="L1990" s="581"/>
      <c r="M1990" s="581"/>
      <c r="N1990" s="581"/>
      <c r="O1990" s="581"/>
      <c r="P1990" s="581"/>
      <c r="Q1990" s="581"/>
      <c r="R1990" s="600"/>
      <c r="S1990" s="513"/>
      <c r="T1990" s="599"/>
      <c r="U1990" s="599"/>
      <c r="V1990" s="599"/>
      <c r="W1990" s="599"/>
      <c r="X1990" s="514"/>
      <c r="Y1990" s="513"/>
      <c r="Z1990" s="599"/>
      <c r="AA1990" s="599"/>
      <c r="AB1990" s="599"/>
      <c r="AC1990" s="599"/>
      <c r="AD1990" s="514"/>
      <c r="AE1990" s="132"/>
      <c r="AG1990" s="111">
        <f t="shared" si="321"/>
        <v>0</v>
      </c>
      <c r="AH1990" s="132">
        <f t="shared" si="322"/>
        <v>0</v>
      </c>
    </row>
    <row r="1991" spans="1:34" ht="15.05" customHeight="1">
      <c r="A1991" s="132"/>
      <c r="B1991" s="132"/>
      <c r="C1991" s="162" t="s">
        <v>178</v>
      </c>
      <c r="D1991" s="580" t="str">
        <f t="shared" si="320"/>
        <v/>
      </c>
      <c r="E1991" s="581"/>
      <c r="F1991" s="581"/>
      <c r="G1991" s="581"/>
      <c r="H1991" s="581"/>
      <c r="I1991" s="581"/>
      <c r="J1991" s="581"/>
      <c r="K1991" s="581"/>
      <c r="L1991" s="581"/>
      <c r="M1991" s="581"/>
      <c r="N1991" s="581"/>
      <c r="O1991" s="581"/>
      <c r="P1991" s="581"/>
      <c r="Q1991" s="581"/>
      <c r="R1991" s="600"/>
      <c r="S1991" s="513"/>
      <c r="T1991" s="599"/>
      <c r="U1991" s="599"/>
      <c r="V1991" s="599"/>
      <c r="W1991" s="599"/>
      <c r="X1991" s="514"/>
      <c r="Y1991" s="513"/>
      <c r="Z1991" s="599"/>
      <c r="AA1991" s="599"/>
      <c r="AB1991" s="599"/>
      <c r="AC1991" s="599"/>
      <c r="AD1991" s="514"/>
      <c r="AE1991" s="132"/>
      <c r="AG1991" s="111">
        <f t="shared" si="321"/>
        <v>0</v>
      </c>
      <c r="AH1991" s="132">
        <f t="shared" si="322"/>
        <v>0</v>
      </c>
    </row>
    <row r="1992" spans="1:34" ht="15.05" customHeight="1">
      <c r="A1992" s="132"/>
      <c r="B1992" s="132"/>
      <c r="C1992" s="162" t="s">
        <v>179</v>
      </c>
      <c r="D1992" s="580" t="str">
        <f t="shared" si="320"/>
        <v/>
      </c>
      <c r="E1992" s="581"/>
      <c r="F1992" s="581"/>
      <c r="G1992" s="581"/>
      <c r="H1992" s="581"/>
      <c r="I1992" s="581"/>
      <c r="J1992" s="581"/>
      <c r="K1992" s="581"/>
      <c r="L1992" s="581"/>
      <c r="M1992" s="581"/>
      <c r="N1992" s="581"/>
      <c r="O1992" s="581"/>
      <c r="P1992" s="581"/>
      <c r="Q1992" s="581"/>
      <c r="R1992" s="600"/>
      <c r="S1992" s="513"/>
      <c r="T1992" s="599"/>
      <c r="U1992" s="599"/>
      <c r="V1992" s="599"/>
      <c r="W1992" s="599"/>
      <c r="X1992" s="514"/>
      <c r="Y1992" s="513"/>
      <c r="Z1992" s="599"/>
      <c r="AA1992" s="599"/>
      <c r="AB1992" s="599"/>
      <c r="AC1992" s="599"/>
      <c r="AD1992" s="514"/>
      <c r="AE1992" s="132"/>
      <c r="AG1992" s="111">
        <f t="shared" si="321"/>
        <v>0</v>
      </c>
      <c r="AH1992" s="132">
        <f t="shared" si="322"/>
        <v>0</v>
      </c>
    </row>
    <row r="1993" spans="1:34" ht="15.05" customHeight="1">
      <c r="A1993" s="132"/>
      <c r="B1993" s="132"/>
      <c r="C1993" s="162" t="s">
        <v>180</v>
      </c>
      <c r="D1993" s="580" t="str">
        <f t="shared" si="320"/>
        <v/>
      </c>
      <c r="E1993" s="581"/>
      <c r="F1993" s="581"/>
      <c r="G1993" s="581"/>
      <c r="H1993" s="581"/>
      <c r="I1993" s="581"/>
      <c r="J1993" s="581"/>
      <c r="K1993" s="581"/>
      <c r="L1993" s="581"/>
      <c r="M1993" s="581"/>
      <c r="N1993" s="581"/>
      <c r="O1993" s="581"/>
      <c r="P1993" s="581"/>
      <c r="Q1993" s="581"/>
      <c r="R1993" s="600"/>
      <c r="S1993" s="513"/>
      <c r="T1993" s="599"/>
      <c r="U1993" s="599"/>
      <c r="V1993" s="599"/>
      <c r="W1993" s="599"/>
      <c r="X1993" s="514"/>
      <c r="Y1993" s="513"/>
      <c r="Z1993" s="599"/>
      <c r="AA1993" s="599"/>
      <c r="AB1993" s="599"/>
      <c r="AC1993" s="599"/>
      <c r="AD1993" s="514"/>
      <c r="AE1993" s="132"/>
      <c r="AG1993" s="111">
        <f t="shared" si="321"/>
        <v>0</v>
      </c>
      <c r="AH1993" s="132">
        <f t="shared" si="322"/>
        <v>0</v>
      </c>
    </row>
    <row r="1994" spans="1:34" ht="15.05" customHeight="1">
      <c r="A1994" s="132"/>
      <c r="B1994" s="132"/>
      <c r="C1994" s="162" t="s">
        <v>181</v>
      </c>
      <c r="D1994" s="580" t="str">
        <f t="shared" si="320"/>
        <v/>
      </c>
      <c r="E1994" s="581"/>
      <c r="F1994" s="581"/>
      <c r="G1994" s="581"/>
      <c r="H1994" s="581"/>
      <c r="I1994" s="581"/>
      <c r="J1994" s="581"/>
      <c r="K1994" s="581"/>
      <c r="L1994" s="581"/>
      <c r="M1994" s="581"/>
      <c r="N1994" s="581"/>
      <c r="O1994" s="581"/>
      <c r="P1994" s="581"/>
      <c r="Q1994" s="581"/>
      <c r="R1994" s="600"/>
      <c r="S1994" s="513"/>
      <c r="T1994" s="599"/>
      <c r="U1994" s="599"/>
      <c r="V1994" s="599"/>
      <c r="W1994" s="599"/>
      <c r="X1994" s="514"/>
      <c r="Y1994" s="513"/>
      <c r="Z1994" s="599"/>
      <c r="AA1994" s="599"/>
      <c r="AB1994" s="599"/>
      <c r="AC1994" s="599"/>
      <c r="AD1994" s="514"/>
      <c r="AE1994" s="132"/>
      <c r="AG1994" s="111">
        <f t="shared" si="321"/>
        <v>0</v>
      </c>
      <c r="AH1994" s="132">
        <f t="shared" si="322"/>
        <v>0</v>
      </c>
    </row>
    <row r="1995" spans="1:34" ht="15.05" customHeight="1">
      <c r="A1995" s="132"/>
      <c r="B1995" s="132"/>
      <c r="C1995" s="162" t="s">
        <v>182</v>
      </c>
      <c r="D1995" s="580" t="str">
        <f t="shared" si="320"/>
        <v/>
      </c>
      <c r="E1995" s="581"/>
      <c r="F1995" s="581"/>
      <c r="G1995" s="581"/>
      <c r="H1995" s="581"/>
      <c r="I1995" s="581"/>
      <c r="J1995" s="581"/>
      <c r="K1995" s="581"/>
      <c r="L1995" s="581"/>
      <c r="M1995" s="581"/>
      <c r="N1995" s="581"/>
      <c r="O1995" s="581"/>
      <c r="P1995" s="581"/>
      <c r="Q1995" s="581"/>
      <c r="R1995" s="600"/>
      <c r="S1995" s="513"/>
      <c r="T1995" s="599"/>
      <c r="U1995" s="599"/>
      <c r="V1995" s="599"/>
      <c r="W1995" s="599"/>
      <c r="X1995" s="514"/>
      <c r="Y1995" s="513"/>
      <c r="Z1995" s="599"/>
      <c r="AA1995" s="599"/>
      <c r="AB1995" s="599"/>
      <c r="AC1995" s="599"/>
      <c r="AD1995" s="514"/>
      <c r="AE1995" s="132"/>
      <c r="AG1995" s="111">
        <f t="shared" si="321"/>
        <v>0</v>
      </c>
      <c r="AH1995" s="132">
        <f t="shared" si="322"/>
        <v>0</v>
      </c>
    </row>
    <row r="1996" spans="1:34" ht="15.05" customHeight="1">
      <c r="A1996" s="132"/>
      <c r="B1996" s="132"/>
      <c r="C1996" s="162" t="s">
        <v>183</v>
      </c>
      <c r="D1996" s="580" t="str">
        <f t="shared" si="320"/>
        <v/>
      </c>
      <c r="E1996" s="581"/>
      <c r="F1996" s="581"/>
      <c r="G1996" s="581"/>
      <c r="H1996" s="581"/>
      <c r="I1996" s="581"/>
      <c r="J1996" s="581"/>
      <c r="K1996" s="581"/>
      <c r="L1996" s="581"/>
      <c r="M1996" s="581"/>
      <c r="N1996" s="581"/>
      <c r="O1996" s="581"/>
      <c r="P1996" s="581"/>
      <c r="Q1996" s="581"/>
      <c r="R1996" s="600"/>
      <c r="S1996" s="513"/>
      <c r="T1996" s="599"/>
      <c r="U1996" s="599"/>
      <c r="V1996" s="599"/>
      <c r="W1996" s="599"/>
      <c r="X1996" s="514"/>
      <c r="Y1996" s="513"/>
      <c r="Z1996" s="599"/>
      <c r="AA1996" s="599"/>
      <c r="AB1996" s="599"/>
      <c r="AC1996" s="599"/>
      <c r="AD1996" s="514"/>
      <c r="AE1996" s="132"/>
      <c r="AG1996" s="111">
        <f t="shared" si="321"/>
        <v>0</v>
      </c>
      <c r="AH1996" s="132">
        <f t="shared" si="322"/>
        <v>0</v>
      </c>
    </row>
    <row r="1997" spans="1:34" ht="15.05" customHeight="1">
      <c r="A1997" s="132"/>
      <c r="B1997" s="132"/>
      <c r="C1997" s="162" t="s">
        <v>184</v>
      </c>
      <c r="D1997" s="580" t="str">
        <f t="shared" si="320"/>
        <v/>
      </c>
      <c r="E1997" s="581"/>
      <c r="F1997" s="581"/>
      <c r="G1997" s="581"/>
      <c r="H1997" s="581"/>
      <c r="I1997" s="581"/>
      <c r="J1997" s="581"/>
      <c r="K1997" s="581"/>
      <c r="L1997" s="581"/>
      <c r="M1997" s="581"/>
      <c r="N1997" s="581"/>
      <c r="O1997" s="581"/>
      <c r="P1997" s="581"/>
      <c r="Q1997" s="581"/>
      <c r="R1997" s="600"/>
      <c r="S1997" s="513"/>
      <c r="T1997" s="599"/>
      <c r="U1997" s="599"/>
      <c r="V1997" s="599"/>
      <c r="W1997" s="599"/>
      <c r="X1997" s="514"/>
      <c r="Y1997" s="513"/>
      <c r="Z1997" s="599"/>
      <c r="AA1997" s="599"/>
      <c r="AB1997" s="599"/>
      <c r="AC1997" s="599"/>
      <c r="AD1997" s="514"/>
      <c r="AE1997" s="132"/>
      <c r="AG1997" s="111">
        <f t="shared" si="321"/>
        <v>0</v>
      </c>
      <c r="AH1997" s="132">
        <f t="shared" si="322"/>
        <v>0</v>
      </c>
    </row>
    <row r="1998" spans="1:34" ht="15.05" customHeight="1">
      <c r="A1998" s="132"/>
      <c r="B1998" s="132"/>
      <c r="C1998" s="162" t="s">
        <v>185</v>
      </c>
      <c r="D1998" s="580" t="str">
        <f t="shared" si="320"/>
        <v/>
      </c>
      <c r="E1998" s="581"/>
      <c r="F1998" s="581"/>
      <c r="G1998" s="581"/>
      <c r="H1998" s="581"/>
      <c r="I1998" s="581"/>
      <c r="J1998" s="581"/>
      <c r="K1998" s="581"/>
      <c r="L1998" s="581"/>
      <c r="M1998" s="581"/>
      <c r="N1998" s="581"/>
      <c r="O1998" s="581"/>
      <c r="P1998" s="581"/>
      <c r="Q1998" s="581"/>
      <c r="R1998" s="600"/>
      <c r="S1998" s="513"/>
      <c r="T1998" s="599"/>
      <c r="U1998" s="599"/>
      <c r="V1998" s="599"/>
      <c r="W1998" s="599"/>
      <c r="X1998" s="514"/>
      <c r="Y1998" s="513"/>
      <c r="Z1998" s="599"/>
      <c r="AA1998" s="599"/>
      <c r="AB1998" s="599"/>
      <c r="AC1998" s="599"/>
      <c r="AD1998" s="514"/>
      <c r="AE1998" s="132"/>
      <c r="AG1998" s="111">
        <f t="shared" si="321"/>
        <v>0</v>
      </c>
      <c r="AH1998" s="132">
        <f t="shared" si="322"/>
        <v>0</v>
      </c>
    </row>
    <row r="1999" spans="1:34" ht="15.05" customHeight="1">
      <c r="A1999" s="132"/>
      <c r="B1999" s="132"/>
      <c r="C1999" s="162" t="s">
        <v>186</v>
      </c>
      <c r="D1999" s="580" t="str">
        <f t="shared" si="320"/>
        <v/>
      </c>
      <c r="E1999" s="581"/>
      <c r="F1999" s="581"/>
      <c r="G1999" s="581"/>
      <c r="H1999" s="581"/>
      <c r="I1999" s="581"/>
      <c r="J1999" s="581"/>
      <c r="K1999" s="581"/>
      <c r="L1999" s="581"/>
      <c r="M1999" s="581"/>
      <c r="N1999" s="581"/>
      <c r="O1999" s="581"/>
      <c r="P1999" s="581"/>
      <c r="Q1999" s="581"/>
      <c r="R1999" s="600"/>
      <c r="S1999" s="513"/>
      <c r="T1999" s="599"/>
      <c r="U1999" s="599"/>
      <c r="V1999" s="599"/>
      <c r="W1999" s="599"/>
      <c r="X1999" s="514"/>
      <c r="Y1999" s="513"/>
      <c r="Z1999" s="599"/>
      <c r="AA1999" s="599"/>
      <c r="AB1999" s="599"/>
      <c r="AC1999" s="599"/>
      <c r="AD1999" s="514"/>
      <c r="AE1999" s="132"/>
      <c r="AG1999" s="111">
        <f t="shared" si="321"/>
        <v>0</v>
      </c>
      <c r="AH1999" s="132">
        <f t="shared" si="322"/>
        <v>0</v>
      </c>
    </row>
    <row r="2000" spans="1:34" ht="15.05" customHeight="1">
      <c r="A2000" s="132"/>
      <c r="B2000" s="132"/>
      <c r="C2000" s="162" t="s">
        <v>187</v>
      </c>
      <c r="D2000" s="580" t="str">
        <f t="shared" si="320"/>
        <v/>
      </c>
      <c r="E2000" s="581"/>
      <c r="F2000" s="581"/>
      <c r="G2000" s="581"/>
      <c r="H2000" s="581"/>
      <c r="I2000" s="581"/>
      <c r="J2000" s="581"/>
      <c r="K2000" s="581"/>
      <c r="L2000" s="581"/>
      <c r="M2000" s="581"/>
      <c r="N2000" s="581"/>
      <c r="O2000" s="581"/>
      <c r="P2000" s="581"/>
      <c r="Q2000" s="581"/>
      <c r="R2000" s="600"/>
      <c r="S2000" s="513"/>
      <c r="T2000" s="599"/>
      <c r="U2000" s="599"/>
      <c r="V2000" s="599"/>
      <c r="W2000" s="599"/>
      <c r="X2000" s="514"/>
      <c r="Y2000" s="513"/>
      <c r="Z2000" s="599"/>
      <c r="AA2000" s="599"/>
      <c r="AB2000" s="599"/>
      <c r="AC2000" s="599"/>
      <c r="AD2000" s="514"/>
      <c r="AE2000" s="132"/>
      <c r="AG2000" s="111">
        <v>0</v>
      </c>
      <c r="AH2000" s="132">
        <f t="shared" si="322"/>
        <v>0</v>
      </c>
    </row>
    <row r="2001" spans="1:35">
      <c r="A2001" s="159"/>
      <c r="B2001" s="150"/>
      <c r="C2001" s="239"/>
      <c r="D2001" s="239"/>
      <c r="E2001" s="239"/>
      <c r="F2001" s="239"/>
      <c r="G2001" s="239"/>
      <c r="H2001" s="239"/>
      <c r="I2001" s="239"/>
      <c r="J2001" s="239"/>
      <c r="K2001" s="239"/>
      <c r="L2001" s="239"/>
      <c r="M2001" s="239"/>
      <c r="N2001" s="239"/>
      <c r="O2001" s="239"/>
      <c r="P2001" s="239"/>
      <c r="Q2001" s="239"/>
      <c r="R2001" s="239"/>
      <c r="S2001" s="240"/>
      <c r="T2001" s="240"/>
      <c r="U2001" s="240"/>
      <c r="V2001" s="240"/>
      <c r="W2001" s="240"/>
      <c r="X2001" s="240"/>
      <c r="Y2001" s="240"/>
      <c r="Z2001" s="240"/>
      <c r="AA2001" s="240"/>
      <c r="AB2001" s="240"/>
      <c r="AC2001" s="240"/>
      <c r="AD2001" s="240"/>
      <c r="AE2001" s="132"/>
      <c r="AG2001" s="130">
        <f>SUM(AG1881:AG2000)</f>
        <v>0</v>
      </c>
      <c r="AH2001" s="171">
        <f>SUM(AH1881:AH2000)</f>
        <v>0</v>
      </c>
    </row>
    <row r="2002" spans="1:35" ht="24.05" customHeight="1">
      <c r="A2002" s="132"/>
      <c r="B2002" s="132"/>
      <c r="C2002" s="452" t="s">
        <v>250</v>
      </c>
      <c r="D2002" s="452"/>
      <c r="E2002" s="452"/>
      <c r="F2002" s="452"/>
      <c r="G2002" s="452"/>
      <c r="H2002" s="452"/>
      <c r="I2002" s="452"/>
      <c r="J2002" s="452"/>
      <c r="K2002" s="452"/>
      <c r="L2002" s="452"/>
      <c r="M2002" s="452"/>
      <c r="N2002" s="452"/>
      <c r="O2002" s="452"/>
      <c r="P2002" s="452"/>
      <c r="Q2002" s="452"/>
      <c r="R2002" s="452"/>
      <c r="S2002" s="452"/>
      <c r="T2002" s="452"/>
      <c r="U2002" s="452"/>
      <c r="V2002" s="452"/>
      <c r="W2002" s="452"/>
      <c r="X2002" s="452"/>
      <c r="Y2002" s="452"/>
      <c r="Z2002" s="452"/>
      <c r="AA2002" s="452"/>
      <c r="AB2002" s="452"/>
      <c r="AC2002" s="452"/>
      <c r="AD2002" s="452"/>
      <c r="AE2002" s="132"/>
    </row>
    <row r="2003" spans="1:35" ht="60.05" customHeight="1">
      <c r="A2003" s="132"/>
      <c r="B2003" s="132"/>
      <c r="C2003" s="593"/>
      <c r="D2003" s="593"/>
      <c r="E2003" s="593"/>
      <c r="F2003" s="593"/>
      <c r="G2003" s="593"/>
      <c r="H2003" s="593"/>
      <c r="I2003" s="593"/>
      <c r="J2003" s="593"/>
      <c r="K2003" s="593"/>
      <c r="L2003" s="593"/>
      <c r="M2003" s="593"/>
      <c r="N2003" s="593"/>
      <c r="O2003" s="593"/>
      <c r="P2003" s="593"/>
      <c r="Q2003" s="593"/>
      <c r="R2003" s="593"/>
      <c r="S2003" s="593"/>
      <c r="T2003" s="593"/>
      <c r="U2003" s="593"/>
      <c r="V2003" s="593"/>
      <c r="W2003" s="593"/>
      <c r="X2003" s="593"/>
      <c r="Y2003" s="593"/>
      <c r="Z2003" s="593"/>
      <c r="AA2003" s="593"/>
      <c r="AB2003" s="593"/>
      <c r="AC2003" s="593"/>
      <c r="AD2003" s="593"/>
      <c r="AE2003" s="132"/>
    </row>
    <row r="2004" spans="1:35">
      <c r="C2004" s="222"/>
      <c r="D2004" s="222"/>
      <c r="E2004" s="222"/>
      <c r="F2004" s="222"/>
      <c r="G2004" s="222"/>
      <c r="H2004" s="222"/>
      <c r="I2004" s="222"/>
      <c r="J2004" s="222"/>
      <c r="K2004" s="222"/>
      <c r="L2004" s="222"/>
      <c r="M2004" s="222"/>
      <c r="N2004" s="222"/>
      <c r="O2004" s="222"/>
      <c r="P2004" s="222"/>
      <c r="Q2004" s="222"/>
      <c r="R2004" s="222"/>
      <c r="S2004" s="222"/>
      <c r="T2004" s="222"/>
      <c r="U2004" s="222"/>
      <c r="V2004" s="222"/>
      <c r="W2004" s="222"/>
      <c r="X2004" s="222"/>
      <c r="Y2004" s="222"/>
      <c r="Z2004" s="222"/>
      <c r="AA2004" s="222"/>
      <c r="AB2004" s="222"/>
      <c r="AC2004" s="222"/>
      <c r="AD2004" s="222"/>
    </row>
    <row r="2005" spans="1:35">
      <c r="B2005" s="403" t="str">
        <f>IF(AH2001=0,"","Error: verificar la consistencia con códigos 2 o 9.")</f>
        <v/>
      </c>
      <c r="C2005" s="403"/>
      <c r="D2005" s="403"/>
      <c r="E2005" s="403"/>
      <c r="F2005" s="403"/>
      <c r="G2005" s="403"/>
      <c r="H2005" s="403"/>
      <c r="I2005" s="403"/>
      <c r="J2005" s="403"/>
      <c r="K2005" s="403"/>
      <c r="L2005" s="403"/>
      <c r="M2005" s="403"/>
      <c r="N2005" s="403"/>
      <c r="O2005" s="403"/>
      <c r="P2005" s="403"/>
      <c r="Q2005" s="403"/>
      <c r="R2005" s="403"/>
      <c r="S2005" s="403"/>
      <c r="T2005" s="403"/>
      <c r="U2005" s="403"/>
      <c r="V2005" s="403"/>
      <c r="W2005" s="403"/>
      <c r="X2005" s="403"/>
      <c r="Y2005" s="403"/>
      <c r="Z2005" s="403"/>
      <c r="AA2005" s="403"/>
      <c r="AB2005" s="403"/>
      <c r="AC2005" s="403"/>
      <c r="AD2005" s="403"/>
    </row>
    <row r="2006" spans="1:35">
      <c r="B2006" s="406" t="str">
        <f>IF(AG2001=0,"","Error: No debe dejar fila inicial o intermedias vacías.")</f>
        <v/>
      </c>
      <c r="C2006" s="406"/>
      <c r="D2006" s="406"/>
      <c r="E2006" s="406"/>
      <c r="F2006" s="406"/>
      <c r="G2006" s="406"/>
      <c r="H2006" s="406"/>
      <c r="I2006" s="406"/>
      <c r="J2006" s="406"/>
      <c r="K2006" s="406"/>
      <c r="L2006" s="406"/>
      <c r="M2006" s="406"/>
      <c r="N2006" s="406"/>
      <c r="O2006" s="406"/>
      <c r="P2006" s="406"/>
      <c r="Q2006" s="406"/>
      <c r="R2006" s="406"/>
      <c r="S2006" s="406"/>
      <c r="T2006" s="406"/>
      <c r="U2006" s="406"/>
      <c r="V2006" s="406"/>
      <c r="W2006" s="406"/>
      <c r="X2006" s="406"/>
      <c r="Y2006" s="406"/>
      <c r="Z2006" s="406"/>
      <c r="AA2006" s="406"/>
      <c r="AB2006" s="406"/>
      <c r="AC2006" s="406"/>
      <c r="AD2006" s="406"/>
    </row>
    <row r="2007" spans="1:35">
      <c r="A2007" s="122"/>
      <c r="B2007" s="101"/>
      <c r="C2007" s="241"/>
      <c r="D2007" s="241"/>
      <c r="E2007" s="241"/>
      <c r="F2007" s="241"/>
      <c r="G2007" s="241"/>
      <c r="H2007" s="241"/>
      <c r="I2007" s="241"/>
      <c r="J2007" s="241"/>
      <c r="K2007" s="241"/>
      <c r="L2007" s="241"/>
      <c r="M2007" s="241"/>
      <c r="N2007" s="241"/>
      <c r="O2007" s="241"/>
      <c r="P2007" s="241"/>
      <c r="Q2007" s="241"/>
      <c r="R2007" s="241"/>
      <c r="S2007" s="242"/>
      <c r="T2007" s="242"/>
      <c r="U2007" s="242"/>
      <c r="V2007" s="242"/>
      <c r="W2007" s="242"/>
      <c r="X2007" s="242"/>
      <c r="Y2007" s="242"/>
      <c r="Z2007" s="242"/>
      <c r="AA2007" s="242"/>
      <c r="AB2007" s="242"/>
      <c r="AC2007" s="242"/>
      <c r="AD2007" s="242"/>
    </row>
    <row r="2008" spans="1:35">
      <c r="A2008" s="159"/>
      <c r="B2008" s="150"/>
      <c r="C2008" s="239"/>
      <c r="D2008" s="239"/>
      <c r="E2008" s="239"/>
      <c r="F2008" s="239"/>
      <c r="G2008" s="239"/>
      <c r="H2008" s="239"/>
      <c r="I2008" s="239"/>
      <c r="J2008" s="239"/>
      <c r="K2008" s="239"/>
      <c r="L2008" s="239"/>
      <c r="M2008" s="239"/>
      <c r="N2008" s="239"/>
      <c r="O2008" s="239"/>
      <c r="P2008" s="239"/>
      <c r="Q2008" s="239"/>
      <c r="R2008" s="239"/>
      <c r="S2008" s="240"/>
      <c r="T2008" s="240"/>
      <c r="U2008" s="240"/>
      <c r="V2008" s="240"/>
      <c r="W2008" s="240"/>
      <c r="X2008" s="240"/>
      <c r="Y2008" s="240"/>
      <c r="Z2008" s="240"/>
      <c r="AA2008" s="240"/>
      <c r="AB2008" s="240"/>
      <c r="AC2008" s="240"/>
      <c r="AD2008" s="240"/>
    </row>
    <row r="2009" spans="1:35">
      <c r="A2009" s="159"/>
      <c r="B2009" s="150"/>
      <c r="C2009" s="239"/>
      <c r="D2009" s="239"/>
      <c r="E2009" s="239"/>
      <c r="F2009" s="239"/>
      <c r="G2009" s="239"/>
      <c r="H2009" s="239"/>
      <c r="I2009" s="239"/>
      <c r="J2009" s="239"/>
      <c r="K2009" s="239"/>
      <c r="L2009" s="239"/>
      <c r="M2009" s="239"/>
      <c r="N2009" s="239"/>
      <c r="O2009" s="239"/>
      <c r="P2009" s="239"/>
      <c r="Q2009" s="239"/>
      <c r="R2009" s="239"/>
      <c r="S2009" s="240"/>
      <c r="T2009" s="240"/>
      <c r="U2009" s="240"/>
      <c r="V2009" s="240"/>
      <c r="W2009" s="240"/>
      <c r="X2009" s="240"/>
      <c r="Y2009" s="240"/>
      <c r="Z2009" s="240"/>
      <c r="AA2009" s="240"/>
      <c r="AB2009" s="240"/>
      <c r="AC2009" s="240"/>
      <c r="AD2009" s="240"/>
    </row>
    <row r="2010" spans="1:35" ht="24.05" customHeight="1">
      <c r="A2010" s="159" t="s">
        <v>293</v>
      </c>
      <c r="B2010" s="610" t="s">
        <v>517</v>
      </c>
      <c r="C2010" s="610"/>
      <c r="D2010" s="610"/>
      <c r="E2010" s="610"/>
      <c r="F2010" s="610"/>
      <c r="G2010" s="610"/>
      <c r="H2010" s="610"/>
      <c r="I2010" s="610"/>
      <c r="J2010" s="610"/>
      <c r="K2010" s="610"/>
      <c r="L2010" s="610"/>
      <c r="M2010" s="610"/>
      <c r="N2010" s="610"/>
      <c r="O2010" s="610"/>
      <c r="P2010" s="610"/>
      <c r="Q2010" s="610"/>
      <c r="R2010" s="610"/>
      <c r="S2010" s="610"/>
      <c r="T2010" s="610"/>
      <c r="U2010" s="610"/>
      <c r="V2010" s="610"/>
      <c r="W2010" s="610"/>
      <c r="X2010" s="610"/>
      <c r="Y2010" s="610"/>
      <c r="Z2010" s="610"/>
      <c r="AA2010" s="610"/>
      <c r="AB2010" s="610"/>
      <c r="AC2010" s="610"/>
      <c r="AD2010" s="610"/>
    </row>
    <row r="2011" spans="1:35" ht="15.05" customHeight="1">
      <c r="A2011" s="132"/>
      <c r="B2011" s="132"/>
      <c r="C2011" s="451" t="s">
        <v>847</v>
      </c>
      <c r="D2011" s="451"/>
      <c r="E2011" s="451"/>
      <c r="F2011" s="451"/>
      <c r="G2011" s="451"/>
      <c r="H2011" s="451"/>
      <c r="I2011" s="451"/>
      <c r="J2011" s="451"/>
      <c r="K2011" s="451"/>
      <c r="L2011" s="451"/>
      <c r="M2011" s="451"/>
      <c r="N2011" s="451"/>
      <c r="O2011" s="451"/>
      <c r="P2011" s="451"/>
      <c r="Q2011" s="451"/>
      <c r="R2011" s="451"/>
      <c r="S2011" s="451"/>
      <c r="T2011" s="451"/>
      <c r="U2011" s="451"/>
      <c r="V2011" s="451"/>
      <c r="W2011" s="451"/>
      <c r="X2011" s="451"/>
      <c r="Y2011" s="451"/>
      <c r="Z2011" s="451"/>
      <c r="AA2011" s="451"/>
      <c r="AB2011" s="451"/>
      <c r="AC2011" s="451"/>
      <c r="AD2011" s="451"/>
      <c r="AG2011" s="111" t="s">
        <v>916</v>
      </c>
    </row>
    <row r="2012" spans="1:35" ht="15.05" customHeight="1">
      <c r="A2012" s="132"/>
      <c r="B2012" s="132"/>
      <c r="C2012" s="422" t="s">
        <v>848</v>
      </c>
      <c r="D2012" s="422"/>
      <c r="E2012" s="422"/>
      <c r="F2012" s="422"/>
      <c r="G2012" s="422"/>
      <c r="H2012" s="422"/>
      <c r="I2012" s="422"/>
      <c r="J2012" s="422"/>
      <c r="K2012" s="422"/>
      <c r="L2012" s="422"/>
      <c r="M2012" s="422"/>
      <c r="N2012" s="422"/>
      <c r="O2012" s="422"/>
      <c r="P2012" s="422"/>
      <c r="Q2012" s="422"/>
      <c r="R2012" s="422"/>
      <c r="S2012" s="422"/>
      <c r="T2012" s="422"/>
      <c r="U2012" s="422"/>
      <c r="V2012" s="422"/>
      <c r="W2012" s="422"/>
      <c r="X2012" s="422"/>
      <c r="Y2012" s="422"/>
      <c r="Z2012" s="422"/>
      <c r="AA2012" s="422"/>
      <c r="AB2012" s="422"/>
      <c r="AC2012" s="422"/>
      <c r="AD2012" s="422"/>
    </row>
    <row r="2013" spans="1:35" ht="15.05" customHeight="1">
      <c r="A2013" s="132"/>
      <c r="B2013" s="132"/>
      <c r="C2013" s="132"/>
      <c r="D2013" s="132"/>
      <c r="E2013" s="132"/>
      <c r="F2013" s="132"/>
      <c r="G2013" s="132"/>
      <c r="H2013" s="132"/>
      <c r="I2013" s="132"/>
      <c r="J2013" s="132"/>
      <c r="K2013" s="132"/>
      <c r="L2013" s="132"/>
      <c r="M2013" s="132"/>
      <c r="N2013" s="132"/>
      <c r="O2013" s="132"/>
      <c r="P2013" s="132"/>
      <c r="Q2013" s="132"/>
      <c r="R2013" s="132"/>
      <c r="S2013" s="132"/>
      <c r="T2013" s="132"/>
      <c r="U2013" s="132"/>
      <c r="V2013" s="132"/>
      <c r="W2013" s="132"/>
      <c r="X2013" s="132"/>
      <c r="Y2013" s="132"/>
      <c r="Z2013" s="132"/>
      <c r="AA2013" s="132"/>
      <c r="AB2013" s="132"/>
      <c r="AC2013" s="132"/>
      <c r="AD2013" s="132"/>
      <c r="AG2013" s="94" t="s">
        <v>917</v>
      </c>
      <c r="AH2013" s="95" t="s">
        <v>926</v>
      </c>
      <c r="AI2013" s="95" t="s">
        <v>927</v>
      </c>
    </row>
    <row r="2014" spans="1:35" ht="15.05" customHeight="1">
      <c r="A2014" s="132"/>
      <c r="B2014" s="132"/>
      <c r="C2014" s="747" t="s">
        <v>64</v>
      </c>
      <c r="D2014" s="748"/>
      <c r="E2014" s="748"/>
      <c r="F2014" s="748"/>
      <c r="G2014" s="748"/>
      <c r="H2014" s="748"/>
      <c r="I2014" s="749"/>
      <c r="J2014" s="753" t="s">
        <v>518</v>
      </c>
      <c r="K2014" s="754"/>
      <c r="L2014" s="754"/>
      <c r="M2014" s="754"/>
      <c r="N2014" s="754"/>
      <c r="O2014" s="754"/>
      <c r="P2014" s="754"/>
      <c r="Q2014" s="754"/>
      <c r="R2014" s="754"/>
      <c r="S2014" s="754"/>
      <c r="T2014" s="754"/>
      <c r="U2014" s="754"/>
      <c r="V2014" s="754"/>
      <c r="W2014" s="754"/>
      <c r="X2014" s="754"/>
      <c r="Y2014" s="754"/>
      <c r="Z2014" s="754"/>
      <c r="AA2014" s="754"/>
      <c r="AB2014" s="754"/>
      <c r="AC2014" s="754"/>
      <c r="AD2014" s="755"/>
      <c r="AG2014" s="94">
        <f>COUNTBLANK(J2016:AD2135)</f>
        <v>2520</v>
      </c>
      <c r="AH2014" s="95">
        <v>2520</v>
      </c>
      <c r="AI2014" s="95">
        <v>960</v>
      </c>
    </row>
    <row r="2015" spans="1:35" ht="161.19999999999999" customHeight="1">
      <c r="A2015" s="132"/>
      <c r="B2015" s="132"/>
      <c r="C2015" s="750"/>
      <c r="D2015" s="751"/>
      <c r="E2015" s="751"/>
      <c r="F2015" s="751"/>
      <c r="G2015" s="751"/>
      <c r="H2015" s="751"/>
      <c r="I2015" s="752"/>
      <c r="J2015" s="243" t="s">
        <v>519</v>
      </c>
      <c r="K2015" s="542" t="s">
        <v>277</v>
      </c>
      <c r="L2015" s="543"/>
      <c r="M2015" s="544" t="s">
        <v>278</v>
      </c>
      <c r="N2015" s="544"/>
      <c r="O2015" s="243" t="s">
        <v>279</v>
      </c>
      <c r="P2015" s="542" t="s">
        <v>280</v>
      </c>
      <c r="Q2015" s="614"/>
      <c r="R2015" s="542" t="s">
        <v>281</v>
      </c>
      <c r="S2015" s="614"/>
      <c r="T2015" s="542" t="s">
        <v>282</v>
      </c>
      <c r="U2015" s="614"/>
      <c r="V2015" s="542" t="s">
        <v>283</v>
      </c>
      <c r="W2015" s="614"/>
      <c r="X2015" s="195" t="s">
        <v>284</v>
      </c>
      <c r="Y2015" s="542" t="s">
        <v>285</v>
      </c>
      <c r="Z2015" s="614"/>
      <c r="AA2015" s="542" t="s">
        <v>286</v>
      </c>
      <c r="AB2015" s="614"/>
      <c r="AC2015" s="195" t="s">
        <v>287</v>
      </c>
      <c r="AD2015" s="195" t="s">
        <v>288</v>
      </c>
      <c r="AG2015" s="105" t="s">
        <v>935</v>
      </c>
    </row>
    <row r="2016" spans="1:35">
      <c r="C2016" s="191" t="s">
        <v>68</v>
      </c>
      <c r="D2016" s="448" t="str">
        <f>IF(D38="","",D38)</f>
        <v/>
      </c>
      <c r="E2016" s="449"/>
      <c r="F2016" s="449"/>
      <c r="G2016" s="449"/>
      <c r="H2016" s="449"/>
      <c r="I2016" s="450"/>
      <c r="J2016" s="110"/>
      <c r="K2016" s="601"/>
      <c r="L2016" s="602"/>
      <c r="M2016" s="601"/>
      <c r="N2016" s="602"/>
      <c r="O2016" s="110"/>
      <c r="P2016" s="601"/>
      <c r="Q2016" s="602"/>
      <c r="R2016" s="601"/>
      <c r="S2016" s="602"/>
      <c r="T2016" s="601"/>
      <c r="U2016" s="602"/>
      <c r="V2016" s="601"/>
      <c r="W2016" s="602"/>
      <c r="X2016" s="110"/>
      <c r="Y2016" s="601"/>
      <c r="Z2016" s="602"/>
      <c r="AA2016" s="601"/>
      <c r="AB2016" s="602"/>
      <c r="AC2016" s="110"/>
      <c r="AD2016" s="110"/>
      <c r="AG2016" s="111">
        <f>IF($AG$2014=$AH$2014,0,IF(OR(AND(D2016&lt;&gt;"",S1881=1,COUNTA(J2016:AD2016)=0),AND(S1881&gt;1,COUNTA(J2016:AD2016)&gt;0),AND(D2016="",COUNTA(J2016:AD2016)&gt;0)),1,0))</f>
        <v>0</v>
      </c>
    </row>
    <row r="2017" spans="3:33">
      <c r="C2017" s="126" t="s">
        <v>69</v>
      </c>
      <c r="D2017" s="448" t="str">
        <f t="shared" ref="D2017:D2080" si="323">IF(D39="","",D39)</f>
        <v/>
      </c>
      <c r="E2017" s="449"/>
      <c r="F2017" s="449"/>
      <c r="G2017" s="449"/>
      <c r="H2017" s="449"/>
      <c r="I2017" s="450"/>
      <c r="J2017" s="110"/>
      <c r="K2017" s="601"/>
      <c r="L2017" s="602"/>
      <c r="M2017" s="601"/>
      <c r="N2017" s="602"/>
      <c r="O2017" s="110"/>
      <c r="P2017" s="601"/>
      <c r="Q2017" s="602"/>
      <c r="R2017" s="601"/>
      <c r="S2017" s="602"/>
      <c r="T2017" s="601"/>
      <c r="U2017" s="602"/>
      <c r="V2017" s="601"/>
      <c r="W2017" s="602"/>
      <c r="X2017" s="110"/>
      <c r="Y2017" s="601"/>
      <c r="Z2017" s="602"/>
      <c r="AA2017" s="601"/>
      <c r="AB2017" s="602"/>
      <c r="AC2017" s="110"/>
      <c r="AD2017" s="110"/>
      <c r="AG2017" s="111">
        <f t="shared" ref="AG2017:AG2080" si="324">IF($AG$2014=$AH$2014,0,IF(OR(AND(D2017&lt;&gt;"",S1882=1,COUNTA(J2017:AD2017)=0),AND(S1882&gt;1,COUNTA(J2017:AD2017)&gt;0),AND(D2017="",COUNTA(J2017:AD2017)&gt;0)),1,0))</f>
        <v>0</v>
      </c>
    </row>
    <row r="2018" spans="3:33">
      <c r="C2018" s="126" t="s">
        <v>70</v>
      </c>
      <c r="D2018" s="448" t="str">
        <f t="shared" si="323"/>
        <v/>
      </c>
      <c r="E2018" s="449"/>
      <c r="F2018" s="449"/>
      <c r="G2018" s="449"/>
      <c r="H2018" s="449"/>
      <c r="I2018" s="450"/>
      <c r="J2018" s="110"/>
      <c r="K2018" s="601"/>
      <c r="L2018" s="602"/>
      <c r="M2018" s="601"/>
      <c r="N2018" s="602"/>
      <c r="O2018" s="110"/>
      <c r="P2018" s="601"/>
      <c r="Q2018" s="602"/>
      <c r="R2018" s="601"/>
      <c r="S2018" s="602"/>
      <c r="T2018" s="601"/>
      <c r="U2018" s="602"/>
      <c r="V2018" s="601"/>
      <c r="W2018" s="602"/>
      <c r="X2018" s="110"/>
      <c r="Y2018" s="601"/>
      <c r="Z2018" s="602"/>
      <c r="AA2018" s="601"/>
      <c r="AB2018" s="602"/>
      <c r="AC2018" s="110"/>
      <c r="AD2018" s="110"/>
      <c r="AG2018" s="111">
        <f t="shared" si="324"/>
        <v>0</v>
      </c>
    </row>
    <row r="2019" spans="3:33">
      <c r="C2019" s="126" t="s">
        <v>71</v>
      </c>
      <c r="D2019" s="448" t="str">
        <f t="shared" si="323"/>
        <v/>
      </c>
      <c r="E2019" s="449"/>
      <c r="F2019" s="449"/>
      <c r="G2019" s="449"/>
      <c r="H2019" s="449"/>
      <c r="I2019" s="450"/>
      <c r="J2019" s="110"/>
      <c r="K2019" s="601"/>
      <c r="L2019" s="602"/>
      <c r="M2019" s="601"/>
      <c r="N2019" s="602"/>
      <c r="O2019" s="110"/>
      <c r="P2019" s="601"/>
      <c r="Q2019" s="602"/>
      <c r="R2019" s="601"/>
      <c r="S2019" s="602"/>
      <c r="T2019" s="601"/>
      <c r="U2019" s="602"/>
      <c r="V2019" s="601"/>
      <c r="W2019" s="602"/>
      <c r="X2019" s="110"/>
      <c r="Y2019" s="601"/>
      <c r="Z2019" s="602"/>
      <c r="AA2019" s="601"/>
      <c r="AB2019" s="602"/>
      <c r="AC2019" s="110"/>
      <c r="AD2019" s="110"/>
      <c r="AG2019" s="111">
        <f t="shared" si="324"/>
        <v>0</v>
      </c>
    </row>
    <row r="2020" spans="3:33">
      <c r="C2020" s="126" t="s">
        <v>72</v>
      </c>
      <c r="D2020" s="448" t="str">
        <f t="shared" si="323"/>
        <v/>
      </c>
      <c r="E2020" s="449"/>
      <c r="F2020" s="449"/>
      <c r="G2020" s="449"/>
      <c r="H2020" s="449"/>
      <c r="I2020" s="450"/>
      <c r="J2020" s="110"/>
      <c r="K2020" s="601"/>
      <c r="L2020" s="602"/>
      <c r="M2020" s="601"/>
      <c r="N2020" s="602"/>
      <c r="O2020" s="110"/>
      <c r="P2020" s="601"/>
      <c r="Q2020" s="602"/>
      <c r="R2020" s="601"/>
      <c r="S2020" s="602"/>
      <c r="T2020" s="601"/>
      <c r="U2020" s="602"/>
      <c r="V2020" s="601"/>
      <c r="W2020" s="602"/>
      <c r="X2020" s="110"/>
      <c r="Y2020" s="601"/>
      <c r="Z2020" s="602"/>
      <c r="AA2020" s="601"/>
      <c r="AB2020" s="602"/>
      <c r="AC2020" s="110"/>
      <c r="AD2020" s="110"/>
      <c r="AG2020" s="111">
        <f t="shared" si="324"/>
        <v>0</v>
      </c>
    </row>
    <row r="2021" spans="3:33">
      <c r="C2021" s="126" t="s">
        <v>73</v>
      </c>
      <c r="D2021" s="448" t="str">
        <f t="shared" si="323"/>
        <v/>
      </c>
      <c r="E2021" s="449"/>
      <c r="F2021" s="449"/>
      <c r="G2021" s="449"/>
      <c r="H2021" s="449"/>
      <c r="I2021" s="450"/>
      <c r="J2021" s="110"/>
      <c r="K2021" s="601"/>
      <c r="L2021" s="602"/>
      <c r="M2021" s="601"/>
      <c r="N2021" s="602"/>
      <c r="O2021" s="110"/>
      <c r="P2021" s="601"/>
      <c r="Q2021" s="602"/>
      <c r="R2021" s="601"/>
      <c r="S2021" s="602"/>
      <c r="T2021" s="601"/>
      <c r="U2021" s="602"/>
      <c r="V2021" s="601"/>
      <c r="W2021" s="602"/>
      <c r="X2021" s="110"/>
      <c r="Y2021" s="601"/>
      <c r="Z2021" s="602"/>
      <c r="AA2021" s="601"/>
      <c r="AB2021" s="602"/>
      <c r="AC2021" s="110"/>
      <c r="AD2021" s="110"/>
      <c r="AG2021" s="111">
        <f t="shared" si="324"/>
        <v>0</v>
      </c>
    </row>
    <row r="2022" spans="3:33">
      <c r="C2022" s="126" t="s">
        <v>74</v>
      </c>
      <c r="D2022" s="448" t="str">
        <f t="shared" si="323"/>
        <v/>
      </c>
      <c r="E2022" s="449"/>
      <c r="F2022" s="449"/>
      <c r="G2022" s="449"/>
      <c r="H2022" s="449"/>
      <c r="I2022" s="450"/>
      <c r="J2022" s="110"/>
      <c r="K2022" s="601"/>
      <c r="L2022" s="602"/>
      <c r="M2022" s="601"/>
      <c r="N2022" s="602"/>
      <c r="O2022" s="110"/>
      <c r="P2022" s="601"/>
      <c r="Q2022" s="602"/>
      <c r="R2022" s="601"/>
      <c r="S2022" s="602"/>
      <c r="T2022" s="601"/>
      <c r="U2022" s="602"/>
      <c r="V2022" s="601"/>
      <c r="W2022" s="602"/>
      <c r="X2022" s="110"/>
      <c r="Y2022" s="601"/>
      <c r="Z2022" s="602"/>
      <c r="AA2022" s="601"/>
      <c r="AB2022" s="602"/>
      <c r="AC2022" s="110"/>
      <c r="AD2022" s="110"/>
      <c r="AG2022" s="111">
        <f t="shared" si="324"/>
        <v>0</v>
      </c>
    </row>
    <row r="2023" spans="3:33">
      <c r="C2023" s="126" t="s">
        <v>75</v>
      </c>
      <c r="D2023" s="448" t="str">
        <f t="shared" si="323"/>
        <v/>
      </c>
      <c r="E2023" s="449"/>
      <c r="F2023" s="449"/>
      <c r="G2023" s="449"/>
      <c r="H2023" s="449"/>
      <c r="I2023" s="450"/>
      <c r="J2023" s="110"/>
      <c r="K2023" s="601"/>
      <c r="L2023" s="602"/>
      <c r="M2023" s="601"/>
      <c r="N2023" s="602"/>
      <c r="O2023" s="110"/>
      <c r="P2023" s="601"/>
      <c r="Q2023" s="602"/>
      <c r="R2023" s="601"/>
      <c r="S2023" s="602"/>
      <c r="T2023" s="601"/>
      <c r="U2023" s="602"/>
      <c r="V2023" s="601"/>
      <c r="W2023" s="602"/>
      <c r="X2023" s="110"/>
      <c r="Y2023" s="601"/>
      <c r="Z2023" s="602"/>
      <c r="AA2023" s="601"/>
      <c r="AB2023" s="602"/>
      <c r="AC2023" s="110"/>
      <c r="AD2023" s="110"/>
      <c r="AG2023" s="111">
        <f t="shared" si="324"/>
        <v>0</v>
      </c>
    </row>
    <row r="2024" spans="3:33">
      <c r="C2024" s="126" t="s">
        <v>76</v>
      </c>
      <c r="D2024" s="448" t="str">
        <f t="shared" si="323"/>
        <v/>
      </c>
      <c r="E2024" s="449"/>
      <c r="F2024" s="449"/>
      <c r="G2024" s="449"/>
      <c r="H2024" s="449"/>
      <c r="I2024" s="450"/>
      <c r="J2024" s="110"/>
      <c r="K2024" s="601"/>
      <c r="L2024" s="602"/>
      <c r="M2024" s="601"/>
      <c r="N2024" s="602"/>
      <c r="O2024" s="110"/>
      <c r="P2024" s="601"/>
      <c r="Q2024" s="602"/>
      <c r="R2024" s="601"/>
      <c r="S2024" s="602"/>
      <c r="T2024" s="601"/>
      <c r="U2024" s="602"/>
      <c r="V2024" s="601"/>
      <c r="W2024" s="602"/>
      <c r="X2024" s="110"/>
      <c r="Y2024" s="601"/>
      <c r="Z2024" s="602"/>
      <c r="AA2024" s="601"/>
      <c r="AB2024" s="602"/>
      <c r="AC2024" s="110"/>
      <c r="AD2024" s="110"/>
      <c r="AG2024" s="111">
        <f t="shared" si="324"/>
        <v>0</v>
      </c>
    </row>
    <row r="2025" spans="3:33">
      <c r="C2025" s="126" t="s">
        <v>77</v>
      </c>
      <c r="D2025" s="448" t="str">
        <f t="shared" si="323"/>
        <v/>
      </c>
      <c r="E2025" s="449"/>
      <c r="F2025" s="449"/>
      <c r="G2025" s="449"/>
      <c r="H2025" s="449"/>
      <c r="I2025" s="450"/>
      <c r="J2025" s="110"/>
      <c r="K2025" s="601"/>
      <c r="L2025" s="602"/>
      <c r="M2025" s="601"/>
      <c r="N2025" s="602"/>
      <c r="O2025" s="110"/>
      <c r="P2025" s="601"/>
      <c r="Q2025" s="602"/>
      <c r="R2025" s="601"/>
      <c r="S2025" s="602"/>
      <c r="T2025" s="601"/>
      <c r="U2025" s="602"/>
      <c r="V2025" s="601"/>
      <c r="W2025" s="602"/>
      <c r="X2025" s="110"/>
      <c r="Y2025" s="601"/>
      <c r="Z2025" s="602"/>
      <c r="AA2025" s="601"/>
      <c r="AB2025" s="602"/>
      <c r="AC2025" s="110"/>
      <c r="AD2025" s="110"/>
      <c r="AG2025" s="111">
        <f t="shared" si="324"/>
        <v>0</v>
      </c>
    </row>
    <row r="2026" spans="3:33">
      <c r="C2026" s="126" t="s">
        <v>78</v>
      </c>
      <c r="D2026" s="448" t="str">
        <f t="shared" si="323"/>
        <v/>
      </c>
      <c r="E2026" s="449"/>
      <c r="F2026" s="449"/>
      <c r="G2026" s="449"/>
      <c r="H2026" s="449"/>
      <c r="I2026" s="450"/>
      <c r="J2026" s="110"/>
      <c r="K2026" s="601"/>
      <c r="L2026" s="602"/>
      <c r="M2026" s="601"/>
      <c r="N2026" s="602"/>
      <c r="O2026" s="110"/>
      <c r="P2026" s="601"/>
      <c r="Q2026" s="602"/>
      <c r="R2026" s="601"/>
      <c r="S2026" s="602"/>
      <c r="T2026" s="601"/>
      <c r="U2026" s="602"/>
      <c r="V2026" s="601"/>
      <c r="W2026" s="602"/>
      <c r="X2026" s="110"/>
      <c r="Y2026" s="601"/>
      <c r="Z2026" s="602"/>
      <c r="AA2026" s="601"/>
      <c r="AB2026" s="602"/>
      <c r="AC2026" s="110"/>
      <c r="AD2026" s="110"/>
      <c r="AG2026" s="111">
        <f t="shared" si="324"/>
        <v>0</v>
      </c>
    </row>
    <row r="2027" spans="3:33">
      <c r="C2027" s="126" t="s">
        <v>79</v>
      </c>
      <c r="D2027" s="448" t="str">
        <f t="shared" si="323"/>
        <v/>
      </c>
      <c r="E2027" s="449"/>
      <c r="F2027" s="449"/>
      <c r="G2027" s="449"/>
      <c r="H2027" s="449"/>
      <c r="I2027" s="450"/>
      <c r="J2027" s="110"/>
      <c r="K2027" s="601"/>
      <c r="L2027" s="602"/>
      <c r="M2027" s="601"/>
      <c r="N2027" s="602"/>
      <c r="O2027" s="110"/>
      <c r="P2027" s="601"/>
      <c r="Q2027" s="602"/>
      <c r="R2027" s="601"/>
      <c r="S2027" s="602"/>
      <c r="T2027" s="601"/>
      <c r="U2027" s="602"/>
      <c r="V2027" s="601"/>
      <c r="W2027" s="602"/>
      <c r="X2027" s="110"/>
      <c r="Y2027" s="601"/>
      <c r="Z2027" s="602"/>
      <c r="AA2027" s="601"/>
      <c r="AB2027" s="602"/>
      <c r="AC2027" s="110"/>
      <c r="AD2027" s="110"/>
      <c r="AG2027" s="111">
        <f t="shared" si="324"/>
        <v>0</v>
      </c>
    </row>
    <row r="2028" spans="3:33">
      <c r="C2028" s="126" t="s">
        <v>80</v>
      </c>
      <c r="D2028" s="448" t="str">
        <f t="shared" si="323"/>
        <v/>
      </c>
      <c r="E2028" s="449"/>
      <c r="F2028" s="449"/>
      <c r="G2028" s="449"/>
      <c r="H2028" s="449"/>
      <c r="I2028" s="450"/>
      <c r="J2028" s="110"/>
      <c r="K2028" s="601"/>
      <c r="L2028" s="602"/>
      <c r="M2028" s="601"/>
      <c r="N2028" s="602"/>
      <c r="O2028" s="110"/>
      <c r="P2028" s="601"/>
      <c r="Q2028" s="602"/>
      <c r="R2028" s="601"/>
      <c r="S2028" s="602"/>
      <c r="T2028" s="601"/>
      <c r="U2028" s="602"/>
      <c r="V2028" s="601"/>
      <c r="W2028" s="602"/>
      <c r="X2028" s="110"/>
      <c r="Y2028" s="601"/>
      <c r="Z2028" s="602"/>
      <c r="AA2028" s="601"/>
      <c r="AB2028" s="602"/>
      <c r="AC2028" s="110"/>
      <c r="AD2028" s="110"/>
      <c r="AG2028" s="111">
        <f t="shared" si="324"/>
        <v>0</v>
      </c>
    </row>
    <row r="2029" spans="3:33">
      <c r="C2029" s="126" t="s">
        <v>81</v>
      </c>
      <c r="D2029" s="448" t="str">
        <f t="shared" si="323"/>
        <v/>
      </c>
      <c r="E2029" s="449"/>
      <c r="F2029" s="449"/>
      <c r="G2029" s="449"/>
      <c r="H2029" s="449"/>
      <c r="I2029" s="450"/>
      <c r="J2029" s="110"/>
      <c r="K2029" s="601"/>
      <c r="L2029" s="602"/>
      <c r="M2029" s="601"/>
      <c r="N2029" s="602"/>
      <c r="O2029" s="110"/>
      <c r="P2029" s="601"/>
      <c r="Q2029" s="602"/>
      <c r="R2029" s="601"/>
      <c r="S2029" s="602"/>
      <c r="T2029" s="601"/>
      <c r="U2029" s="602"/>
      <c r="V2029" s="601"/>
      <c r="W2029" s="602"/>
      <c r="X2029" s="110"/>
      <c r="Y2029" s="601"/>
      <c r="Z2029" s="602"/>
      <c r="AA2029" s="601"/>
      <c r="AB2029" s="602"/>
      <c r="AC2029" s="110"/>
      <c r="AD2029" s="110"/>
      <c r="AG2029" s="111">
        <f t="shared" si="324"/>
        <v>0</v>
      </c>
    </row>
    <row r="2030" spans="3:33">
      <c r="C2030" s="126" t="s">
        <v>82</v>
      </c>
      <c r="D2030" s="448" t="str">
        <f t="shared" si="323"/>
        <v/>
      </c>
      <c r="E2030" s="449"/>
      <c r="F2030" s="449"/>
      <c r="G2030" s="449"/>
      <c r="H2030" s="449"/>
      <c r="I2030" s="450"/>
      <c r="J2030" s="110"/>
      <c r="K2030" s="601"/>
      <c r="L2030" s="602"/>
      <c r="M2030" s="601"/>
      <c r="N2030" s="602"/>
      <c r="O2030" s="110"/>
      <c r="P2030" s="601"/>
      <c r="Q2030" s="602"/>
      <c r="R2030" s="601"/>
      <c r="S2030" s="602"/>
      <c r="T2030" s="601"/>
      <c r="U2030" s="602"/>
      <c r="V2030" s="601"/>
      <c r="W2030" s="602"/>
      <c r="X2030" s="110"/>
      <c r="Y2030" s="601"/>
      <c r="Z2030" s="602"/>
      <c r="AA2030" s="601"/>
      <c r="AB2030" s="602"/>
      <c r="AC2030" s="110"/>
      <c r="AD2030" s="110"/>
      <c r="AG2030" s="111">
        <f t="shared" si="324"/>
        <v>0</v>
      </c>
    </row>
    <row r="2031" spans="3:33">
      <c r="C2031" s="126" t="s">
        <v>83</v>
      </c>
      <c r="D2031" s="448" t="str">
        <f t="shared" si="323"/>
        <v/>
      </c>
      <c r="E2031" s="449"/>
      <c r="F2031" s="449"/>
      <c r="G2031" s="449"/>
      <c r="H2031" s="449"/>
      <c r="I2031" s="450"/>
      <c r="J2031" s="110"/>
      <c r="K2031" s="601"/>
      <c r="L2031" s="602"/>
      <c r="M2031" s="601"/>
      <c r="N2031" s="602"/>
      <c r="O2031" s="110"/>
      <c r="P2031" s="601"/>
      <c r="Q2031" s="602"/>
      <c r="R2031" s="601"/>
      <c r="S2031" s="602"/>
      <c r="T2031" s="601"/>
      <c r="U2031" s="602"/>
      <c r="V2031" s="601"/>
      <c r="W2031" s="602"/>
      <c r="X2031" s="110"/>
      <c r="Y2031" s="601"/>
      <c r="Z2031" s="602"/>
      <c r="AA2031" s="601"/>
      <c r="AB2031" s="602"/>
      <c r="AC2031" s="110"/>
      <c r="AD2031" s="110"/>
      <c r="AG2031" s="111">
        <f t="shared" si="324"/>
        <v>0</v>
      </c>
    </row>
    <row r="2032" spans="3:33">
      <c r="C2032" s="126" t="s">
        <v>84</v>
      </c>
      <c r="D2032" s="448" t="str">
        <f t="shared" si="323"/>
        <v/>
      </c>
      <c r="E2032" s="449"/>
      <c r="F2032" s="449"/>
      <c r="G2032" s="449"/>
      <c r="H2032" s="449"/>
      <c r="I2032" s="450"/>
      <c r="J2032" s="110"/>
      <c r="K2032" s="601"/>
      <c r="L2032" s="602"/>
      <c r="M2032" s="601"/>
      <c r="N2032" s="602"/>
      <c r="O2032" s="110"/>
      <c r="P2032" s="601"/>
      <c r="Q2032" s="602"/>
      <c r="R2032" s="601"/>
      <c r="S2032" s="602"/>
      <c r="T2032" s="601"/>
      <c r="U2032" s="602"/>
      <c r="V2032" s="601"/>
      <c r="W2032" s="602"/>
      <c r="X2032" s="110"/>
      <c r="Y2032" s="601"/>
      <c r="Z2032" s="602"/>
      <c r="AA2032" s="601"/>
      <c r="AB2032" s="602"/>
      <c r="AC2032" s="110"/>
      <c r="AD2032" s="110"/>
      <c r="AG2032" s="111">
        <f t="shared" si="324"/>
        <v>0</v>
      </c>
    </row>
    <row r="2033" spans="3:33">
      <c r="C2033" s="126" t="s">
        <v>85</v>
      </c>
      <c r="D2033" s="448" t="str">
        <f t="shared" si="323"/>
        <v/>
      </c>
      <c r="E2033" s="449"/>
      <c r="F2033" s="449"/>
      <c r="G2033" s="449"/>
      <c r="H2033" s="449"/>
      <c r="I2033" s="450"/>
      <c r="J2033" s="110"/>
      <c r="K2033" s="601"/>
      <c r="L2033" s="602"/>
      <c r="M2033" s="601"/>
      <c r="N2033" s="602"/>
      <c r="O2033" s="110"/>
      <c r="P2033" s="601"/>
      <c r="Q2033" s="602"/>
      <c r="R2033" s="601"/>
      <c r="S2033" s="602"/>
      <c r="T2033" s="601"/>
      <c r="U2033" s="602"/>
      <c r="V2033" s="601"/>
      <c r="W2033" s="602"/>
      <c r="X2033" s="110"/>
      <c r="Y2033" s="601"/>
      <c r="Z2033" s="602"/>
      <c r="AA2033" s="601"/>
      <c r="AB2033" s="602"/>
      <c r="AC2033" s="110"/>
      <c r="AD2033" s="110"/>
      <c r="AG2033" s="111">
        <f t="shared" si="324"/>
        <v>0</v>
      </c>
    </row>
    <row r="2034" spans="3:33">
      <c r="C2034" s="126" t="s">
        <v>86</v>
      </c>
      <c r="D2034" s="448" t="str">
        <f t="shared" si="323"/>
        <v/>
      </c>
      <c r="E2034" s="449"/>
      <c r="F2034" s="449"/>
      <c r="G2034" s="449"/>
      <c r="H2034" s="449"/>
      <c r="I2034" s="450"/>
      <c r="J2034" s="110"/>
      <c r="K2034" s="601"/>
      <c r="L2034" s="602"/>
      <c r="M2034" s="601"/>
      <c r="N2034" s="602"/>
      <c r="O2034" s="110"/>
      <c r="P2034" s="601"/>
      <c r="Q2034" s="602"/>
      <c r="R2034" s="601"/>
      <c r="S2034" s="602"/>
      <c r="T2034" s="601"/>
      <c r="U2034" s="602"/>
      <c r="V2034" s="601"/>
      <c r="W2034" s="602"/>
      <c r="X2034" s="110"/>
      <c r="Y2034" s="601"/>
      <c r="Z2034" s="602"/>
      <c r="AA2034" s="601"/>
      <c r="AB2034" s="602"/>
      <c r="AC2034" s="110"/>
      <c r="AD2034" s="110"/>
      <c r="AG2034" s="111">
        <f t="shared" si="324"/>
        <v>0</v>
      </c>
    </row>
    <row r="2035" spans="3:33">
      <c r="C2035" s="126" t="s">
        <v>87</v>
      </c>
      <c r="D2035" s="448" t="str">
        <f t="shared" si="323"/>
        <v/>
      </c>
      <c r="E2035" s="449"/>
      <c r="F2035" s="449"/>
      <c r="G2035" s="449"/>
      <c r="H2035" s="449"/>
      <c r="I2035" s="450"/>
      <c r="J2035" s="110"/>
      <c r="K2035" s="601"/>
      <c r="L2035" s="602"/>
      <c r="M2035" s="601"/>
      <c r="N2035" s="602"/>
      <c r="O2035" s="110"/>
      <c r="P2035" s="601"/>
      <c r="Q2035" s="602"/>
      <c r="R2035" s="601"/>
      <c r="S2035" s="602"/>
      <c r="T2035" s="601"/>
      <c r="U2035" s="602"/>
      <c r="V2035" s="601"/>
      <c r="W2035" s="602"/>
      <c r="X2035" s="110"/>
      <c r="Y2035" s="601"/>
      <c r="Z2035" s="602"/>
      <c r="AA2035" s="601"/>
      <c r="AB2035" s="602"/>
      <c r="AC2035" s="110"/>
      <c r="AD2035" s="110"/>
      <c r="AG2035" s="111">
        <f t="shared" si="324"/>
        <v>0</v>
      </c>
    </row>
    <row r="2036" spans="3:33">
      <c r="C2036" s="126" t="s">
        <v>88</v>
      </c>
      <c r="D2036" s="448" t="str">
        <f t="shared" si="323"/>
        <v/>
      </c>
      <c r="E2036" s="449"/>
      <c r="F2036" s="449"/>
      <c r="G2036" s="449"/>
      <c r="H2036" s="449"/>
      <c r="I2036" s="450"/>
      <c r="J2036" s="110"/>
      <c r="K2036" s="601"/>
      <c r="L2036" s="602"/>
      <c r="M2036" s="601"/>
      <c r="N2036" s="602"/>
      <c r="O2036" s="110"/>
      <c r="P2036" s="601"/>
      <c r="Q2036" s="602"/>
      <c r="R2036" s="601"/>
      <c r="S2036" s="602"/>
      <c r="T2036" s="601"/>
      <c r="U2036" s="602"/>
      <c r="V2036" s="601"/>
      <c r="W2036" s="602"/>
      <c r="X2036" s="110"/>
      <c r="Y2036" s="601"/>
      <c r="Z2036" s="602"/>
      <c r="AA2036" s="601"/>
      <c r="AB2036" s="602"/>
      <c r="AC2036" s="110"/>
      <c r="AD2036" s="110"/>
      <c r="AG2036" s="111">
        <f t="shared" si="324"/>
        <v>0</v>
      </c>
    </row>
    <row r="2037" spans="3:33">
      <c r="C2037" s="126" t="s">
        <v>89</v>
      </c>
      <c r="D2037" s="448" t="str">
        <f t="shared" si="323"/>
        <v/>
      </c>
      <c r="E2037" s="449"/>
      <c r="F2037" s="449"/>
      <c r="G2037" s="449"/>
      <c r="H2037" s="449"/>
      <c r="I2037" s="450"/>
      <c r="J2037" s="110"/>
      <c r="K2037" s="601"/>
      <c r="L2037" s="602"/>
      <c r="M2037" s="601"/>
      <c r="N2037" s="602"/>
      <c r="O2037" s="110"/>
      <c r="P2037" s="601"/>
      <c r="Q2037" s="602"/>
      <c r="R2037" s="601"/>
      <c r="S2037" s="602"/>
      <c r="T2037" s="601"/>
      <c r="U2037" s="602"/>
      <c r="V2037" s="601"/>
      <c r="W2037" s="602"/>
      <c r="X2037" s="110"/>
      <c r="Y2037" s="601"/>
      <c r="Z2037" s="602"/>
      <c r="AA2037" s="601"/>
      <c r="AB2037" s="602"/>
      <c r="AC2037" s="110"/>
      <c r="AD2037" s="110"/>
      <c r="AG2037" s="111">
        <f t="shared" si="324"/>
        <v>0</v>
      </c>
    </row>
    <row r="2038" spans="3:33">
      <c r="C2038" s="126" t="s">
        <v>90</v>
      </c>
      <c r="D2038" s="448" t="str">
        <f t="shared" si="323"/>
        <v/>
      </c>
      <c r="E2038" s="449"/>
      <c r="F2038" s="449"/>
      <c r="G2038" s="449"/>
      <c r="H2038" s="449"/>
      <c r="I2038" s="450"/>
      <c r="J2038" s="110"/>
      <c r="K2038" s="601"/>
      <c r="L2038" s="602"/>
      <c r="M2038" s="601"/>
      <c r="N2038" s="602"/>
      <c r="O2038" s="110"/>
      <c r="P2038" s="601"/>
      <c r="Q2038" s="602"/>
      <c r="R2038" s="601"/>
      <c r="S2038" s="602"/>
      <c r="T2038" s="601"/>
      <c r="U2038" s="602"/>
      <c r="V2038" s="601"/>
      <c r="W2038" s="602"/>
      <c r="X2038" s="110"/>
      <c r="Y2038" s="601"/>
      <c r="Z2038" s="602"/>
      <c r="AA2038" s="601"/>
      <c r="AB2038" s="602"/>
      <c r="AC2038" s="110"/>
      <c r="AD2038" s="110"/>
      <c r="AG2038" s="111">
        <f t="shared" si="324"/>
        <v>0</v>
      </c>
    </row>
    <row r="2039" spans="3:33">
      <c r="C2039" s="126" t="s">
        <v>91</v>
      </c>
      <c r="D2039" s="448" t="str">
        <f t="shared" si="323"/>
        <v/>
      </c>
      <c r="E2039" s="449"/>
      <c r="F2039" s="449"/>
      <c r="G2039" s="449"/>
      <c r="H2039" s="449"/>
      <c r="I2039" s="450"/>
      <c r="J2039" s="110"/>
      <c r="K2039" s="601"/>
      <c r="L2039" s="602"/>
      <c r="M2039" s="601"/>
      <c r="N2039" s="602"/>
      <c r="O2039" s="110"/>
      <c r="P2039" s="601"/>
      <c r="Q2039" s="602"/>
      <c r="R2039" s="601"/>
      <c r="S2039" s="602"/>
      <c r="T2039" s="601"/>
      <c r="U2039" s="602"/>
      <c r="V2039" s="601"/>
      <c r="W2039" s="602"/>
      <c r="X2039" s="110"/>
      <c r="Y2039" s="601"/>
      <c r="Z2039" s="602"/>
      <c r="AA2039" s="601"/>
      <c r="AB2039" s="602"/>
      <c r="AC2039" s="110"/>
      <c r="AD2039" s="110"/>
      <c r="AG2039" s="111">
        <f t="shared" si="324"/>
        <v>0</v>
      </c>
    </row>
    <row r="2040" spans="3:33">
      <c r="C2040" s="126" t="s">
        <v>92</v>
      </c>
      <c r="D2040" s="448" t="str">
        <f t="shared" si="323"/>
        <v/>
      </c>
      <c r="E2040" s="449"/>
      <c r="F2040" s="449"/>
      <c r="G2040" s="449"/>
      <c r="H2040" s="449"/>
      <c r="I2040" s="450"/>
      <c r="J2040" s="110"/>
      <c r="K2040" s="601"/>
      <c r="L2040" s="602"/>
      <c r="M2040" s="601"/>
      <c r="N2040" s="602"/>
      <c r="O2040" s="110"/>
      <c r="P2040" s="601"/>
      <c r="Q2040" s="602"/>
      <c r="R2040" s="601"/>
      <c r="S2040" s="602"/>
      <c r="T2040" s="601"/>
      <c r="U2040" s="602"/>
      <c r="V2040" s="601"/>
      <c r="W2040" s="602"/>
      <c r="X2040" s="110"/>
      <c r="Y2040" s="601"/>
      <c r="Z2040" s="602"/>
      <c r="AA2040" s="601"/>
      <c r="AB2040" s="602"/>
      <c r="AC2040" s="110"/>
      <c r="AD2040" s="110"/>
      <c r="AG2040" s="111">
        <f t="shared" si="324"/>
        <v>0</v>
      </c>
    </row>
    <row r="2041" spans="3:33">
      <c r="C2041" s="126" t="s">
        <v>93</v>
      </c>
      <c r="D2041" s="448" t="str">
        <f t="shared" si="323"/>
        <v/>
      </c>
      <c r="E2041" s="449"/>
      <c r="F2041" s="449"/>
      <c r="G2041" s="449"/>
      <c r="H2041" s="449"/>
      <c r="I2041" s="450"/>
      <c r="J2041" s="110"/>
      <c r="K2041" s="601"/>
      <c r="L2041" s="602"/>
      <c r="M2041" s="601"/>
      <c r="N2041" s="602"/>
      <c r="O2041" s="110"/>
      <c r="P2041" s="601"/>
      <c r="Q2041" s="602"/>
      <c r="R2041" s="601"/>
      <c r="S2041" s="602"/>
      <c r="T2041" s="601"/>
      <c r="U2041" s="602"/>
      <c r="V2041" s="601"/>
      <c r="W2041" s="602"/>
      <c r="X2041" s="110"/>
      <c r="Y2041" s="601"/>
      <c r="Z2041" s="602"/>
      <c r="AA2041" s="601"/>
      <c r="AB2041" s="602"/>
      <c r="AC2041" s="110"/>
      <c r="AD2041" s="110"/>
      <c r="AG2041" s="111">
        <f t="shared" si="324"/>
        <v>0</v>
      </c>
    </row>
    <row r="2042" spans="3:33">
      <c r="C2042" s="126" t="s">
        <v>94</v>
      </c>
      <c r="D2042" s="448" t="str">
        <f t="shared" si="323"/>
        <v/>
      </c>
      <c r="E2042" s="449"/>
      <c r="F2042" s="449"/>
      <c r="G2042" s="449"/>
      <c r="H2042" s="449"/>
      <c r="I2042" s="450"/>
      <c r="J2042" s="110"/>
      <c r="K2042" s="601"/>
      <c r="L2042" s="602"/>
      <c r="M2042" s="601"/>
      <c r="N2042" s="602"/>
      <c r="O2042" s="110"/>
      <c r="P2042" s="601"/>
      <c r="Q2042" s="602"/>
      <c r="R2042" s="601"/>
      <c r="S2042" s="602"/>
      <c r="T2042" s="601"/>
      <c r="U2042" s="602"/>
      <c r="V2042" s="601"/>
      <c r="W2042" s="602"/>
      <c r="X2042" s="110"/>
      <c r="Y2042" s="601"/>
      <c r="Z2042" s="602"/>
      <c r="AA2042" s="601"/>
      <c r="AB2042" s="602"/>
      <c r="AC2042" s="110"/>
      <c r="AD2042" s="110"/>
      <c r="AG2042" s="111">
        <f t="shared" si="324"/>
        <v>0</v>
      </c>
    </row>
    <row r="2043" spans="3:33">
      <c r="C2043" s="126" t="s">
        <v>95</v>
      </c>
      <c r="D2043" s="448" t="str">
        <f t="shared" si="323"/>
        <v/>
      </c>
      <c r="E2043" s="449"/>
      <c r="F2043" s="449"/>
      <c r="G2043" s="449"/>
      <c r="H2043" s="449"/>
      <c r="I2043" s="450"/>
      <c r="J2043" s="110"/>
      <c r="K2043" s="601"/>
      <c r="L2043" s="602"/>
      <c r="M2043" s="601"/>
      <c r="N2043" s="602"/>
      <c r="O2043" s="110"/>
      <c r="P2043" s="601"/>
      <c r="Q2043" s="602"/>
      <c r="R2043" s="601"/>
      <c r="S2043" s="602"/>
      <c r="T2043" s="601"/>
      <c r="U2043" s="602"/>
      <c r="V2043" s="601"/>
      <c r="W2043" s="602"/>
      <c r="X2043" s="110"/>
      <c r="Y2043" s="601"/>
      <c r="Z2043" s="602"/>
      <c r="AA2043" s="601"/>
      <c r="AB2043" s="602"/>
      <c r="AC2043" s="110"/>
      <c r="AD2043" s="110"/>
      <c r="AG2043" s="111">
        <f t="shared" si="324"/>
        <v>0</v>
      </c>
    </row>
    <row r="2044" spans="3:33">
      <c r="C2044" s="126" t="s">
        <v>96</v>
      </c>
      <c r="D2044" s="448" t="str">
        <f t="shared" si="323"/>
        <v/>
      </c>
      <c r="E2044" s="449"/>
      <c r="F2044" s="449"/>
      <c r="G2044" s="449"/>
      <c r="H2044" s="449"/>
      <c r="I2044" s="450"/>
      <c r="J2044" s="110"/>
      <c r="K2044" s="601"/>
      <c r="L2044" s="602"/>
      <c r="M2044" s="601"/>
      <c r="N2044" s="602"/>
      <c r="O2044" s="110"/>
      <c r="P2044" s="601"/>
      <c r="Q2044" s="602"/>
      <c r="R2044" s="601"/>
      <c r="S2044" s="602"/>
      <c r="T2044" s="601"/>
      <c r="U2044" s="602"/>
      <c r="V2044" s="601"/>
      <c r="W2044" s="602"/>
      <c r="X2044" s="110"/>
      <c r="Y2044" s="601"/>
      <c r="Z2044" s="602"/>
      <c r="AA2044" s="601"/>
      <c r="AB2044" s="602"/>
      <c r="AC2044" s="110"/>
      <c r="AD2044" s="110"/>
      <c r="AG2044" s="111">
        <f t="shared" si="324"/>
        <v>0</v>
      </c>
    </row>
    <row r="2045" spans="3:33">
      <c r="C2045" s="126" t="s">
        <v>97</v>
      </c>
      <c r="D2045" s="448" t="str">
        <f t="shared" si="323"/>
        <v/>
      </c>
      <c r="E2045" s="449"/>
      <c r="F2045" s="449"/>
      <c r="G2045" s="449"/>
      <c r="H2045" s="449"/>
      <c r="I2045" s="450"/>
      <c r="J2045" s="110"/>
      <c r="K2045" s="601"/>
      <c r="L2045" s="602"/>
      <c r="M2045" s="601"/>
      <c r="N2045" s="602"/>
      <c r="O2045" s="110"/>
      <c r="P2045" s="601"/>
      <c r="Q2045" s="602"/>
      <c r="R2045" s="601"/>
      <c r="S2045" s="602"/>
      <c r="T2045" s="601"/>
      <c r="U2045" s="602"/>
      <c r="V2045" s="601"/>
      <c r="W2045" s="602"/>
      <c r="X2045" s="110"/>
      <c r="Y2045" s="601"/>
      <c r="Z2045" s="602"/>
      <c r="AA2045" s="601"/>
      <c r="AB2045" s="602"/>
      <c r="AC2045" s="110"/>
      <c r="AD2045" s="110"/>
      <c r="AG2045" s="111">
        <f t="shared" si="324"/>
        <v>0</v>
      </c>
    </row>
    <row r="2046" spans="3:33">
      <c r="C2046" s="126" t="s">
        <v>98</v>
      </c>
      <c r="D2046" s="448" t="str">
        <f t="shared" si="323"/>
        <v/>
      </c>
      <c r="E2046" s="449"/>
      <c r="F2046" s="449"/>
      <c r="G2046" s="449"/>
      <c r="H2046" s="449"/>
      <c r="I2046" s="450"/>
      <c r="J2046" s="110"/>
      <c r="K2046" s="601"/>
      <c r="L2046" s="602"/>
      <c r="M2046" s="601"/>
      <c r="N2046" s="602"/>
      <c r="O2046" s="110"/>
      <c r="P2046" s="601"/>
      <c r="Q2046" s="602"/>
      <c r="R2046" s="601"/>
      <c r="S2046" s="602"/>
      <c r="T2046" s="601"/>
      <c r="U2046" s="602"/>
      <c r="V2046" s="601"/>
      <c r="W2046" s="602"/>
      <c r="X2046" s="110"/>
      <c r="Y2046" s="601"/>
      <c r="Z2046" s="602"/>
      <c r="AA2046" s="601"/>
      <c r="AB2046" s="602"/>
      <c r="AC2046" s="110"/>
      <c r="AD2046" s="110"/>
      <c r="AG2046" s="111">
        <f t="shared" si="324"/>
        <v>0</v>
      </c>
    </row>
    <row r="2047" spans="3:33">
      <c r="C2047" s="126" t="s">
        <v>99</v>
      </c>
      <c r="D2047" s="448" t="str">
        <f t="shared" si="323"/>
        <v/>
      </c>
      <c r="E2047" s="449"/>
      <c r="F2047" s="449"/>
      <c r="G2047" s="449"/>
      <c r="H2047" s="449"/>
      <c r="I2047" s="450"/>
      <c r="J2047" s="110"/>
      <c r="K2047" s="601"/>
      <c r="L2047" s="602"/>
      <c r="M2047" s="601"/>
      <c r="N2047" s="602"/>
      <c r="O2047" s="110"/>
      <c r="P2047" s="601"/>
      <c r="Q2047" s="602"/>
      <c r="R2047" s="601"/>
      <c r="S2047" s="602"/>
      <c r="T2047" s="601"/>
      <c r="U2047" s="602"/>
      <c r="V2047" s="601"/>
      <c r="W2047" s="602"/>
      <c r="X2047" s="110"/>
      <c r="Y2047" s="601"/>
      <c r="Z2047" s="602"/>
      <c r="AA2047" s="601"/>
      <c r="AB2047" s="602"/>
      <c r="AC2047" s="110"/>
      <c r="AD2047" s="110"/>
      <c r="AG2047" s="111">
        <f t="shared" si="324"/>
        <v>0</v>
      </c>
    </row>
    <row r="2048" spans="3:33">
      <c r="C2048" s="126" t="s">
        <v>100</v>
      </c>
      <c r="D2048" s="448" t="str">
        <f t="shared" si="323"/>
        <v/>
      </c>
      <c r="E2048" s="449"/>
      <c r="F2048" s="449"/>
      <c r="G2048" s="449"/>
      <c r="H2048" s="449"/>
      <c r="I2048" s="450"/>
      <c r="J2048" s="110"/>
      <c r="K2048" s="601"/>
      <c r="L2048" s="602"/>
      <c r="M2048" s="601"/>
      <c r="N2048" s="602"/>
      <c r="O2048" s="110"/>
      <c r="P2048" s="601"/>
      <c r="Q2048" s="602"/>
      <c r="R2048" s="601"/>
      <c r="S2048" s="602"/>
      <c r="T2048" s="601"/>
      <c r="U2048" s="602"/>
      <c r="V2048" s="601"/>
      <c r="W2048" s="602"/>
      <c r="X2048" s="110"/>
      <c r="Y2048" s="601"/>
      <c r="Z2048" s="602"/>
      <c r="AA2048" s="601"/>
      <c r="AB2048" s="602"/>
      <c r="AC2048" s="110"/>
      <c r="AD2048" s="110"/>
      <c r="AG2048" s="111">
        <f t="shared" si="324"/>
        <v>0</v>
      </c>
    </row>
    <row r="2049" spans="3:33">
      <c r="C2049" s="126" t="s">
        <v>101</v>
      </c>
      <c r="D2049" s="448" t="str">
        <f t="shared" si="323"/>
        <v/>
      </c>
      <c r="E2049" s="449"/>
      <c r="F2049" s="449"/>
      <c r="G2049" s="449"/>
      <c r="H2049" s="449"/>
      <c r="I2049" s="450"/>
      <c r="J2049" s="110"/>
      <c r="K2049" s="601"/>
      <c r="L2049" s="602"/>
      <c r="M2049" s="601"/>
      <c r="N2049" s="602"/>
      <c r="O2049" s="110"/>
      <c r="P2049" s="601"/>
      <c r="Q2049" s="602"/>
      <c r="R2049" s="601"/>
      <c r="S2049" s="602"/>
      <c r="T2049" s="601"/>
      <c r="U2049" s="602"/>
      <c r="V2049" s="601"/>
      <c r="W2049" s="602"/>
      <c r="X2049" s="110"/>
      <c r="Y2049" s="601"/>
      <c r="Z2049" s="602"/>
      <c r="AA2049" s="601"/>
      <c r="AB2049" s="602"/>
      <c r="AC2049" s="110"/>
      <c r="AD2049" s="110"/>
      <c r="AG2049" s="111">
        <f t="shared" si="324"/>
        <v>0</v>
      </c>
    </row>
    <row r="2050" spans="3:33">
      <c r="C2050" s="126" t="s">
        <v>102</v>
      </c>
      <c r="D2050" s="448" t="str">
        <f t="shared" si="323"/>
        <v/>
      </c>
      <c r="E2050" s="449"/>
      <c r="F2050" s="449"/>
      <c r="G2050" s="449"/>
      <c r="H2050" s="449"/>
      <c r="I2050" s="450"/>
      <c r="J2050" s="110"/>
      <c r="K2050" s="601"/>
      <c r="L2050" s="602"/>
      <c r="M2050" s="601"/>
      <c r="N2050" s="602"/>
      <c r="O2050" s="110"/>
      <c r="P2050" s="601"/>
      <c r="Q2050" s="602"/>
      <c r="R2050" s="601"/>
      <c r="S2050" s="602"/>
      <c r="T2050" s="601"/>
      <c r="U2050" s="602"/>
      <c r="V2050" s="601"/>
      <c r="W2050" s="602"/>
      <c r="X2050" s="110"/>
      <c r="Y2050" s="601"/>
      <c r="Z2050" s="602"/>
      <c r="AA2050" s="601"/>
      <c r="AB2050" s="602"/>
      <c r="AC2050" s="110"/>
      <c r="AD2050" s="110"/>
      <c r="AG2050" s="111">
        <f t="shared" si="324"/>
        <v>0</v>
      </c>
    </row>
    <row r="2051" spans="3:33">
      <c r="C2051" s="126" t="s">
        <v>103</v>
      </c>
      <c r="D2051" s="448" t="str">
        <f t="shared" si="323"/>
        <v/>
      </c>
      <c r="E2051" s="449"/>
      <c r="F2051" s="449"/>
      <c r="G2051" s="449"/>
      <c r="H2051" s="449"/>
      <c r="I2051" s="450"/>
      <c r="J2051" s="110"/>
      <c r="K2051" s="601"/>
      <c r="L2051" s="602"/>
      <c r="M2051" s="601"/>
      <c r="N2051" s="602"/>
      <c r="O2051" s="110"/>
      <c r="P2051" s="601"/>
      <c r="Q2051" s="602"/>
      <c r="R2051" s="601"/>
      <c r="S2051" s="602"/>
      <c r="T2051" s="601"/>
      <c r="U2051" s="602"/>
      <c r="V2051" s="601"/>
      <c r="W2051" s="602"/>
      <c r="X2051" s="110"/>
      <c r="Y2051" s="601"/>
      <c r="Z2051" s="602"/>
      <c r="AA2051" s="601"/>
      <c r="AB2051" s="602"/>
      <c r="AC2051" s="110"/>
      <c r="AD2051" s="110"/>
      <c r="AG2051" s="111">
        <f t="shared" si="324"/>
        <v>0</v>
      </c>
    </row>
    <row r="2052" spans="3:33">
      <c r="C2052" s="126" t="s">
        <v>104</v>
      </c>
      <c r="D2052" s="448" t="str">
        <f t="shared" si="323"/>
        <v/>
      </c>
      <c r="E2052" s="449"/>
      <c r="F2052" s="449"/>
      <c r="G2052" s="449"/>
      <c r="H2052" s="449"/>
      <c r="I2052" s="450"/>
      <c r="J2052" s="110"/>
      <c r="K2052" s="601"/>
      <c r="L2052" s="602"/>
      <c r="M2052" s="601"/>
      <c r="N2052" s="602"/>
      <c r="O2052" s="110"/>
      <c r="P2052" s="601"/>
      <c r="Q2052" s="602"/>
      <c r="R2052" s="601"/>
      <c r="S2052" s="602"/>
      <c r="T2052" s="601"/>
      <c r="U2052" s="602"/>
      <c r="V2052" s="601"/>
      <c r="W2052" s="602"/>
      <c r="X2052" s="110"/>
      <c r="Y2052" s="601"/>
      <c r="Z2052" s="602"/>
      <c r="AA2052" s="601"/>
      <c r="AB2052" s="602"/>
      <c r="AC2052" s="110"/>
      <c r="AD2052" s="110"/>
      <c r="AG2052" s="111">
        <f t="shared" si="324"/>
        <v>0</v>
      </c>
    </row>
    <row r="2053" spans="3:33">
      <c r="C2053" s="126" t="s">
        <v>105</v>
      </c>
      <c r="D2053" s="448" t="str">
        <f t="shared" si="323"/>
        <v/>
      </c>
      <c r="E2053" s="449"/>
      <c r="F2053" s="449"/>
      <c r="G2053" s="449"/>
      <c r="H2053" s="449"/>
      <c r="I2053" s="450"/>
      <c r="J2053" s="110"/>
      <c r="K2053" s="601"/>
      <c r="L2053" s="602"/>
      <c r="M2053" s="601"/>
      <c r="N2053" s="602"/>
      <c r="O2053" s="110"/>
      <c r="P2053" s="601"/>
      <c r="Q2053" s="602"/>
      <c r="R2053" s="601"/>
      <c r="S2053" s="602"/>
      <c r="T2053" s="601"/>
      <c r="U2053" s="602"/>
      <c r="V2053" s="601"/>
      <c r="W2053" s="602"/>
      <c r="X2053" s="110"/>
      <c r="Y2053" s="601"/>
      <c r="Z2053" s="602"/>
      <c r="AA2053" s="601"/>
      <c r="AB2053" s="602"/>
      <c r="AC2053" s="110"/>
      <c r="AD2053" s="110"/>
      <c r="AG2053" s="111">
        <f t="shared" si="324"/>
        <v>0</v>
      </c>
    </row>
    <row r="2054" spans="3:33">
      <c r="C2054" s="126" t="s">
        <v>106</v>
      </c>
      <c r="D2054" s="448" t="str">
        <f t="shared" si="323"/>
        <v/>
      </c>
      <c r="E2054" s="449"/>
      <c r="F2054" s="449"/>
      <c r="G2054" s="449"/>
      <c r="H2054" s="449"/>
      <c r="I2054" s="450"/>
      <c r="J2054" s="110"/>
      <c r="K2054" s="601"/>
      <c r="L2054" s="602"/>
      <c r="M2054" s="601"/>
      <c r="N2054" s="602"/>
      <c r="O2054" s="110"/>
      <c r="P2054" s="601"/>
      <c r="Q2054" s="602"/>
      <c r="R2054" s="601"/>
      <c r="S2054" s="602"/>
      <c r="T2054" s="601"/>
      <c r="U2054" s="602"/>
      <c r="V2054" s="601"/>
      <c r="W2054" s="602"/>
      <c r="X2054" s="110"/>
      <c r="Y2054" s="601"/>
      <c r="Z2054" s="602"/>
      <c r="AA2054" s="601"/>
      <c r="AB2054" s="602"/>
      <c r="AC2054" s="110"/>
      <c r="AD2054" s="110"/>
      <c r="AG2054" s="111">
        <f t="shared" si="324"/>
        <v>0</v>
      </c>
    </row>
    <row r="2055" spans="3:33">
      <c r="C2055" s="126" t="s">
        <v>107</v>
      </c>
      <c r="D2055" s="448" t="str">
        <f t="shared" si="323"/>
        <v/>
      </c>
      <c r="E2055" s="449"/>
      <c r="F2055" s="449"/>
      <c r="G2055" s="449"/>
      <c r="H2055" s="449"/>
      <c r="I2055" s="450"/>
      <c r="J2055" s="110"/>
      <c r="K2055" s="601"/>
      <c r="L2055" s="602"/>
      <c r="M2055" s="601"/>
      <c r="N2055" s="602"/>
      <c r="O2055" s="110"/>
      <c r="P2055" s="601"/>
      <c r="Q2055" s="602"/>
      <c r="R2055" s="601"/>
      <c r="S2055" s="602"/>
      <c r="T2055" s="601"/>
      <c r="U2055" s="602"/>
      <c r="V2055" s="601"/>
      <c r="W2055" s="602"/>
      <c r="X2055" s="110"/>
      <c r="Y2055" s="601"/>
      <c r="Z2055" s="602"/>
      <c r="AA2055" s="601"/>
      <c r="AB2055" s="602"/>
      <c r="AC2055" s="110"/>
      <c r="AD2055" s="110"/>
      <c r="AG2055" s="111">
        <f t="shared" si="324"/>
        <v>0</v>
      </c>
    </row>
    <row r="2056" spans="3:33">
      <c r="C2056" s="126" t="s">
        <v>108</v>
      </c>
      <c r="D2056" s="448" t="str">
        <f t="shared" si="323"/>
        <v/>
      </c>
      <c r="E2056" s="449"/>
      <c r="F2056" s="449"/>
      <c r="G2056" s="449"/>
      <c r="H2056" s="449"/>
      <c r="I2056" s="450"/>
      <c r="J2056" s="110"/>
      <c r="K2056" s="601"/>
      <c r="L2056" s="602"/>
      <c r="M2056" s="601"/>
      <c r="N2056" s="602"/>
      <c r="O2056" s="110"/>
      <c r="P2056" s="601"/>
      <c r="Q2056" s="602"/>
      <c r="R2056" s="601"/>
      <c r="S2056" s="602"/>
      <c r="T2056" s="601"/>
      <c r="U2056" s="602"/>
      <c r="V2056" s="601"/>
      <c r="W2056" s="602"/>
      <c r="X2056" s="110"/>
      <c r="Y2056" s="601"/>
      <c r="Z2056" s="602"/>
      <c r="AA2056" s="601"/>
      <c r="AB2056" s="602"/>
      <c r="AC2056" s="110"/>
      <c r="AD2056" s="110"/>
      <c r="AG2056" s="111">
        <f t="shared" si="324"/>
        <v>0</v>
      </c>
    </row>
    <row r="2057" spans="3:33">
      <c r="C2057" s="126" t="s">
        <v>109</v>
      </c>
      <c r="D2057" s="448" t="str">
        <f t="shared" si="323"/>
        <v/>
      </c>
      <c r="E2057" s="449"/>
      <c r="F2057" s="449"/>
      <c r="G2057" s="449"/>
      <c r="H2057" s="449"/>
      <c r="I2057" s="450"/>
      <c r="J2057" s="110"/>
      <c r="K2057" s="601"/>
      <c r="L2057" s="602"/>
      <c r="M2057" s="601"/>
      <c r="N2057" s="602"/>
      <c r="O2057" s="110"/>
      <c r="P2057" s="601"/>
      <c r="Q2057" s="602"/>
      <c r="R2057" s="601"/>
      <c r="S2057" s="602"/>
      <c r="T2057" s="601"/>
      <c r="U2057" s="602"/>
      <c r="V2057" s="601"/>
      <c r="W2057" s="602"/>
      <c r="X2057" s="110"/>
      <c r="Y2057" s="601"/>
      <c r="Z2057" s="602"/>
      <c r="AA2057" s="601"/>
      <c r="AB2057" s="602"/>
      <c r="AC2057" s="110"/>
      <c r="AD2057" s="110"/>
      <c r="AG2057" s="111">
        <f t="shared" si="324"/>
        <v>0</v>
      </c>
    </row>
    <row r="2058" spans="3:33">
      <c r="C2058" s="126" t="s">
        <v>110</v>
      </c>
      <c r="D2058" s="448" t="str">
        <f t="shared" si="323"/>
        <v/>
      </c>
      <c r="E2058" s="449"/>
      <c r="F2058" s="449"/>
      <c r="G2058" s="449"/>
      <c r="H2058" s="449"/>
      <c r="I2058" s="450"/>
      <c r="J2058" s="110"/>
      <c r="K2058" s="601"/>
      <c r="L2058" s="602"/>
      <c r="M2058" s="601"/>
      <c r="N2058" s="602"/>
      <c r="O2058" s="110"/>
      <c r="P2058" s="601"/>
      <c r="Q2058" s="602"/>
      <c r="R2058" s="601"/>
      <c r="S2058" s="602"/>
      <c r="T2058" s="601"/>
      <c r="U2058" s="602"/>
      <c r="V2058" s="601"/>
      <c r="W2058" s="602"/>
      <c r="X2058" s="110"/>
      <c r="Y2058" s="601"/>
      <c r="Z2058" s="602"/>
      <c r="AA2058" s="601"/>
      <c r="AB2058" s="602"/>
      <c r="AC2058" s="110"/>
      <c r="AD2058" s="110"/>
      <c r="AG2058" s="111">
        <f t="shared" si="324"/>
        <v>0</v>
      </c>
    </row>
    <row r="2059" spans="3:33">
      <c r="C2059" s="126" t="s">
        <v>111</v>
      </c>
      <c r="D2059" s="448" t="str">
        <f t="shared" si="323"/>
        <v/>
      </c>
      <c r="E2059" s="449"/>
      <c r="F2059" s="449"/>
      <c r="G2059" s="449"/>
      <c r="H2059" s="449"/>
      <c r="I2059" s="450"/>
      <c r="J2059" s="110"/>
      <c r="K2059" s="601"/>
      <c r="L2059" s="602"/>
      <c r="M2059" s="601"/>
      <c r="N2059" s="602"/>
      <c r="O2059" s="110"/>
      <c r="P2059" s="601"/>
      <c r="Q2059" s="602"/>
      <c r="R2059" s="601"/>
      <c r="S2059" s="602"/>
      <c r="T2059" s="601"/>
      <c r="U2059" s="602"/>
      <c r="V2059" s="601"/>
      <c r="W2059" s="602"/>
      <c r="X2059" s="110"/>
      <c r="Y2059" s="601"/>
      <c r="Z2059" s="602"/>
      <c r="AA2059" s="601"/>
      <c r="AB2059" s="602"/>
      <c r="AC2059" s="110"/>
      <c r="AD2059" s="110"/>
      <c r="AG2059" s="111">
        <f t="shared" si="324"/>
        <v>0</v>
      </c>
    </row>
    <row r="2060" spans="3:33">
      <c r="C2060" s="126" t="s">
        <v>112</v>
      </c>
      <c r="D2060" s="448" t="str">
        <f t="shared" si="323"/>
        <v/>
      </c>
      <c r="E2060" s="449"/>
      <c r="F2060" s="449"/>
      <c r="G2060" s="449"/>
      <c r="H2060" s="449"/>
      <c r="I2060" s="450"/>
      <c r="J2060" s="110"/>
      <c r="K2060" s="601"/>
      <c r="L2060" s="602"/>
      <c r="M2060" s="601"/>
      <c r="N2060" s="602"/>
      <c r="O2060" s="110"/>
      <c r="P2060" s="601"/>
      <c r="Q2060" s="602"/>
      <c r="R2060" s="601"/>
      <c r="S2060" s="602"/>
      <c r="T2060" s="601"/>
      <c r="U2060" s="602"/>
      <c r="V2060" s="601"/>
      <c r="W2060" s="602"/>
      <c r="X2060" s="110"/>
      <c r="Y2060" s="601"/>
      <c r="Z2060" s="602"/>
      <c r="AA2060" s="601"/>
      <c r="AB2060" s="602"/>
      <c r="AC2060" s="110"/>
      <c r="AD2060" s="110"/>
      <c r="AG2060" s="111">
        <f t="shared" si="324"/>
        <v>0</v>
      </c>
    </row>
    <row r="2061" spans="3:33">
      <c r="C2061" s="126" t="s">
        <v>113</v>
      </c>
      <c r="D2061" s="448" t="str">
        <f t="shared" si="323"/>
        <v/>
      </c>
      <c r="E2061" s="449"/>
      <c r="F2061" s="449"/>
      <c r="G2061" s="449"/>
      <c r="H2061" s="449"/>
      <c r="I2061" s="450"/>
      <c r="J2061" s="110"/>
      <c r="K2061" s="601"/>
      <c r="L2061" s="602"/>
      <c r="M2061" s="601"/>
      <c r="N2061" s="602"/>
      <c r="O2061" s="110"/>
      <c r="P2061" s="601"/>
      <c r="Q2061" s="602"/>
      <c r="R2061" s="601"/>
      <c r="S2061" s="602"/>
      <c r="T2061" s="601"/>
      <c r="U2061" s="602"/>
      <c r="V2061" s="601"/>
      <c r="W2061" s="602"/>
      <c r="X2061" s="110"/>
      <c r="Y2061" s="601"/>
      <c r="Z2061" s="602"/>
      <c r="AA2061" s="601"/>
      <c r="AB2061" s="602"/>
      <c r="AC2061" s="110"/>
      <c r="AD2061" s="110"/>
      <c r="AG2061" s="111">
        <f t="shared" si="324"/>
        <v>0</v>
      </c>
    </row>
    <row r="2062" spans="3:33">
      <c r="C2062" s="126" t="s">
        <v>114</v>
      </c>
      <c r="D2062" s="448" t="str">
        <f t="shared" si="323"/>
        <v/>
      </c>
      <c r="E2062" s="449"/>
      <c r="F2062" s="449"/>
      <c r="G2062" s="449"/>
      <c r="H2062" s="449"/>
      <c r="I2062" s="450"/>
      <c r="J2062" s="110"/>
      <c r="K2062" s="601"/>
      <c r="L2062" s="602"/>
      <c r="M2062" s="601"/>
      <c r="N2062" s="602"/>
      <c r="O2062" s="110"/>
      <c r="P2062" s="601"/>
      <c r="Q2062" s="602"/>
      <c r="R2062" s="601"/>
      <c r="S2062" s="602"/>
      <c r="T2062" s="601"/>
      <c r="U2062" s="602"/>
      <c r="V2062" s="601"/>
      <c r="W2062" s="602"/>
      <c r="X2062" s="110"/>
      <c r="Y2062" s="601"/>
      <c r="Z2062" s="602"/>
      <c r="AA2062" s="601"/>
      <c r="AB2062" s="602"/>
      <c r="AC2062" s="110"/>
      <c r="AD2062" s="110"/>
      <c r="AG2062" s="111">
        <f t="shared" si="324"/>
        <v>0</v>
      </c>
    </row>
    <row r="2063" spans="3:33">
      <c r="C2063" s="126" t="s">
        <v>115</v>
      </c>
      <c r="D2063" s="448" t="str">
        <f t="shared" si="323"/>
        <v/>
      </c>
      <c r="E2063" s="449"/>
      <c r="F2063" s="449"/>
      <c r="G2063" s="449"/>
      <c r="H2063" s="449"/>
      <c r="I2063" s="450"/>
      <c r="J2063" s="110"/>
      <c r="K2063" s="601"/>
      <c r="L2063" s="602"/>
      <c r="M2063" s="601"/>
      <c r="N2063" s="602"/>
      <c r="O2063" s="110"/>
      <c r="P2063" s="601"/>
      <c r="Q2063" s="602"/>
      <c r="R2063" s="601"/>
      <c r="S2063" s="602"/>
      <c r="T2063" s="601"/>
      <c r="U2063" s="602"/>
      <c r="V2063" s="601"/>
      <c r="W2063" s="602"/>
      <c r="X2063" s="110"/>
      <c r="Y2063" s="601"/>
      <c r="Z2063" s="602"/>
      <c r="AA2063" s="601"/>
      <c r="AB2063" s="602"/>
      <c r="AC2063" s="110"/>
      <c r="AD2063" s="110"/>
      <c r="AG2063" s="111">
        <f t="shared" si="324"/>
        <v>0</v>
      </c>
    </row>
    <row r="2064" spans="3:33">
      <c r="C2064" s="126" t="s">
        <v>116</v>
      </c>
      <c r="D2064" s="448" t="str">
        <f t="shared" si="323"/>
        <v/>
      </c>
      <c r="E2064" s="449"/>
      <c r="F2064" s="449"/>
      <c r="G2064" s="449"/>
      <c r="H2064" s="449"/>
      <c r="I2064" s="450"/>
      <c r="J2064" s="110"/>
      <c r="K2064" s="601"/>
      <c r="L2064" s="602"/>
      <c r="M2064" s="601"/>
      <c r="N2064" s="602"/>
      <c r="O2064" s="110"/>
      <c r="P2064" s="601"/>
      <c r="Q2064" s="602"/>
      <c r="R2064" s="601"/>
      <c r="S2064" s="602"/>
      <c r="T2064" s="601"/>
      <c r="U2064" s="602"/>
      <c r="V2064" s="601"/>
      <c r="W2064" s="602"/>
      <c r="X2064" s="110"/>
      <c r="Y2064" s="601"/>
      <c r="Z2064" s="602"/>
      <c r="AA2064" s="601"/>
      <c r="AB2064" s="602"/>
      <c r="AC2064" s="110"/>
      <c r="AD2064" s="110"/>
      <c r="AG2064" s="111">
        <f t="shared" si="324"/>
        <v>0</v>
      </c>
    </row>
    <row r="2065" spans="3:33">
      <c r="C2065" s="126" t="s">
        <v>117</v>
      </c>
      <c r="D2065" s="448" t="str">
        <f t="shared" si="323"/>
        <v/>
      </c>
      <c r="E2065" s="449"/>
      <c r="F2065" s="449"/>
      <c r="G2065" s="449"/>
      <c r="H2065" s="449"/>
      <c r="I2065" s="450"/>
      <c r="J2065" s="110"/>
      <c r="K2065" s="601"/>
      <c r="L2065" s="602"/>
      <c r="M2065" s="601"/>
      <c r="N2065" s="602"/>
      <c r="O2065" s="110"/>
      <c r="P2065" s="601"/>
      <c r="Q2065" s="602"/>
      <c r="R2065" s="601"/>
      <c r="S2065" s="602"/>
      <c r="T2065" s="601"/>
      <c r="U2065" s="602"/>
      <c r="V2065" s="601"/>
      <c r="W2065" s="602"/>
      <c r="X2065" s="110"/>
      <c r="Y2065" s="601"/>
      <c r="Z2065" s="602"/>
      <c r="AA2065" s="601"/>
      <c r="AB2065" s="602"/>
      <c r="AC2065" s="110"/>
      <c r="AD2065" s="110"/>
      <c r="AG2065" s="111">
        <f t="shared" si="324"/>
        <v>0</v>
      </c>
    </row>
    <row r="2066" spans="3:33">
      <c r="C2066" s="126" t="s">
        <v>118</v>
      </c>
      <c r="D2066" s="448" t="str">
        <f t="shared" si="323"/>
        <v/>
      </c>
      <c r="E2066" s="449"/>
      <c r="F2066" s="449"/>
      <c r="G2066" s="449"/>
      <c r="H2066" s="449"/>
      <c r="I2066" s="450"/>
      <c r="J2066" s="110"/>
      <c r="K2066" s="601"/>
      <c r="L2066" s="602"/>
      <c r="M2066" s="601"/>
      <c r="N2066" s="602"/>
      <c r="O2066" s="110"/>
      <c r="P2066" s="601"/>
      <c r="Q2066" s="602"/>
      <c r="R2066" s="601"/>
      <c r="S2066" s="602"/>
      <c r="T2066" s="601"/>
      <c r="U2066" s="602"/>
      <c r="V2066" s="601"/>
      <c r="W2066" s="602"/>
      <c r="X2066" s="110"/>
      <c r="Y2066" s="601"/>
      <c r="Z2066" s="602"/>
      <c r="AA2066" s="601"/>
      <c r="AB2066" s="602"/>
      <c r="AC2066" s="110"/>
      <c r="AD2066" s="110"/>
      <c r="AG2066" s="111">
        <f t="shared" si="324"/>
        <v>0</v>
      </c>
    </row>
    <row r="2067" spans="3:33">
      <c r="C2067" s="126" t="s">
        <v>119</v>
      </c>
      <c r="D2067" s="448" t="str">
        <f t="shared" si="323"/>
        <v/>
      </c>
      <c r="E2067" s="449"/>
      <c r="F2067" s="449"/>
      <c r="G2067" s="449"/>
      <c r="H2067" s="449"/>
      <c r="I2067" s="450"/>
      <c r="J2067" s="110"/>
      <c r="K2067" s="601"/>
      <c r="L2067" s="602"/>
      <c r="M2067" s="601"/>
      <c r="N2067" s="602"/>
      <c r="O2067" s="110"/>
      <c r="P2067" s="601"/>
      <c r="Q2067" s="602"/>
      <c r="R2067" s="601"/>
      <c r="S2067" s="602"/>
      <c r="T2067" s="601"/>
      <c r="U2067" s="602"/>
      <c r="V2067" s="601"/>
      <c r="W2067" s="602"/>
      <c r="X2067" s="110"/>
      <c r="Y2067" s="601"/>
      <c r="Z2067" s="602"/>
      <c r="AA2067" s="601"/>
      <c r="AB2067" s="602"/>
      <c r="AC2067" s="110"/>
      <c r="AD2067" s="110"/>
      <c r="AG2067" s="111">
        <f t="shared" si="324"/>
        <v>0</v>
      </c>
    </row>
    <row r="2068" spans="3:33">
      <c r="C2068" s="126" t="s">
        <v>120</v>
      </c>
      <c r="D2068" s="448" t="str">
        <f t="shared" si="323"/>
        <v/>
      </c>
      <c r="E2068" s="449"/>
      <c r="F2068" s="449"/>
      <c r="G2068" s="449"/>
      <c r="H2068" s="449"/>
      <c r="I2068" s="450"/>
      <c r="J2068" s="110"/>
      <c r="K2068" s="601"/>
      <c r="L2068" s="602"/>
      <c r="M2068" s="601"/>
      <c r="N2068" s="602"/>
      <c r="O2068" s="110"/>
      <c r="P2068" s="601"/>
      <c r="Q2068" s="602"/>
      <c r="R2068" s="601"/>
      <c r="S2068" s="602"/>
      <c r="T2068" s="601"/>
      <c r="U2068" s="602"/>
      <c r="V2068" s="601"/>
      <c r="W2068" s="602"/>
      <c r="X2068" s="110"/>
      <c r="Y2068" s="601"/>
      <c r="Z2068" s="602"/>
      <c r="AA2068" s="601"/>
      <c r="AB2068" s="602"/>
      <c r="AC2068" s="110"/>
      <c r="AD2068" s="110"/>
      <c r="AG2068" s="111">
        <f t="shared" si="324"/>
        <v>0</v>
      </c>
    </row>
    <row r="2069" spans="3:33">
      <c r="C2069" s="126" t="s">
        <v>121</v>
      </c>
      <c r="D2069" s="448" t="str">
        <f t="shared" si="323"/>
        <v/>
      </c>
      <c r="E2069" s="449"/>
      <c r="F2069" s="449"/>
      <c r="G2069" s="449"/>
      <c r="H2069" s="449"/>
      <c r="I2069" s="450"/>
      <c r="J2069" s="110"/>
      <c r="K2069" s="601"/>
      <c r="L2069" s="602"/>
      <c r="M2069" s="601"/>
      <c r="N2069" s="602"/>
      <c r="O2069" s="110"/>
      <c r="P2069" s="601"/>
      <c r="Q2069" s="602"/>
      <c r="R2069" s="601"/>
      <c r="S2069" s="602"/>
      <c r="T2069" s="601"/>
      <c r="U2069" s="602"/>
      <c r="V2069" s="601"/>
      <c r="W2069" s="602"/>
      <c r="X2069" s="110"/>
      <c r="Y2069" s="601"/>
      <c r="Z2069" s="602"/>
      <c r="AA2069" s="601"/>
      <c r="AB2069" s="602"/>
      <c r="AC2069" s="110"/>
      <c r="AD2069" s="110"/>
      <c r="AG2069" s="111">
        <f t="shared" si="324"/>
        <v>0</v>
      </c>
    </row>
    <row r="2070" spans="3:33">
      <c r="C2070" s="126" t="s">
        <v>122</v>
      </c>
      <c r="D2070" s="448" t="str">
        <f t="shared" si="323"/>
        <v/>
      </c>
      <c r="E2070" s="449"/>
      <c r="F2070" s="449"/>
      <c r="G2070" s="449"/>
      <c r="H2070" s="449"/>
      <c r="I2070" s="450"/>
      <c r="J2070" s="110"/>
      <c r="K2070" s="601"/>
      <c r="L2070" s="602"/>
      <c r="M2070" s="601"/>
      <c r="N2070" s="602"/>
      <c r="O2070" s="110"/>
      <c r="P2070" s="601"/>
      <c r="Q2070" s="602"/>
      <c r="R2070" s="601"/>
      <c r="S2070" s="602"/>
      <c r="T2070" s="601"/>
      <c r="U2070" s="602"/>
      <c r="V2070" s="601"/>
      <c r="W2070" s="602"/>
      <c r="X2070" s="110"/>
      <c r="Y2070" s="601"/>
      <c r="Z2070" s="602"/>
      <c r="AA2070" s="601"/>
      <c r="AB2070" s="602"/>
      <c r="AC2070" s="110"/>
      <c r="AD2070" s="110"/>
      <c r="AG2070" s="111">
        <f t="shared" si="324"/>
        <v>0</v>
      </c>
    </row>
    <row r="2071" spans="3:33">
      <c r="C2071" s="126" t="s">
        <v>123</v>
      </c>
      <c r="D2071" s="448" t="str">
        <f t="shared" si="323"/>
        <v/>
      </c>
      <c r="E2071" s="449"/>
      <c r="F2071" s="449"/>
      <c r="G2071" s="449"/>
      <c r="H2071" s="449"/>
      <c r="I2071" s="450"/>
      <c r="J2071" s="110"/>
      <c r="K2071" s="601"/>
      <c r="L2071" s="602"/>
      <c r="M2071" s="601"/>
      <c r="N2071" s="602"/>
      <c r="O2071" s="110"/>
      <c r="P2071" s="601"/>
      <c r="Q2071" s="602"/>
      <c r="R2071" s="601"/>
      <c r="S2071" s="602"/>
      <c r="T2071" s="601"/>
      <c r="U2071" s="602"/>
      <c r="V2071" s="601"/>
      <c r="W2071" s="602"/>
      <c r="X2071" s="110"/>
      <c r="Y2071" s="601"/>
      <c r="Z2071" s="602"/>
      <c r="AA2071" s="601"/>
      <c r="AB2071" s="602"/>
      <c r="AC2071" s="110"/>
      <c r="AD2071" s="110"/>
      <c r="AG2071" s="111">
        <f t="shared" si="324"/>
        <v>0</v>
      </c>
    </row>
    <row r="2072" spans="3:33">
      <c r="C2072" s="126" t="s">
        <v>124</v>
      </c>
      <c r="D2072" s="448" t="str">
        <f t="shared" si="323"/>
        <v/>
      </c>
      <c r="E2072" s="449"/>
      <c r="F2072" s="449"/>
      <c r="G2072" s="449"/>
      <c r="H2072" s="449"/>
      <c r="I2072" s="450"/>
      <c r="J2072" s="110"/>
      <c r="K2072" s="601"/>
      <c r="L2072" s="602"/>
      <c r="M2072" s="601"/>
      <c r="N2072" s="602"/>
      <c r="O2072" s="110"/>
      <c r="P2072" s="601"/>
      <c r="Q2072" s="602"/>
      <c r="R2072" s="601"/>
      <c r="S2072" s="602"/>
      <c r="T2072" s="601"/>
      <c r="U2072" s="602"/>
      <c r="V2072" s="601"/>
      <c r="W2072" s="602"/>
      <c r="X2072" s="110"/>
      <c r="Y2072" s="601"/>
      <c r="Z2072" s="602"/>
      <c r="AA2072" s="601"/>
      <c r="AB2072" s="602"/>
      <c r="AC2072" s="110"/>
      <c r="AD2072" s="110"/>
      <c r="AG2072" s="111">
        <f t="shared" si="324"/>
        <v>0</v>
      </c>
    </row>
    <row r="2073" spans="3:33">
      <c r="C2073" s="126" t="s">
        <v>125</v>
      </c>
      <c r="D2073" s="448" t="str">
        <f t="shared" si="323"/>
        <v/>
      </c>
      <c r="E2073" s="449"/>
      <c r="F2073" s="449"/>
      <c r="G2073" s="449"/>
      <c r="H2073" s="449"/>
      <c r="I2073" s="450"/>
      <c r="J2073" s="110"/>
      <c r="K2073" s="601"/>
      <c r="L2073" s="602"/>
      <c r="M2073" s="601"/>
      <c r="N2073" s="602"/>
      <c r="O2073" s="110"/>
      <c r="P2073" s="601"/>
      <c r="Q2073" s="602"/>
      <c r="R2073" s="601"/>
      <c r="S2073" s="602"/>
      <c r="T2073" s="601"/>
      <c r="U2073" s="602"/>
      <c r="V2073" s="601"/>
      <c r="W2073" s="602"/>
      <c r="X2073" s="110"/>
      <c r="Y2073" s="601"/>
      <c r="Z2073" s="602"/>
      <c r="AA2073" s="601"/>
      <c r="AB2073" s="602"/>
      <c r="AC2073" s="110"/>
      <c r="AD2073" s="110"/>
      <c r="AG2073" s="111">
        <f t="shared" si="324"/>
        <v>0</v>
      </c>
    </row>
    <row r="2074" spans="3:33">
      <c r="C2074" s="126" t="s">
        <v>126</v>
      </c>
      <c r="D2074" s="448" t="str">
        <f t="shared" si="323"/>
        <v/>
      </c>
      <c r="E2074" s="449"/>
      <c r="F2074" s="449"/>
      <c r="G2074" s="449"/>
      <c r="H2074" s="449"/>
      <c r="I2074" s="450"/>
      <c r="J2074" s="110"/>
      <c r="K2074" s="601"/>
      <c r="L2074" s="602"/>
      <c r="M2074" s="601"/>
      <c r="N2074" s="602"/>
      <c r="O2074" s="110"/>
      <c r="P2074" s="601"/>
      <c r="Q2074" s="602"/>
      <c r="R2074" s="601"/>
      <c r="S2074" s="602"/>
      <c r="T2074" s="601"/>
      <c r="U2074" s="602"/>
      <c r="V2074" s="601"/>
      <c r="W2074" s="602"/>
      <c r="X2074" s="110"/>
      <c r="Y2074" s="601"/>
      <c r="Z2074" s="602"/>
      <c r="AA2074" s="601"/>
      <c r="AB2074" s="602"/>
      <c r="AC2074" s="110"/>
      <c r="AD2074" s="110"/>
      <c r="AG2074" s="111">
        <f t="shared" si="324"/>
        <v>0</v>
      </c>
    </row>
    <row r="2075" spans="3:33">
      <c r="C2075" s="126" t="s">
        <v>127</v>
      </c>
      <c r="D2075" s="448" t="str">
        <f t="shared" si="323"/>
        <v/>
      </c>
      <c r="E2075" s="449"/>
      <c r="F2075" s="449"/>
      <c r="G2075" s="449"/>
      <c r="H2075" s="449"/>
      <c r="I2075" s="450"/>
      <c r="J2075" s="110"/>
      <c r="K2075" s="601"/>
      <c r="L2075" s="602"/>
      <c r="M2075" s="601"/>
      <c r="N2075" s="602"/>
      <c r="O2075" s="110"/>
      <c r="P2075" s="601"/>
      <c r="Q2075" s="602"/>
      <c r="R2075" s="601"/>
      <c r="S2075" s="602"/>
      <c r="T2075" s="601"/>
      <c r="U2075" s="602"/>
      <c r="V2075" s="601"/>
      <c r="W2075" s="602"/>
      <c r="X2075" s="110"/>
      <c r="Y2075" s="601"/>
      <c r="Z2075" s="602"/>
      <c r="AA2075" s="601"/>
      <c r="AB2075" s="602"/>
      <c r="AC2075" s="110"/>
      <c r="AD2075" s="110"/>
      <c r="AG2075" s="111">
        <f t="shared" si="324"/>
        <v>0</v>
      </c>
    </row>
    <row r="2076" spans="3:33">
      <c r="C2076" s="126" t="s">
        <v>128</v>
      </c>
      <c r="D2076" s="448" t="str">
        <f t="shared" si="323"/>
        <v/>
      </c>
      <c r="E2076" s="449"/>
      <c r="F2076" s="449"/>
      <c r="G2076" s="449"/>
      <c r="H2076" s="449"/>
      <c r="I2076" s="450"/>
      <c r="J2076" s="110"/>
      <c r="K2076" s="601"/>
      <c r="L2076" s="602"/>
      <c r="M2076" s="601"/>
      <c r="N2076" s="602"/>
      <c r="O2076" s="110"/>
      <c r="P2076" s="601"/>
      <c r="Q2076" s="602"/>
      <c r="R2076" s="601"/>
      <c r="S2076" s="602"/>
      <c r="T2076" s="601"/>
      <c r="U2076" s="602"/>
      <c r="V2076" s="601"/>
      <c r="W2076" s="602"/>
      <c r="X2076" s="110"/>
      <c r="Y2076" s="601"/>
      <c r="Z2076" s="602"/>
      <c r="AA2076" s="601"/>
      <c r="AB2076" s="602"/>
      <c r="AC2076" s="110"/>
      <c r="AD2076" s="110"/>
      <c r="AG2076" s="111">
        <f t="shared" si="324"/>
        <v>0</v>
      </c>
    </row>
    <row r="2077" spans="3:33">
      <c r="C2077" s="126" t="s">
        <v>129</v>
      </c>
      <c r="D2077" s="448" t="str">
        <f t="shared" si="323"/>
        <v/>
      </c>
      <c r="E2077" s="449"/>
      <c r="F2077" s="449"/>
      <c r="G2077" s="449"/>
      <c r="H2077" s="449"/>
      <c r="I2077" s="450"/>
      <c r="J2077" s="110"/>
      <c r="K2077" s="601"/>
      <c r="L2077" s="602"/>
      <c r="M2077" s="601"/>
      <c r="N2077" s="602"/>
      <c r="O2077" s="110"/>
      <c r="P2077" s="601"/>
      <c r="Q2077" s="602"/>
      <c r="R2077" s="601"/>
      <c r="S2077" s="602"/>
      <c r="T2077" s="601"/>
      <c r="U2077" s="602"/>
      <c r="V2077" s="601"/>
      <c r="W2077" s="602"/>
      <c r="X2077" s="110"/>
      <c r="Y2077" s="601"/>
      <c r="Z2077" s="602"/>
      <c r="AA2077" s="601"/>
      <c r="AB2077" s="602"/>
      <c r="AC2077" s="110"/>
      <c r="AD2077" s="110"/>
      <c r="AG2077" s="111">
        <f t="shared" si="324"/>
        <v>0</v>
      </c>
    </row>
    <row r="2078" spans="3:33">
      <c r="C2078" s="126" t="s">
        <v>130</v>
      </c>
      <c r="D2078" s="448" t="str">
        <f t="shared" si="323"/>
        <v/>
      </c>
      <c r="E2078" s="449"/>
      <c r="F2078" s="449"/>
      <c r="G2078" s="449"/>
      <c r="H2078" s="449"/>
      <c r="I2078" s="450"/>
      <c r="J2078" s="110"/>
      <c r="K2078" s="601"/>
      <c r="L2078" s="602"/>
      <c r="M2078" s="601"/>
      <c r="N2078" s="602"/>
      <c r="O2078" s="110"/>
      <c r="P2078" s="601"/>
      <c r="Q2078" s="602"/>
      <c r="R2078" s="601"/>
      <c r="S2078" s="602"/>
      <c r="T2078" s="601"/>
      <c r="U2078" s="602"/>
      <c r="V2078" s="601"/>
      <c r="W2078" s="602"/>
      <c r="X2078" s="110"/>
      <c r="Y2078" s="601"/>
      <c r="Z2078" s="602"/>
      <c r="AA2078" s="601"/>
      <c r="AB2078" s="602"/>
      <c r="AC2078" s="110"/>
      <c r="AD2078" s="110"/>
      <c r="AG2078" s="111">
        <f t="shared" si="324"/>
        <v>0</v>
      </c>
    </row>
    <row r="2079" spans="3:33">
      <c r="C2079" s="126" t="s">
        <v>131</v>
      </c>
      <c r="D2079" s="448" t="str">
        <f t="shared" si="323"/>
        <v/>
      </c>
      <c r="E2079" s="449"/>
      <c r="F2079" s="449"/>
      <c r="G2079" s="449"/>
      <c r="H2079" s="449"/>
      <c r="I2079" s="450"/>
      <c r="J2079" s="110"/>
      <c r="K2079" s="601"/>
      <c r="L2079" s="602"/>
      <c r="M2079" s="601"/>
      <c r="N2079" s="602"/>
      <c r="O2079" s="110"/>
      <c r="P2079" s="601"/>
      <c r="Q2079" s="602"/>
      <c r="R2079" s="601"/>
      <c r="S2079" s="602"/>
      <c r="T2079" s="601"/>
      <c r="U2079" s="602"/>
      <c r="V2079" s="601"/>
      <c r="W2079" s="602"/>
      <c r="X2079" s="110"/>
      <c r="Y2079" s="601"/>
      <c r="Z2079" s="602"/>
      <c r="AA2079" s="601"/>
      <c r="AB2079" s="602"/>
      <c r="AC2079" s="110"/>
      <c r="AD2079" s="110"/>
      <c r="AG2079" s="111">
        <f t="shared" si="324"/>
        <v>0</v>
      </c>
    </row>
    <row r="2080" spans="3:33">
      <c r="C2080" s="126" t="s">
        <v>132</v>
      </c>
      <c r="D2080" s="448" t="str">
        <f t="shared" si="323"/>
        <v/>
      </c>
      <c r="E2080" s="449"/>
      <c r="F2080" s="449"/>
      <c r="G2080" s="449"/>
      <c r="H2080" s="449"/>
      <c r="I2080" s="450"/>
      <c r="J2080" s="110"/>
      <c r="K2080" s="601"/>
      <c r="L2080" s="602"/>
      <c r="M2080" s="601"/>
      <c r="N2080" s="602"/>
      <c r="O2080" s="110"/>
      <c r="P2080" s="601"/>
      <c r="Q2080" s="602"/>
      <c r="R2080" s="601"/>
      <c r="S2080" s="602"/>
      <c r="T2080" s="601"/>
      <c r="U2080" s="602"/>
      <c r="V2080" s="601"/>
      <c r="W2080" s="602"/>
      <c r="X2080" s="110"/>
      <c r="Y2080" s="601"/>
      <c r="Z2080" s="602"/>
      <c r="AA2080" s="601"/>
      <c r="AB2080" s="602"/>
      <c r="AC2080" s="110"/>
      <c r="AD2080" s="110"/>
      <c r="AG2080" s="111">
        <f t="shared" si="324"/>
        <v>0</v>
      </c>
    </row>
    <row r="2081" spans="3:33">
      <c r="C2081" s="126" t="s">
        <v>133</v>
      </c>
      <c r="D2081" s="448" t="str">
        <f t="shared" ref="D2081:D2135" si="325">IF(D103="","",D103)</f>
        <v/>
      </c>
      <c r="E2081" s="449"/>
      <c r="F2081" s="449"/>
      <c r="G2081" s="449"/>
      <c r="H2081" s="449"/>
      <c r="I2081" s="450"/>
      <c r="J2081" s="110"/>
      <c r="K2081" s="601"/>
      <c r="L2081" s="602"/>
      <c r="M2081" s="601"/>
      <c r="N2081" s="602"/>
      <c r="O2081" s="110"/>
      <c r="P2081" s="601"/>
      <c r="Q2081" s="602"/>
      <c r="R2081" s="601"/>
      <c r="S2081" s="602"/>
      <c r="T2081" s="601"/>
      <c r="U2081" s="602"/>
      <c r="V2081" s="601"/>
      <c r="W2081" s="602"/>
      <c r="X2081" s="110"/>
      <c r="Y2081" s="601"/>
      <c r="Z2081" s="602"/>
      <c r="AA2081" s="601"/>
      <c r="AB2081" s="602"/>
      <c r="AC2081" s="110"/>
      <c r="AD2081" s="110"/>
      <c r="AG2081" s="111">
        <f t="shared" ref="AG2081:AG2135" si="326">IF($AG$2014=$AH$2014,0,IF(OR(AND(D2081&lt;&gt;"",S1946=1,COUNTA(J2081:AD2081)=0),AND(S1946&gt;1,COUNTA(J2081:AD2081)&gt;0),AND(D2081="",COUNTA(J2081:AD2081)&gt;0)),1,0))</f>
        <v>0</v>
      </c>
    </row>
    <row r="2082" spans="3:33">
      <c r="C2082" s="126" t="s">
        <v>134</v>
      </c>
      <c r="D2082" s="448" t="str">
        <f t="shared" si="325"/>
        <v/>
      </c>
      <c r="E2082" s="449"/>
      <c r="F2082" s="449"/>
      <c r="G2082" s="449"/>
      <c r="H2082" s="449"/>
      <c r="I2082" s="450"/>
      <c r="J2082" s="110"/>
      <c r="K2082" s="601"/>
      <c r="L2082" s="602"/>
      <c r="M2082" s="601"/>
      <c r="N2082" s="602"/>
      <c r="O2082" s="110"/>
      <c r="P2082" s="601"/>
      <c r="Q2082" s="602"/>
      <c r="R2082" s="601"/>
      <c r="S2082" s="602"/>
      <c r="T2082" s="601"/>
      <c r="U2082" s="602"/>
      <c r="V2082" s="601"/>
      <c r="W2082" s="602"/>
      <c r="X2082" s="110"/>
      <c r="Y2082" s="601"/>
      <c r="Z2082" s="602"/>
      <c r="AA2082" s="601"/>
      <c r="AB2082" s="602"/>
      <c r="AC2082" s="110"/>
      <c r="AD2082" s="110"/>
      <c r="AG2082" s="111">
        <f t="shared" si="326"/>
        <v>0</v>
      </c>
    </row>
    <row r="2083" spans="3:33">
      <c r="C2083" s="126" t="s">
        <v>135</v>
      </c>
      <c r="D2083" s="448" t="str">
        <f t="shared" si="325"/>
        <v/>
      </c>
      <c r="E2083" s="449"/>
      <c r="F2083" s="449"/>
      <c r="G2083" s="449"/>
      <c r="H2083" s="449"/>
      <c r="I2083" s="450"/>
      <c r="J2083" s="110"/>
      <c r="K2083" s="601"/>
      <c r="L2083" s="602"/>
      <c r="M2083" s="601"/>
      <c r="N2083" s="602"/>
      <c r="O2083" s="110"/>
      <c r="P2083" s="601"/>
      <c r="Q2083" s="602"/>
      <c r="R2083" s="601"/>
      <c r="S2083" s="602"/>
      <c r="T2083" s="601"/>
      <c r="U2083" s="602"/>
      <c r="V2083" s="601"/>
      <c r="W2083" s="602"/>
      <c r="X2083" s="110"/>
      <c r="Y2083" s="601"/>
      <c r="Z2083" s="602"/>
      <c r="AA2083" s="601"/>
      <c r="AB2083" s="602"/>
      <c r="AC2083" s="110"/>
      <c r="AD2083" s="110"/>
      <c r="AG2083" s="111">
        <f t="shared" si="326"/>
        <v>0</v>
      </c>
    </row>
    <row r="2084" spans="3:33">
      <c r="C2084" s="126" t="s">
        <v>136</v>
      </c>
      <c r="D2084" s="448" t="str">
        <f t="shared" si="325"/>
        <v/>
      </c>
      <c r="E2084" s="449"/>
      <c r="F2084" s="449"/>
      <c r="G2084" s="449"/>
      <c r="H2084" s="449"/>
      <c r="I2084" s="450"/>
      <c r="J2084" s="110"/>
      <c r="K2084" s="601"/>
      <c r="L2084" s="602"/>
      <c r="M2084" s="601"/>
      <c r="N2084" s="602"/>
      <c r="O2084" s="110"/>
      <c r="P2084" s="601"/>
      <c r="Q2084" s="602"/>
      <c r="R2084" s="601"/>
      <c r="S2084" s="602"/>
      <c r="T2084" s="601"/>
      <c r="U2084" s="602"/>
      <c r="V2084" s="601"/>
      <c r="W2084" s="602"/>
      <c r="X2084" s="110"/>
      <c r="Y2084" s="601"/>
      <c r="Z2084" s="602"/>
      <c r="AA2084" s="601"/>
      <c r="AB2084" s="602"/>
      <c r="AC2084" s="110"/>
      <c r="AD2084" s="110"/>
      <c r="AG2084" s="111">
        <f t="shared" si="326"/>
        <v>0</v>
      </c>
    </row>
    <row r="2085" spans="3:33">
      <c r="C2085" s="126" t="s">
        <v>137</v>
      </c>
      <c r="D2085" s="448" t="str">
        <f t="shared" si="325"/>
        <v/>
      </c>
      <c r="E2085" s="449"/>
      <c r="F2085" s="449"/>
      <c r="G2085" s="449"/>
      <c r="H2085" s="449"/>
      <c r="I2085" s="450"/>
      <c r="J2085" s="110"/>
      <c r="K2085" s="601"/>
      <c r="L2085" s="602"/>
      <c r="M2085" s="601"/>
      <c r="N2085" s="602"/>
      <c r="O2085" s="110"/>
      <c r="P2085" s="601"/>
      <c r="Q2085" s="602"/>
      <c r="R2085" s="601"/>
      <c r="S2085" s="602"/>
      <c r="T2085" s="601"/>
      <c r="U2085" s="602"/>
      <c r="V2085" s="601"/>
      <c r="W2085" s="602"/>
      <c r="X2085" s="110"/>
      <c r="Y2085" s="601"/>
      <c r="Z2085" s="602"/>
      <c r="AA2085" s="601"/>
      <c r="AB2085" s="602"/>
      <c r="AC2085" s="110"/>
      <c r="AD2085" s="110"/>
      <c r="AG2085" s="111">
        <f t="shared" si="326"/>
        <v>0</v>
      </c>
    </row>
    <row r="2086" spans="3:33">
      <c r="C2086" s="126" t="s">
        <v>138</v>
      </c>
      <c r="D2086" s="448" t="str">
        <f t="shared" si="325"/>
        <v/>
      </c>
      <c r="E2086" s="449"/>
      <c r="F2086" s="449"/>
      <c r="G2086" s="449"/>
      <c r="H2086" s="449"/>
      <c r="I2086" s="450"/>
      <c r="J2086" s="110"/>
      <c r="K2086" s="601"/>
      <c r="L2086" s="602"/>
      <c r="M2086" s="601"/>
      <c r="N2086" s="602"/>
      <c r="O2086" s="110"/>
      <c r="P2086" s="601"/>
      <c r="Q2086" s="602"/>
      <c r="R2086" s="601"/>
      <c r="S2086" s="602"/>
      <c r="T2086" s="601"/>
      <c r="U2086" s="602"/>
      <c r="V2086" s="601"/>
      <c r="W2086" s="602"/>
      <c r="X2086" s="110"/>
      <c r="Y2086" s="601"/>
      <c r="Z2086" s="602"/>
      <c r="AA2086" s="601"/>
      <c r="AB2086" s="602"/>
      <c r="AC2086" s="110"/>
      <c r="AD2086" s="110"/>
      <c r="AG2086" s="111">
        <f t="shared" si="326"/>
        <v>0</v>
      </c>
    </row>
    <row r="2087" spans="3:33">
      <c r="C2087" s="126" t="s">
        <v>139</v>
      </c>
      <c r="D2087" s="448" t="str">
        <f t="shared" si="325"/>
        <v/>
      </c>
      <c r="E2087" s="449"/>
      <c r="F2087" s="449"/>
      <c r="G2087" s="449"/>
      <c r="H2087" s="449"/>
      <c r="I2087" s="450"/>
      <c r="J2087" s="110"/>
      <c r="K2087" s="601"/>
      <c r="L2087" s="602"/>
      <c r="M2087" s="601"/>
      <c r="N2087" s="602"/>
      <c r="O2087" s="110"/>
      <c r="P2087" s="601"/>
      <c r="Q2087" s="602"/>
      <c r="R2087" s="601"/>
      <c r="S2087" s="602"/>
      <c r="T2087" s="601"/>
      <c r="U2087" s="602"/>
      <c r="V2087" s="601"/>
      <c r="W2087" s="602"/>
      <c r="X2087" s="110"/>
      <c r="Y2087" s="601"/>
      <c r="Z2087" s="602"/>
      <c r="AA2087" s="601"/>
      <c r="AB2087" s="602"/>
      <c r="AC2087" s="110"/>
      <c r="AD2087" s="110"/>
      <c r="AG2087" s="111">
        <f t="shared" si="326"/>
        <v>0</v>
      </c>
    </row>
    <row r="2088" spans="3:33">
      <c r="C2088" s="126" t="s">
        <v>140</v>
      </c>
      <c r="D2088" s="448" t="str">
        <f t="shared" si="325"/>
        <v/>
      </c>
      <c r="E2088" s="449"/>
      <c r="F2088" s="449"/>
      <c r="G2088" s="449"/>
      <c r="H2088" s="449"/>
      <c r="I2088" s="450"/>
      <c r="J2088" s="110"/>
      <c r="K2088" s="601"/>
      <c r="L2088" s="602"/>
      <c r="M2088" s="601"/>
      <c r="N2088" s="602"/>
      <c r="O2088" s="110"/>
      <c r="P2088" s="601"/>
      <c r="Q2088" s="602"/>
      <c r="R2088" s="601"/>
      <c r="S2088" s="602"/>
      <c r="T2088" s="601"/>
      <c r="U2088" s="602"/>
      <c r="V2088" s="601"/>
      <c r="W2088" s="602"/>
      <c r="X2088" s="110"/>
      <c r="Y2088" s="601"/>
      <c r="Z2088" s="602"/>
      <c r="AA2088" s="601"/>
      <c r="AB2088" s="602"/>
      <c r="AC2088" s="110"/>
      <c r="AD2088" s="110"/>
      <c r="AG2088" s="111">
        <f t="shared" si="326"/>
        <v>0</v>
      </c>
    </row>
    <row r="2089" spans="3:33">
      <c r="C2089" s="126" t="s">
        <v>141</v>
      </c>
      <c r="D2089" s="448" t="str">
        <f t="shared" si="325"/>
        <v/>
      </c>
      <c r="E2089" s="449"/>
      <c r="F2089" s="449"/>
      <c r="G2089" s="449"/>
      <c r="H2089" s="449"/>
      <c r="I2089" s="450"/>
      <c r="J2089" s="110"/>
      <c r="K2089" s="601"/>
      <c r="L2089" s="602"/>
      <c r="M2089" s="601"/>
      <c r="N2089" s="602"/>
      <c r="O2089" s="110"/>
      <c r="P2089" s="601"/>
      <c r="Q2089" s="602"/>
      <c r="R2089" s="601"/>
      <c r="S2089" s="602"/>
      <c r="T2089" s="601"/>
      <c r="U2089" s="602"/>
      <c r="V2089" s="601"/>
      <c r="W2089" s="602"/>
      <c r="X2089" s="110"/>
      <c r="Y2089" s="601"/>
      <c r="Z2089" s="602"/>
      <c r="AA2089" s="601"/>
      <c r="AB2089" s="602"/>
      <c r="AC2089" s="110"/>
      <c r="AD2089" s="110"/>
      <c r="AG2089" s="111">
        <f t="shared" si="326"/>
        <v>0</v>
      </c>
    </row>
    <row r="2090" spans="3:33">
      <c r="C2090" s="126" t="s">
        <v>142</v>
      </c>
      <c r="D2090" s="448" t="str">
        <f t="shared" si="325"/>
        <v/>
      </c>
      <c r="E2090" s="449"/>
      <c r="F2090" s="449"/>
      <c r="G2090" s="449"/>
      <c r="H2090" s="449"/>
      <c r="I2090" s="450"/>
      <c r="J2090" s="110"/>
      <c r="K2090" s="601"/>
      <c r="L2090" s="602"/>
      <c r="M2090" s="601"/>
      <c r="N2090" s="602"/>
      <c r="O2090" s="110"/>
      <c r="P2090" s="601"/>
      <c r="Q2090" s="602"/>
      <c r="R2090" s="601"/>
      <c r="S2090" s="602"/>
      <c r="T2090" s="601"/>
      <c r="U2090" s="602"/>
      <c r="V2090" s="601"/>
      <c r="W2090" s="602"/>
      <c r="X2090" s="110"/>
      <c r="Y2090" s="601"/>
      <c r="Z2090" s="602"/>
      <c r="AA2090" s="601"/>
      <c r="AB2090" s="602"/>
      <c r="AC2090" s="110"/>
      <c r="AD2090" s="110"/>
      <c r="AG2090" s="111">
        <f t="shared" si="326"/>
        <v>0</v>
      </c>
    </row>
    <row r="2091" spans="3:33">
      <c r="C2091" s="126" t="s">
        <v>143</v>
      </c>
      <c r="D2091" s="448" t="str">
        <f t="shared" si="325"/>
        <v/>
      </c>
      <c r="E2091" s="449"/>
      <c r="F2091" s="449"/>
      <c r="G2091" s="449"/>
      <c r="H2091" s="449"/>
      <c r="I2091" s="450"/>
      <c r="J2091" s="110"/>
      <c r="K2091" s="601"/>
      <c r="L2091" s="602"/>
      <c r="M2091" s="601"/>
      <c r="N2091" s="602"/>
      <c r="O2091" s="110"/>
      <c r="P2091" s="601"/>
      <c r="Q2091" s="602"/>
      <c r="R2091" s="601"/>
      <c r="S2091" s="602"/>
      <c r="T2091" s="601"/>
      <c r="U2091" s="602"/>
      <c r="V2091" s="601"/>
      <c r="W2091" s="602"/>
      <c r="X2091" s="110"/>
      <c r="Y2091" s="601"/>
      <c r="Z2091" s="602"/>
      <c r="AA2091" s="601"/>
      <c r="AB2091" s="602"/>
      <c r="AC2091" s="110"/>
      <c r="AD2091" s="110"/>
      <c r="AG2091" s="111">
        <f t="shared" si="326"/>
        <v>0</v>
      </c>
    </row>
    <row r="2092" spans="3:33">
      <c r="C2092" s="126" t="s">
        <v>144</v>
      </c>
      <c r="D2092" s="448" t="str">
        <f t="shared" si="325"/>
        <v/>
      </c>
      <c r="E2092" s="449"/>
      <c r="F2092" s="449"/>
      <c r="G2092" s="449"/>
      <c r="H2092" s="449"/>
      <c r="I2092" s="450"/>
      <c r="J2092" s="110"/>
      <c r="K2092" s="601"/>
      <c r="L2092" s="602"/>
      <c r="M2092" s="601"/>
      <c r="N2092" s="602"/>
      <c r="O2092" s="110"/>
      <c r="P2092" s="601"/>
      <c r="Q2092" s="602"/>
      <c r="R2092" s="601"/>
      <c r="S2092" s="602"/>
      <c r="T2092" s="601"/>
      <c r="U2092" s="602"/>
      <c r="V2092" s="601"/>
      <c r="W2092" s="602"/>
      <c r="X2092" s="110"/>
      <c r="Y2092" s="601"/>
      <c r="Z2092" s="602"/>
      <c r="AA2092" s="601"/>
      <c r="AB2092" s="602"/>
      <c r="AC2092" s="110"/>
      <c r="AD2092" s="110"/>
      <c r="AG2092" s="111">
        <f t="shared" si="326"/>
        <v>0</v>
      </c>
    </row>
    <row r="2093" spans="3:33">
      <c r="C2093" s="126" t="s">
        <v>145</v>
      </c>
      <c r="D2093" s="448" t="str">
        <f t="shared" si="325"/>
        <v/>
      </c>
      <c r="E2093" s="449"/>
      <c r="F2093" s="449"/>
      <c r="G2093" s="449"/>
      <c r="H2093" s="449"/>
      <c r="I2093" s="450"/>
      <c r="J2093" s="110"/>
      <c r="K2093" s="601"/>
      <c r="L2093" s="602"/>
      <c r="M2093" s="601"/>
      <c r="N2093" s="602"/>
      <c r="O2093" s="110"/>
      <c r="P2093" s="601"/>
      <c r="Q2093" s="602"/>
      <c r="R2093" s="601"/>
      <c r="S2093" s="602"/>
      <c r="T2093" s="601"/>
      <c r="U2093" s="602"/>
      <c r="V2093" s="601"/>
      <c r="W2093" s="602"/>
      <c r="X2093" s="110"/>
      <c r="Y2093" s="601"/>
      <c r="Z2093" s="602"/>
      <c r="AA2093" s="601"/>
      <c r="AB2093" s="602"/>
      <c r="AC2093" s="110"/>
      <c r="AD2093" s="110"/>
      <c r="AG2093" s="111">
        <f t="shared" si="326"/>
        <v>0</v>
      </c>
    </row>
    <row r="2094" spans="3:33">
      <c r="C2094" s="126" t="s">
        <v>146</v>
      </c>
      <c r="D2094" s="448" t="str">
        <f t="shared" si="325"/>
        <v/>
      </c>
      <c r="E2094" s="449"/>
      <c r="F2094" s="449"/>
      <c r="G2094" s="449"/>
      <c r="H2094" s="449"/>
      <c r="I2094" s="450"/>
      <c r="J2094" s="110"/>
      <c r="K2094" s="601"/>
      <c r="L2094" s="602"/>
      <c r="M2094" s="601"/>
      <c r="N2094" s="602"/>
      <c r="O2094" s="110"/>
      <c r="P2094" s="601"/>
      <c r="Q2094" s="602"/>
      <c r="R2094" s="601"/>
      <c r="S2094" s="602"/>
      <c r="T2094" s="601"/>
      <c r="U2094" s="602"/>
      <c r="V2094" s="601"/>
      <c r="W2094" s="602"/>
      <c r="X2094" s="110"/>
      <c r="Y2094" s="601"/>
      <c r="Z2094" s="602"/>
      <c r="AA2094" s="601"/>
      <c r="AB2094" s="602"/>
      <c r="AC2094" s="110"/>
      <c r="AD2094" s="110"/>
      <c r="AG2094" s="111">
        <f t="shared" si="326"/>
        <v>0</v>
      </c>
    </row>
    <row r="2095" spans="3:33">
      <c r="C2095" s="126" t="s">
        <v>147</v>
      </c>
      <c r="D2095" s="448" t="str">
        <f t="shared" si="325"/>
        <v/>
      </c>
      <c r="E2095" s="449"/>
      <c r="F2095" s="449"/>
      <c r="G2095" s="449"/>
      <c r="H2095" s="449"/>
      <c r="I2095" s="450"/>
      <c r="J2095" s="110"/>
      <c r="K2095" s="601"/>
      <c r="L2095" s="602"/>
      <c r="M2095" s="601"/>
      <c r="N2095" s="602"/>
      <c r="O2095" s="110"/>
      <c r="P2095" s="601"/>
      <c r="Q2095" s="602"/>
      <c r="R2095" s="601"/>
      <c r="S2095" s="602"/>
      <c r="T2095" s="601"/>
      <c r="U2095" s="602"/>
      <c r="V2095" s="601"/>
      <c r="W2095" s="602"/>
      <c r="X2095" s="110"/>
      <c r="Y2095" s="601"/>
      <c r="Z2095" s="602"/>
      <c r="AA2095" s="601"/>
      <c r="AB2095" s="602"/>
      <c r="AC2095" s="110"/>
      <c r="AD2095" s="110"/>
      <c r="AG2095" s="111">
        <f t="shared" si="326"/>
        <v>0</v>
      </c>
    </row>
    <row r="2096" spans="3:33">
      <c r="C2096" s="126" t="s">
        <v>148</v>
      </c>
      <c r="D2096" s="448" t="str">
        <f t="shared" si="325"/>
        <v/>
      </c>
      <c r="E2096" s="449"/>
      <c r="F2096" s="449"/>
      <c r="G2096" s="449"/>
      <c r="H2096" s="449"/>
      <c r="I2096" s="450"/>
      <c r="J2096" s="110"/>
      <c r="K2096" s="601"/>
      <c r="L2096" s="602"/>
      <c r="M2096" s="601"/>
      <c r="N2096" s="602"/>
      <c r="O2096" s="110"/>
      <c r="P2096" s="601"/>
      <c r="Q2096" s="602"/>
      <c r="R2096" s="601"/>
      <c r="S2096" s="602"/>
      <c r="T2096" s="601"/>
      <c r="U2096" s="602"/>
      <c r="V2096" s="601"/>
      <c r="W2096" s="602"/>
      <c r="X2096" s="110"/>
      <c r="Y2096" s="601"/>
      <c r="Z2096" s="602"/>
      <c r="AA2096" s="601"/>
      <c r="AB2096" s="602"/>
      <c r="AC2096" s="110"/>
      <c r="AD2096" s="110"/>
      <c r="AG2096" s="111">
        <f t="shared" si="326"/>
        <v>0</v>
      </c>
    </row>
    <row r="2097" spans="3:33">
      <c r="C2097" s="126" t="s">
        <v>149</v>
      </c>
      <c r="D2097" s="448" t="str">
        <f t="shared" si="325"/>
        <v/>
      </c>
      <c r="E2097" s="449"/>
      <c r="F2097" s="449"/>
      <c r="G2097" s="449"/>
      <c r="H2097" s="449"/>
      <c r="I2097" s="450"/>
      <c r="J2097" s="110"/>
      <c r="K2097" s="601"/>
      <c r="L2097" s="602"/>
      <c r="M2097" s="601"/>
      <c r="N2097" s="602"/>
      <c r="O2097" s="110"/>
      <c r="P2097" s="601"/>
      <c r="Q2097" s="602"/>
      <c r="R2097" s="601"/>
      <c r="S2097" s="602"/>
      <c r="T2097" s="601"/>
      <c r="U2097" s="602"/>
      <c r="V2097" s="601"/>
      <c r="W2097" s="602"/>
      <c r="X2097" s="110"/>
      <c r="Y2097" s="601"/>
      <c r="Z2097" s="602"/>
      <c r="AA2097" s="601"/>
      <c r="AB2097" s="602"/>
      <c r="AC2097" s="110"/>
      <c r="AD2097" s="110"/>
      <c r="AG2097" s="111">
        <f t="shared" si="326"/>
        <v>0</v>
      </c>
    </row>
    <row r="2098" spans="3:33">
      <c r="C2098" s="126" t="s">
        <v>150</v>
      </c>
      <c r="D2098" s="448" t="str">
        <f t="shared" si="325"/>
        <v/>
      </c>
      <c r="E2098" s="449"/>
      <c r="F2098" s="449"/>
      <c r="G2098" s="449"/>
      <c r="H2098" s="449"/>
      <c r="I2098" s="450"/>
      <c r="J2098" s="110"/>
      <c r="K2098" s="601"/>
      <c r="L2098" s="602"/>
      <c r="M2098" s="601"/>
      <c r="N2098" s="602"/>
      <c r="O2098" s="110"/>
      <c r="P2098" s="601"/>
      <c r="Q2098" s="602"/>
      <c r="R2098" s="601"/>
      <c r="S2098" s="602"/>
      <c r="T2098" s="601"/>
      <c r="U2098" s="602"/>
      <c r="V2098" s="601"/>
      <c r="W2098" s="602"/>
      <c r="X2098" s="110"/>
      <c r="Y2098" s="601"/>
      <c r="Z2098" s="602"/>
      <c r="AA2098" s="601"/>
      <c r="AB2098" s="602"/>
      <c r="AC2098" s="110"/>
      <c r="AD2098" s="110"/>
      <c r="AG2098" s="111">
        <f t="shared" si="326"/>
        <v>0</v>
      </c>
    </row>
    <row r="2099" spans="3:33">
      <c r="C2099" s="126" t="s">
        <v>151</v>
      </c>
      <c r="D2099" s="448" t="str">
        <f t="shared" si="325"/>
        <v/>
      </c>
      <c r="E2099" s="449"/>
      <c r="F2099" s="449"/>
      <c r="G2099" s="449"/>
      <c r="H2099" s="449"/>
      <c r="I2099" s="450"/>
      <c r="J2099" s="110"/>
      <c r="K2099" s="601"/>
      <c r="L2099" s="602"/>
      <c r="M2099" s="601"/>
      <c r="N2099" s="602"/>
      <c r="O2099" s="110"/>
      <c r="P2099" s="601"/>
      <c r="Q2099" s="602"/>
      <c r="R2099" s="601"/>
      <c r="S2099" s="602"/>
      <c r="T2099" s="601"/>
      <c r="U2099" s="602"/>
      <c r="V2099" s="601"/>
      <c r="W2099" s="602"/>
      <c r="X2099" s="110"/>
      <c r="Y2099" s="601"/>
      <c r="Z2099" s="602"/>
      <c r="AA2099" s="601"/>
      <c r="AB2099" s="602"/>
      <c r="AC2099" s="110"/>
      <c r="AD2099" s="110"/>
      <c r="AG2099" s="111">
        <f t="shared" si="326"/>
        <v>0</v>
      </c>
    </row>
    <row r="2100" spans="3:33">
      <c r="C2100" s="126" t="s">
        <v>152</v>
      </c>
      <c r="D2100" s="448" t="str">
        <f t="shared" si="325"/>
        <v/>
      </c>
      <c r="E2100" s="449"/>
      <c r="F2100" s="449"/>
      <c r="G2100" s="449"/>
      <c r="H2100" s="449"/>
      <c r="I2100" s="450"/>
      <c r="J2100" s="110"/>
      <c r="K2100" s="601"/>
      <c r="L2100" s="602"/>
      <c r="M2100" s="601"/>
      <c r="N2100" s="602"/>
      <c r="O2100" s="110"/>
      <c r="P2100" s="601"/>
      <c r="Q2100" s="602"/>
      <c r="R2100" s="601"/>
      <c r="S2100" s="602"/>
      <c r="T2100" s="601"/>
      <c r="U2100" s="602"/>
      <c r="V2100" s="601"/>
      <c r="W2100" s="602"/>
      <c r="X2100" s="110"/>
      <c r="Y2100" s="601"/>
      <c r="Z2100" s="602"/>
      <c r="AA2100" s="601"/>
      <c r="AB2100" s="602"/>
      <c r="AC2100" s="110"/>
      <c r="AD2100" s="110"/>
      <c r="AG2100" s="111">
        <f t="shared" si="326"/>
        <v>0</v>
      </c>
    </row>
    <row r="2101" spans="3:33">
      <c r="C2101" s="126" t="s">
        <v>153</v>
      </c>
      <c r="D2101" s="448" t="str">
        <f t="shared" si="325"/>
        <v/>
      </c>
      <c r="E2101" s="449"/>
      <c r="F2101" s="449"/>
      <c r="G2101" s="449"/>
      <c r="H2101" s="449"/>
      <c r="I2101" s="450"/>
      <c r="J2101" s="110"/>
      <c r="K2101" s="601"/>
      <c r="L2101" s="602"/>
      <c r="M2101" s="601"/>
      <c r="N2101" s="602"/>
      <c r="O2101" s="110"/>
      <c r="P2101" s="601"/>
      <c r="Q2101" s="602"/>
      <c r="R2101" s="601"/>
      <c r="S2101" s="602"/>
      <c r="T2101" s="601"/>
      <c r="U2101" s="602"/>
      <c r="V2101" s="601"/>
      <c r="W2101" s="602"/>
      <c r="X2101" s="110"/>
      <c r="Y2101" s="601"/>
      <c r="Z2101" s="602"/>
      <c r="AA2101" s="601"/>
      <c r="AB2101" s="602"/>
      <c r="AC2101" s="110"/>
      <c r="AD2101" s="110"/>
      <c r="AG2101" s="111">
        <f t="shared" si="326"/>
        <v>0</v>
      </c>
    </row>
    <row r="2102" spans="3:33">
      <c r="C2102" s="126" t="s">
        <v>154</v>
      </c>
      <c r="D2102" s="448" t="str">
        <f t="shared" si="325"/>
        <v/>
      </c>
      <c r="E2102" s="449"/>
      <c r="F2102" s="449"/>
      <c r="G2102" s="449"/>
      <c r="H2102" s="449"/>
      <c r="I2102" s="450"/>
      <c r="J2102" s="110"/>
      <c r="K2102" s="601"/>
      <c r="L2102" s="602"/>
      <c r="M2102" s="601"/>
      <c r="N2102" s="602"/>
      <c r="O2102" s="110"/>
      <c r="P2102" s="601"/>
      <c r="Q2102" s="602"/>
      <c r="R2102" s="601"/>
      <c r="S2102" s="602"/>
      <c r="T2102" s="601"/>
      <c r="U2102" s="602"/>
      <c r="V2102" s="601"/>
      <c r="W2102" s="602"/>
      <c r="X2102" s="110"/>
      <c r="Y2102" s="601"/>
      <c r="Z2102" s="602"/>
      <c r="AA2102" s="601"/>
      <c r="AB2102" s="602"/>
      <c r="AC2102" s="110"/>
      <c r="AD2102" s="110"/>
      <c r="AG2102" s="111">
        <f t="shared" si="326"/>
        <v>0</v>
      </c>
    </row>
    <row r="2103" spans="3:33">
      <c r="C2103" s="126" t="s">
        <v>155</v>
      </c>
      <c r="D2103" s="448" t="str">
        <f t="shared" si="325"/>
        <v/>
      </c>
      <c r="E2103" s="449"/>
      <c r="F2103" s="449"/>
      <c r="G2103" s="449"/>
      <c r="H2103" s="449"/>
      <c r="I2103" s="450"/>
      <c r="J2103" s="110"/>
      <c r="K2103" s="601"/>
      <c r="L2103" s="602"/>
      <c r="M2103" s="601"/>
      <c r="N2103" s="602"/>
      <c r="O2103" s="110"/>
      <c r="P2103" s="601"/>
      <c r="Q2103" s="602"/>
      <c r="R2103" s="601"/>
      <c r="S2103" s="602"/>
      <c r="T2103" s="601"/>
      <c r="U2103" s="602"/>
      <c r="V2103" s="601"/>
      <c r="W2103" s="602"/>
      <c r="X2103" s="110"/>
      <c r="Y2103" s="601"/>
      <c r="Z2103" s="602"/>
      <c r="AA2103" s="601"/>
      <c r="AB2103" s="602"/>
      <c r="AC2103" s="110"/>
      <c r="AD2103" s="110"/>
      <c r="AG2103" s="111">
        <f t="shared" si="326"/>
        <v>0</v>
      </c>
    </row>
    <row r="2104" spans="3:33">
      <c r="C2104" s="126" t="s">
        <v>156</v>
      </c>
      <c r="D2104" s="448" t="str">
        <f t="shared" si="325"/>
        <v/>
      </c>
      <c r="E2104" s="449"/>
      <c r="F2104" s="449"/>
      <c r="G2104" s="449"/>
      <c r="H2104" s="449"/>
      <c r="I2104" s="450"/>
      <c r="J2104" s="110"/>
      <c r="K2104" s="601"/>
      <c r="L2104" s="602"/>
      <c r="M2104" s="601"/>
      <c r="N2104" s="602"/>
      <c r="O2104" s="110"/>
      <c r="P2104" s="601"/>
      <c r="Q2104" s="602"/>
      <c r="R2104" s="601"/>
      <c r="S2104" s="602"/>
      <c r="T2104" s="601"/>
      <c r="U2104" s="602"/>
      <c r="V2104" s="601"/>
      <c r="W2104" s="602"/>
      <c r="X2104" s="110"/>
      <c r="Y2104" s="601"/>
      <c r="Z2104" s="602"/>
      <c r="AA2104" s="601"/>
      <c r="AB2104" s="602"/>
      <c r="AC2104" s="110"/>
      <c r="AD2104" s="110"/>
      <c r="AG2104" s="111">
        <f t="shared" si="326"/>
        <v>0</v>
      </c>
    </row>
    <row r="2105" spans="3:33">
      <c r="C2105" s="126" t="s">
        <v>157</v>
      </c>
      <c r="D2105" s="448" t="str">
        <f t="shared" si="325"/>
        <v/>
      </c>
      <c r="E2105" s="449"/>
      <c r="F2105" s="449"/>
      <c r="G2105" s="449"/>
      <c r="H2105" s="449"/>
      <c r="I2105" s="450"/>
      <c r="J2105" s="110"/>
      <c r="K2105" s="601"/>
      <c r="L2105" s="602"/>
      <c r="M2105" s="601"/>
      <c r="N2105" s="602"/>
      <c r="O2105" s="110"/>
      <c r="P2105" s="601"/>
      <c r="Q2105" s="602"/>
      <c r="R2105" s="601"/>
      <c r="S2105" s="602"/>
      <c r="T2105" s="601"/>
      <c r="U2105" s="602"/>
      <c r="V2105" s="601"/>
      <c r="W2105" s="602"/>
      <c r="X2105" s="110"/>
      <c r="Y2105" s="601"/>
      <c r="Z2105" s="602"/>
      <c r="AA2105" s="601"/>
      <c r="AB2105" s="602"/>
      <c r="AC2105" s="110"/>
      <c r="AD2105" s="110"/>
      <c r="AG2105" s="111">
        <f t="shared" si="326"/>
        <v>0</v>
      </c>
    </row>
    <row r="2106" spans="3:33">
      <c r="C2106" s="126" t="s">
        <v>158</v>
      </c>
      <c r="D2106" s="448" t="str">
        <f t="shared" si="325"/>
        <v/>
      </c>
      <c r="E2106" s="449"/>
      <c r="F2106" s="449"/>
      <c r="G2106" s="449"/>
      <c r="H2106" s="449"/>
      <c r="I2106" s="450"/>
      <c r="J2106" s="110"/>
      <c r="K2106" s="601"/>
      <c r="L2106" s="602"/>
      <c r="M2106" s="601"/>
      <c r="N2106" s="602"/>
      <c r="O2106" s="110"/>
      <c r="P2106" s="601"/>
      <c r="Q2106" s="602"/>
      <c r="R2106" s="601"/>
      <c r="S2106" s="602"/>
      <c r="T2106" s="601"/>
      <c r="U2106" s="602"/>
      <c r="V2106" s="601"/>
      <c r="W2106" s="602"/>
      <c r="X2106" s="110"/>
      <c r="Y2106" s="601"/>
      <c r="Z2106" s="602"/>
      <c r="AA2106" s="601"/>
      <c r="AB2106" s="602"/>
      <c r="AC2106" s="110"/>
      <c r="AD2106" s="110"/>
      <c r="AG2106" s="111">
        <f t="shared" si="326"/>
        <v>0</v>
      </c>
    </row>
    <row r="2107" spans="3:33">
      <c r="C2107" s="126" t="s">
        <v>159</v>
      </c>
      <c r="D2107" s="448" t="str">
        <f t="shared" si="325"/>
        <v/>
      </c>
      <c r="E2107" s="449"/>
      <c r="F2107" s="449"/>
      <c r="G2107" s="449"/>
      <c r="H2107" s="449"/>
      <c r="I2107" s="450"/>
      <c r="J2107" s="110"/>
      <c r="K2107" s="601"/>
      <c r="L2107" s="602"/>
      <c r="M2107" s="601"/>
      <c r="N2107" s="602"/>
      <c r="O2107" s="110"/>
      <c r="P2107" s="601"/>
      <c r="Q2107" s="602"/>
      <c r="R2107" s="601"/>
      <c r="S2107" s="602"/>
      <c r="T2107" s="601"/>
      <c r="U2107" s="602"/>
      <c r="V2107" s="601"/>
      <c r="W2107" s="602"/>
      <c r="X2107" s="110"/>
      <c r="Y2107" s="601"/>
      <c r="Z2107" s="602"/>
      <c r="AA2107" s="601"/>
      <c r="AB2107" s="602"/>
      <c r="AC2107" s="110"/>
      <c r="AD2107" s="110"/>
      <c r="AG2107" s="111">
        <f t="shared" si="326"/>
        <v>0</v>
      </c>
    </row>
    <row r="2108" spans="3:33">
      <c r="C2108" s="126" t="s">
        <v>160</v>
      </c>
      <c r="D2108" s="448" t="str">
        <f t="shared" si="325"/>
        <v/>
      </c>
      <c r="E2108" s="449"/>
      <c r="F2108" s="449"/>
      <c r="G2108" s="449"/>
      <c r="H2108" s="449"/>
      <c r="I2108" s="450"/>
      <c r="J2108" s="110"/>
      <c r="K2108" s="601"/>
      <c r="L2108" s="602"/>
      <c r="M2108" s="601"/>
      <c r="N2108" s="602"/>
      <c r="O2108" s="110"/>
      <c r="P2108" s="601"/>
      <c r="Q2108" s="602"/>
      <c r="R2108" s="601"/>
      <c r="S2108" s="602"/>
      <c r="T2108" s="601"/>
      <c r="U2108" s="602"/>
      <c r="V2108" s="601"/>
      <c r="W2108" s="602"/>
      <c r="X2108" s="110"/>
      <c r="Y2108" s="601"/>
      <c r="Z2108" s="602"/>
      <c r="AA2108" s="601"/>
      <c r="AB2108" s="602"/>
      <c r="AC2108" s="110"/>
      <c r="AD2108" s="110"/>
      <c r="AG2108" s="111">
        <f t="shared" si="326"/>
        <v>0</v>
      </c>
    </row>
    <row r="2109" spans="3:33">
      <c r="C2109" s="192" t="s">
        <v>161</v>
      </c>
      <c r="D2109" s="448" t="str">
        <f t="shared" si="325"/>
        <v/>
      </c>
      <c r="E2109" s="449"/>
      <c r="F2109" s="449"/>
      <c r="G2109" s="449"/>
      <c r="H2109" s="449"/>
      <c r="I2109" s="450"/>
      <c r="J2109" s="110"/>
      <c r="K2109" s="601"/>
      <c r="L2109" s="602"/>
      <c r="M2109" s="601"/>
      <c r="N2109" s="602"/>
      <c r="O2109" s="110"/>
      <c r="P2109" s="601"/>
      <c r="Q2109" s="602"/>
      <c r="R2109" s="601"/>
      <c r="S2109" s="602"/>
      <c r="T2109" s="601"/>
      <c r="U2109" s="602"/>
      <c r="V2109" s="601"/>
      <c r="W2109" s="602"/>
      <c r="X2109" s="110"/>
      <c r="Y2109" s="601"/>
      <c r="Z2109" s="602"/>
      <c r="AA2109" s="601"/>
      <c r="AB2109" s="602"/>
      <c r="AC2109" s="110"/>
      <c r="AD2109" s="110"/>
      <c r="AG2109" s="111">
        <f t="shared" si="326"/>
        <v>0</v>
      </c>
    </row>
    <row r="2110" spans="3:33">
      <c r="C2110" s="192" t="s">
        <v>162</v>
      </c>
      <c r="D2110" s="448" t="str">
        <f t="shared" si="325"/>
        <v/>
      </c>
      <c r="E2110" s="449"/>
      <c r="F2110" s="449"/>
      <c r="G2110" s="449"/>
      <c r="H2110" s="449"/>
      <c r="I2110" s="450"/>
      <c r="J2110" s="110"/>
      <c r="K2110" s="601"/>
      <c r="L2110" s="602"/>
      <c r="M2110" s="601"/>
      <c r="N2110" s="602"/>
      <c r="O2110" s="110"/>
      <c r="P2110" s="601"/>
      <c r="Q2110" s="602"/>
      <c r="R2110" s="601"/>
      <c r="S2110" s="602"/>
      <c r="T2110" s="601"/>
      <c r="U2110" s="602"/>
      <c r="V2110" s="601"/>
      <c r="W2110" s="602"/>
      <c r="X2110" s="110"/>
      <c r="Y2110" s="601"/>
      <c r="Z2110" s="602"/>
      <c r="AA2110" s="601"/>
      <c r="AB2110" s="602"/>
      <c r="AC2110" s="110"/>
      <c r="AD2110" s="110"/>
      <c r="AG2110" s="111">
        <f t="shared" si="326"/>
        <v>0</v>
      </c>
    </row>
    <row r="2111" spans="3:33">
      <c r="C2111" s="192" t="s">
        <v>163</v>
      </c>
      <c r="D2111" s="448" t="str">
        <f t="shared" si="325"/>
        <v/>
      </c>
      <c r="E2111" s="449"/>
      <c r="F2111" s="449"/>
      <c r="G2111" s="449"/>
      <c r="H2111" s="449"/>
      <c r="I2111" s="450"/>
      <c r="J2111" s="110"/>
      <c r="K2111" s="601"/>
      <c r="L2111" s="602"/>
      <c r="M2111" s="601"/>
      <c r="N2111" s="602"/>
      <c r="O2111" s="110"/>
      <c r="P2111" s="601"/>
      <c r="Q2111" s="602"/>
      <c r="R2111" s="601"/>
      <c r="S2111" s="602"/>
      <c r="T2111" s="601"/>
      <c r="U2111" s="602"/>
      <c r="V2111" s="601"/>
      <c r="W2111" s="602"/>
      <c r="X2111" s="110"/>
      <c r="Y2111" s="601"/>
      <c r="Z2111" s="602"/>
      <c r="AA2111" s="601"/>
      <c r="AB2111" s="602"/>
      <c r="AC2111" s="110"/>
      <c r="AD2111" s="110"/>
      <c r="AG2111" s="111">
        <f t="shared" si="326"/>
        <v>0</v>
      </c>
    </row>
    <row r="2112" spans="3:33">
      <c r="C2112" s="192" t="s">
        <v>164</v>
      </c>
      <c r="D2112" s="448" t="str">
        <f t="shared" si="325"/>
        <v/>
      </c>
      <c r="E2112" s="449"/>
      <c r="F2112" s="449"/>
      <c r="G2112" s="449"/>
      <c r="H2112" s="449"/>
      <c r="I2112" s="450"/>
      <c r="J2112" s="110"/>
      <c r="K2112" s="601"/>
      <c r="L2112" s="602"/>
      <c r="M2112" s="601"/>
      <c r="N2112" s="602"/>
      <c r="O2112" s="110"/>
      <c r="P2112" s="601"/>
      <c r="Q2112" s="602"/>
      <c r="R2112" s="601"/>
      <c r="S2112" s="602"/>
      <c r="T2112" s="601"/>
      <c r="U2112" s="602"/>
      <c r="V2112" s="601"/>
      <c r="W2112" s="602"/>
      <c r="X2112" s="110"/>
      <c r="Y2112" s="601"/>
      <c r="Z2112" s="602"/>
      <c r="AA2112" s="601"/>
      <c r="AB2112" s="602"/>
      <c r="AC2112" s="110"/>
      <c r="AD2112" s="110"/>
      <c r="AG2112" s="111">
        <f t="shared" si="326"/>
        <v>0</v>
      </c>
    </row>
    <row r="2113" spans="3:33">
      <c r="C2113" s="192" t="s">
        <v>165</v>
      </c>
      <c r="D2113" s="448" t="str">
        <f t="shared" si="325"/>
        <v/>
      </c>
      <c r="E2113" s="449"/>
      <c r="F2113" s="449"/>
      <c r="G2113" s="449"/>
      <c r="H2113" s="449"/>
      <c r="I2113" s="450"/>
      <c r="J2113" s="110"/>
      <c r="K2113" s="601"/>
      <c r="L2113" s="602"/>
      <c r="M2113" s="601"/>
      <c r="N2113" s="602"/>
      <c r="O2113" s="110"/>
      <c r="P2113" s="601"/>
      <c r="Q2113" s="602"/>
      <c r="R2113" s="601"/>
      <c r="S2113" s="602"/>
      <c r="T2113" s="601"/>
      <c r="U2113" s="602"/>
      <c r="V2113" s="601"/>
      <c r="W2113" s="602"/>
      <c r="X2113" s="110"/>
      <c r="Y2113" s="601"/>
      <c r="Z2113" s="602"/>
      <c r="AA2113" s="601"/>
      <c r="AB2113" s="602"/>
      <c r="AC2113" s="110"/>
      <c r="AD2113" s="110"/>
      <c r="AG2113" s="111">
        <f t="shared" si="326"/>
        <v>0</v>
      </c>
    </row>
    <row r="2114" spans="3:33">
      <c r="C2114" s="192" t="s">
        <v>166</v>
      </c>
      <c r="D2114" s="448" t="str">
        <f t="shared" si="325"/>
        <v/>
      </c>
      <c r="E2114" s="449"/>
      <c r="F2114" s="449"/>
      <c r="G2114" s="449"/>
      <c r="H2114" s="449"/>
      <c r="I2114" s="450"/>
      <c r="J2114" s="110"/>
      <c r="K2114" s="601"/>
      <c r="L2114" s="602"/>
      <c r="M2114" s="601"/>
      <c r="N2114" s="602"/>
      <c r="O2114" s="110"/>
      <c r="P2114" s="601"/>
      <c r="Q2114" s="602"/>
      <c r="R2114" s="601"/>
      <c r="S2114" s="602"/>
      <c r="T2114" s="601"/>
      <c r="U2114" s="602"/>
      <c r="V2114" s="601"/>
      <c r="W2114" s="602"/>
      <c r="X2114" s="110"/>
      <c r="Y2114" s="601"/>
      <c r="Z2114" s="602"/>
      <c r="AA2114" s="601"/>
      <c r="AB2114" s="602"/>
      <c r="AC2114" s="110"/>
      <c r="AD2114" s="110"/>
      <c r="AG2114" s="111">
        <f t="shared" si="326"/>
        <v>0</v>
      </c>
    </row>
    <row r="2115" spans="3:33">
      <c r="C2115" s="192" t="s">
        <v>167</v>
      </c>
      <c r="D2115" s="448" t="str">
        <f t="shared" si="325"/>
        <v/>
      </c>
      <c r="E2115" s="449"/>
      <c r="F2115" s="449"/>
      <c r="G2115" s="449"/>
      <c r="H2115" s="449"/>
      <c r="I2115" s="450"/>
      <c r="J2115" s="110"/>
      <c r="K2115" s="601"/>
      <c r="L2115" s="602"/>
      <c r="M2115" s="601"/>
      <c r="N2115" s="602"/>
      <c r="O2115" s="110"/>
      <c r="P2115" s="601"/>
      <c r="Q2115" s="602"/>
      <c r="R2115" s="601"/>
      <c r="S2115" s="602"/>
      <c r="T2115" s="601"/>
      <c r="U2115" s="602"/>
      <c r="V2115" s="601"/>
      <c r="W2115" s="602"/>
      <c r="X2115" s="110"/>
      <c r="Y2115" s="601"/>
      <c r="Z2115" s="602"/>
      <c r="AA2115" s="601"/>
      <c r="AB2115" s="602"/>
      <c r="AC2115" s="110"/>
      <c r="AD2115" s="110"/>
      <c r="AG2115" s="111">
        <f t="shared" si="326"/>
        <v>0</v>
      </c>
    </row>
    <row r="2116" spans="3:33">
      <c r="C2116" s="192" t="s">
        <v>168</v>
      </c>
      <c r="D2116" s="448" t="str">
        <f t="shared" si="325"/>
        <v/>
      </c>
      <c r="E2116" s="449"/>
      <c r="F2116" s="449"/>
      <c r="G2116" s="449"/>
      <c r="H2116" s="449"/>
      <c r="I2116" s="450"/>
      <c r="J2116" s="110"/>
      <c r="K2116" s="601"/>
      <c r="L2116" s="602"/>
      <c r="M2116" s="601"/>
      <c r="N2116" s="602"/>
      <c r="O2116" s="110"/>
      <c r="P2116" s="601"/>
      <c r="Q2116" s="602"/>
      <c r="R2116" s="601"/>
      <c r="S2116" s="602"/>
      <c r="T2116" s="601"/>
      <c r="U2116" s="602"/>
      <c r="V2116" s="601"/>
      <c r="W2116" s="602"/>
      <c r="X2116" s="110"/>
      <c r="Y2116" s="601"/>
      <c r="Z2116" s="602"/>
      <c r="AA2116" s="601"/>
      <c r="AB2116" s="602"/>
      <c r="AC2116" s="110"/>
      <c r="AD2116" s="110"/>
      <c r="AG2116" s="111">
        <f t="shared" si="326"/>
        <v>0</v>
      </c>
    </row>
    <row r="2117" spans="3:33">
      <c r="C2117" s="192" t="s">
        <v>169</v>
      </c>
      <c r="D2117" s="448" t="str">
        <f t="shared" si="325"/>
        <v/>
      </c>
      <c r="E2117" s="449"/>
      <c r="F2117" s="449"/>
      <c r="G2117" s="449"/>
      <c r="H2117" s="449"/>
      <c r="I2117" s="450"/>
      <c r="J2117" s="110"/>
      <c r="K2117" s="601"/>
      <c r="L2117" s="602"/>
      <c r="M2117" s="601"/>
      <c r="N2117" s="602"/>
      <c r="O2117" s="110"/>
      <c r="P2117" s="601"/>
      <c r="Q2117" s="602"/>
      <c r="R2117" s="601"/>
      <c r="S2117" s="602"/>
      <c r="T2117" s="601"/>
      <c r="U2117" s="602"/>
      <c r="V2117" s="601"/>
      <c r="W2117" s="602"/>
      <c r="X2117" s="110"/>
      <c r="Y2117" s="601"/>
      <c r="Z2117" s="602"/>
      <c r="AA2117" s="601"/>
      <c r="AB2117" s="602"/>
      <c r="AC2117" s="110"/>
      <c r="AD2117" s="110"/>
      <c r="AG2117" s="111">
        <f t="shared" si="326"/>
        <v>0</v>
      </c>
    </row>
    <row r="2118" spans="3:33">
      <c r="C2118" s="192" t="s">
        <v>170</v>
      </c>
      <c r="D2118" s="448" t="str">
        <f t="shared" si="325"/>
        <v/>
      </c>
      <c r="E2118" s="449"/>
      <c r="F2118" s="449"/>
      <c r="G2118" s="449"/>
      <c r="H2118" s="449"/>
      <c r="I2118" s="450"/>
      <c r="J2118" s="110"/>
      <c r="K2118" s="601"/>
      <c r="L2118" s="602"/>
      <c r="M2118" s="601"/>
      <c r="N2118" s="602"/>
      <c r="O2118" s="110"/>
      <c r="P2118" s="601"/>
      <c r="Q2118" s="602"/>
      <c r="R2118" s="601"/>
      <c r="S2118" s="602"/>
      <c r="T2118" s="601"/>
      <c r="U2118" s="602"/>
      <c r="V2118" s="601"/>
      <c r="W2118" s="602"/>
      <c r="X2118" s="110"/>
      <c r="Y2118" s="601"/>
      <c r="Z2118" s="602"/>
      <c r="AA2118" s="601"/>
      <c r="AB2118" s="602"/>
      <c r="AC2118" s="110"/>
      <c r="AD2118" s="110"/>
      <c r="AG2118" s="111">
        <f t="shared" si="326"/>
        <v>0</v>
      </c>
    </row>
    <row r="2119" spans="3:33">
      <c r="C2119" s="192" t="s">
        <v>171</v>
      </c>
      <c r="D2119" s="448" t="str">
        <f t="shared" si="325"/>
        <v/>
      </c>
      <c r="E2119" s="449"/>
      <c r="F2119" s="449"/>
      <c r="G2119" s="449"/>
      <c r="H2119" s="449"/>
      <c r="I2119" s="450"/>
      <c r="J2119" s="110"/>
      <c r="K2119" s="601"/>
      <c r="L2119" s="602"/>
      <c r="M2119" s="601"/>
      <c r="N2119" s="602"/>
      <c r="O2119" s="110"/>
      <c r="P2119" s="601"/>
      <c r="Q2119" s="602"/>
      <c r="R2119" s="601"/>
      <c r="S2119" s="602"/>
      <c r="T2119" s="601"/>
      <c r="U2119" s="602"/>
      <c r="V2119" s="601"/>
      <c r="W2119" s="602"/>
      <c r="X2119" s="110"/>
      <c r="Y2119" s="601"/>
      <c r="Z2119" s="602"/>
      <c r="AA2119" s="601"/>
      <c r="AB2119" s="602"/>
      <c r="AC2119" s="110"/>
      <c r="AD2119" s="110"/>
      <c r="AG2119" s="111">
        <f t="shared" si="326"/>
        <v>0</v>
      </c>
    </row>
    <row r="2120" spans="3:33">
      <c r="C2120" s="192" t="s">
        <v>172</v>
      </c>
      <c r="D2120" s="448" t="str">
        <f t="shared" si="325"/>
        <v/>
      </c>
      <c r="E2120" s="449"/>
      <c r="F2120" s="449"/>
      <c r="G2120" s="449"/>
      <c r="H2120" s="449"/>
      <c r="I2120" s="450"/>
      <c r="J2120" s="110"/>
      <c r="K2120" s="601"/>
      <c r="L2120" s="602"/>
      <c r="M2120" s="601"/>
      <c r="N2120" s="602"/>
      <c r="O2120" s="110"/>
      <c r="P2120" s="601"/>
      <c r="Q2120" s="602"/>
      <c r="R2120" s="601"/>
      <c r="S2120" s="602"/>
      <c r="T2120" s="601"/>
      <c r="U2120" s="602"/>
      <c r="V2120" s="601"/>
      <c r="W2120" s="602"/>
      <c r="X2120" s="110"/>
      <c r="Y2120" s="601"/>
      <c r="Z2120" s="602"/>
      <c r="AA2120" s="601"/>
      <c r="AB2120" s="602"/>
      <c r="AC2120" s="110"/>
      <c r="AD2120" s="110"/>
      <c r="AG2120" s="111">
        <f t="shared" si="326"/>
        <v>0</v>
      </c>
    </row>
    <row r="2121" spans="3:33">
      <c r="C2121" s="192" t="s">
        <v>173</v>
      </c>
      <c r="D2121" s="448" t="str">
        <f t="shared" si="325"/>
        <v/>
      </c>
      <c r="E2121" s="449"/>
      <c r="F2121" s="449"/>
      <c r="G2121" s="449"/>
      <c r="H2121" s="449"/>
      <c r="I2121" s="450"/>
      <c r="J2121" s="110"/>
      <c r="K2121" s="601"/>
      <c r="L2121" s="602"/>
      <c r="M2121" s="601"/>
      <c r="N2121" s="602"/>
      <c r="O2121" s="110"/>
      <c r="P2121" s="601"/>
      <c r="Q2121" s="602"/>
      <c r="R2121" s="601"/>
      <c r="S2121" s="602"/>
      <c r="T2121" s="601"/>
      <c r="U2121" s="602"/>
      <c r="V2121" s="601"/>
      <c r="W2121" s="602"/>
      <c r="X2121" s="110"/>
      <c r="Y2121" s="601"/>
      <c r="Z2121" s="602"/>
      <c r="AA2121" s="601"/>
      <c r="AB2121" s="602"/>
      <c r="AC2121" s="110"/>
      <c r="AD2121" s="110"/>
      <c r="AG2121" s="111">
        <f t="shared" si="326"/>
        <v>0</v>
      </c>
    </row>
    <row r="2122" spans="3:33">
      <c r="C2122" s="192" t="s">
        <v>174</v>
      </c>
      <c r="D2122" s="448" t="str">
        <f t="shared" si="325"/>
        <v/>
      </c>
      <c r="E2122" s="449"/>
      <c r="F2122" s="449"/>
      <c r="G2122" s="449"/>
      <c r="H2122" s="449"/>
      <c r="I2122" s="450"/>
      <c r="J2122" s="110"/>
      <c r="K2122" s="601"/>
      <c r="L2122" s="602"/>
      <c r="M2122" s="601"/>
      <c r="N2122" s="602"/>
      <c r="O2122" s="110"/>
      <c r="P2122" s="601"/>
      <c r="Q2122" s="602"/>
      <c r="R2122" s="601"/>
      <c r="S2122" s="602"/>
      <c r="T2122" s="601"/>
      <c r="U2122" s="602"/>
      <c r="V2122" s="601"/>
      <c r="W2122" s="602"/>
      <c r="X2122" s="110"/>
      <c r="Y2122" s="601"/>
      <c r="Z2122" s="602"/>
      <c r="AA2122" s="601"/>
      <c r="AB2122" s="602"/>
      <c r="AC2122" s="110"/>
      <c r="AD2122" s="110"/>
      <c r="AG2122" s="111">
        <f t="shared" si="326"/>
        <v>0</v>
      </c>
    </row>
    <row r="2123" spans="3:33">
      <c r="C2123" s="192" t="s">
        <v>175</v>
      </c>
      <c r="D2123" s="448" t="str">
        <f t="shared" si="325"/>
        <v/>
      </c>
      <c r="E2123" s="449"/>
      <c r="F2123" s="449"/>
      <c r="G2123" s="449"/>
      <c r="H2123" s="449"/>
      <c r="I2123" s="450"/>
      <c r="J2123" s="110"/>
      <c r="K2123" s="601"/>
      <c r="L2123" s="602"/>
      <c r="M2123" s="601"/>
      <c r="N2123" s="602"/>
      <c r="O2123" s="110"/>
      <c r="P2123" s="601"/>
      <c r="Q2123" s="602"/>
      <c r="R2123" s="601"/>
      <c r="S2123" s="602"/>
      <c r="T2123" s="601"/>
      <c r="U2123" s="602"/>
      <c r="V2123" s="601"/>
      <c r="W2123" s="602"/>
      <c r="X2123" s="110"/>
      <c r="Y2123" s="601"/>
      <c r="Z2123" s="602"/>
      <c r="AA2123" s="601"/>
      <c r="AB2123" s="602"/>
      <c r="AC2123" s="110"/>
      <c r="AD2123" s="110"/>
      <c r="AG2123" s="111">
        <f t="shared" si="326"/>
        <v>0</v>
      </c>
    </row>
    <row r="2124" spans="3:33">
      <c r="C2124" s="192" t="s">
        <v>176</v>
      </c>
      <c r="D2124" s="448" t="str">
        <f t="shared" si="325"/>
        <v/>
      </c>
      <c r="E2124" s="449"/>
      <c r="F2124" s="449"/>
      <c r="G2124" s="449"/>
      <c r="H2124" s="449"/>
      <c r="I2124" s="450"/>
      <c r="J2124" s="110"/>
      <c r="K2124" s="601"/>
      <c r="L2124" s="602"/>
      <c r="M2124" s="601"/>
      <c r="N2124" s="602"/>
      <c r="O2124" s="110"/>
      <c r="P2124" s="601"/>
      <c r="Q2124" s="602"/>
      <c r="R2124" s="601"/>
      <c r="S2124" s="602"/>
      <c r="T2124" s="601"/>
      <c r="U2124" s="602"/>
      <c r="V2124" s="601"/>
      <c r="W2124" s="602"/>
      <c r="X2124" s="110"/>
      <c r="Y2124" s="601"/>
      <c r="Z2124" s="602"/>
      <c r="AA2124" s="601"/>
      <c r="AB2124" s="602"/>
      <c r="AC2124" s="110"/>
      <c r="AD2124" s="110"/>
      <c r="AG2124" s="111">
        <f t="shared" si="326"/>
        <v>0</v>
      </c>
    </row>
    <row r="2125" spans="3:33">
      <c r="C2125" s="192" t="s">
        <v>177</v>
      </c>
      <c r="D2125" s="448" t="str">
        <f t="shared" si="325"/>
        <v/>
      </c>
      <c r="E2125" s="449"/>
      <c r="F2125" s="449"/>
      <c r="G2125" s="449"/>
      <c r="H2125" s="449"/>
      <c r="I2125" s="450"/>
      <c r="J2125" s="110"/>
      <c r="K2125" s="601"/>
      <c r="L2125" s="602"/>
      <c r="M2125" s="601"/>
      <c r="N2125" s="602"/>
      <c r="O2125" s="110"/>
      <c r="P2125" s="601"/>
      <c r="Q2125" s="602"/>
      <c r="R2125" s="601"/>
      <c r="S2125" s="602"/>
      <c r="T2125" s="601"/>
      <c r="U2125" s="602"/>
      <c r="V2125" s="601"/>
      <c r="W2125" s="602"/>
      <c r="X2125" s="110"/>
      <c r="Y2125" s="601"/>
      <c r="Z2125" s="602"/>
      <c r="AA2125" s="601"/>
      <c r="AB2125" s="602"/>
      <c r="AC2125" s="110"/>
      <c r="AD2125" s="110"/>
      <c r="AG2125" s="111">
        <f t="shared" si="326"/>
        <v>0</v>
      </c>
    </row>
    <row r="2126" spans="3:33">
      <c r="C2126" s="193" t="s">
        <v>178</v>
      </c>
      <c r="D2126" s="448" t="str">
        <f t="shared" si="325"/>
        <v/>
      </c>
      <c r="E2126" s="449"/>
      <c r="F2126" s="449"/>
      <c r="G2126" s="449"/>
      <c r="H2126" s="449"/>
      <c r="I2126" s="450"/>
      <c r="J2126" s="110"/>
      <c r="K2126" s="601"/>
      <c r="L2126" s="602"/>
      <c r="M2126" s="601"/>
      <c r="N2126" s="602"/>
      <c r="O2126" s="110"/>
      <c r="P2126" s="601"/>
      <c r="Q2126" s="602"/>
      <c r="R2126" s="601"/>
      <c r="S2126" s="602"/>
      <c r="T2126" s="601"/>
      <c r="U2126" s="602"/>
      <c r="V2126" s="601"/>
      <c r="W2126" s="602"/>
      <c r="X2126" s="110"/>
      <c r="Y2126" s="601"/>
      <c r="Z2126" s="602"/>
      <c r="AA2126" s="601"/>
      <c r="AB2126" s="602"/>
      <c r="AC2126" s="110"/>
      <c r="AD2126" s="110"/>
      <c r="AG2126" s="111">
        <f t="shared" si="326"/>
        <v>0</v>
      </c>
    </row>
    <row r="2127" spans="3:33">
      <c r="C2127" s="193" t="s">
        <v>179</v>
      </c>
      <c r="D2127" s="448" t="str">
        <f t="shared" si="325"/>
        <v/>
      </c>
      <c r="E2127" s="449"/>
      <c r="F2127" s="449"/>
      <c r="G2127" s="449"/>
      <c r="H2127" s="449"/>
      <c r="I2127" s="450"/>
      <c r="J2127" s="110"/>
      <c r="K2127" s="601"/>
      <c r="L2127" s="602"/>
      <c r="M2127" s="601"/>
      <c r="N2127" s="602"/>
      <c r="O2127" s="110"/>
      <c r="P2127" s="601"/>
      <c r="Q2127" s="602"/>
      <c r="R2127" s="601"/>
      <c r="S2127" s="602"/>
      <c r="T2127" s="601"/>
      <c r="U2127" s="602"/>
      <c r="V2127" s="601"/>
      <c r="W2127" s="602"/>
      <c r="X2127" s="110"/>
      <c r="Y2127" s="601"/>
      <c r="Z2127" s="602"/>
      <c r="AA2127" s="601"/>
      <c r="AB2127" s="602"/>
      <c r="AC2127" s="110"/>
      <c r="AD2127" s="110"/>
      <c r="AG2127" s="111">
        <f t="shared" si="326"/>
        <v>0</v>
      </c>
    </row>
    <row r="2128" spans="3:33">
      <c r="C2128" s="193" t="s">
        <v>180</v>
      </c>
      <c r="D2128" s="448" t="str">
        <f t="shared" si="325"/>
        <v/>
      </c>
      <c r="E2128" s="449"/>
      <c r="F2128" s="449"/>
      <c r="G2128" s="449"/>
      <c r="H2128" s="449"/>
      <c r="I2128" s="450"/>
      <c r="J2128" s="110"/>
      <c r="K2128" s="601"/>
      <c r="L2128" s="602"/>
      <c r="M2128" s="601"/>
      <c r="N2128" s="602"/>
      <c r="O2128" s="110"/>
      <c r="P2128" s="601"/>
      <c r="Q2128" s="602"/>
      <c r="R2128" s="601"/>
      <c r="S2128" s="602"/>
      <c r="T2128" s="601"/>
      <c r="U2128" s="602"/>
      <c r="V2128" s="601"/>
      <c r="W2128" s="602"/>
      <c r="X2128" s="110"/>
      <c r="Y2128" s="601"/>
      <c r="Z2128" s="602"/>
      <c r="AA2128" s="601"/>
      <c r="AB2128" s="602"/>
      <c r="AC2128" s="110"/>
      <c r="AD2128" s="110"/>
      <c r="AG2128" s="111">
        <f t="shared" si="326"/>
        <v>0</v>
      </c>
    </row>
    <row r="2129" spans="1:33">
      <c r="C2129" s="193" t="s">
        <v>181</v>
      </c>
      <c r="D2129" s="448" t="str">
        <f t="shared" si="325"/>
        <v/>
      </c>
      <c r="E2129" s="449"/>
      <c r="F2129" s="449"/>
      <c r="G2129" s="449"/>
      <c r="H2129" s="449"/>
      <c r="I2129" s="450"/>
      <c r="J2129" s="110"/>
      <c r="K2129" s="601"/>
      <c r="L2129" s="602"/>
      <c r="M2129" s="601"/>
      <c r="N2129" s="602"/>
      <c r="O2129" s="110"/>
      <c r="P2129" s="601"/>
      <c r="Q2129" s="602"/>
      <c r="R2129" s="601"/>
      <c r="S2129" s="602"/>
      <c r="T2129" s="601"/>
      <c r="U2129" s="602"/>
      <c r="V2129" s="601"/>
      <c r="W2129" s="602"/>
      <c r="X2129" s="110"/>
      <c r="Y2129" s="601"/>
      <c r="Z2129" s="602"/>
      <c r="AA2129" s="601"/>
      <c r="AB2129" s="602"/>
      <c r="AC2129" s="110"/>
      <c r="AD2129" s="110"/>
      <c r="AG2129" s="111">
        <f t="shared" si="326"/>
        <v>0</v>
      </c>
    </row>
    <row r="2130" spans="1:33">
      <c r="C2130" s="193" t="s">
        <v>182</v>
      </c>
      <c r="D2130" s="448" t="str">
        <f t="shared" si="325"/>
        <v/>
      </c>
      <c r="E2130" s="449"/>
      <c r="F2130" s="449"/>
      <c r="G2130" s="449"/>
      <c r="H2130" s="449"/>
      <c r="I2130" s="450"/>
      <c r="J2130" s="110"/>
      <c r="K2130" s="601"/>
      <c r="L2130" s="602"/>
      <c r="M2130" s="601"/>
      <c r="N2130" s="602"/>
      <c r="O2130" s="110"/>
      <c r="P2130" s="601"/>
      <c r="Q2130" s="602"/>
      <c r="R2130" s="601"/>
      <c r="S2130" s="602"/>
      <c r="T2130" s="601"/>
      <c r="U2130" s="602"/>
      <c r="V2130" s="601"/>
      <c r="W2130" s="602"/>
      <c r="X2130" s="110"/>
      <c r="Y2130" s="601"/>
      <c r="Z2130" s="602"/>
      <c r="AA2130" s="601"/>
      <c r="AB2130" s="602"/>
      <c r="AC2130" s="110"/>
      <c r="AD2130" s="110"/>
      <c r="AG2130" s="111">
        <f t="shared" si="326"/>
        <v>0</v>
      </c>
    </row>
    <row r="2131" spans="1:33">
      <c r="C2131" s="193" t="s">
        <v>183</v>
      </c>
      <c r="D2131" s="448" t="str">
        <f t="shared" si="325"/>
        <v/>
      </c>
      <c r="E2131" s="449"/>
      <c r="F2131" s="449"/>
      <c r="G2131" s="449"/>
      <c r="H2131" s="449"/>
      <c r="I2131" s="450"/>
      <c r="J2131" s="110"/>
      <c r="K2131" s="601"/>
      <c r="L2131" s="602"/>
      <c r="M2131" s="601"/>
      <c r="N2131" s="602"/>
      <c r="O2131" s="110"/>
      <c r="P2131" s="601"/>
      <c r="Q2131" s="602"/>
      <c r="R2131" s="601"/>
      <c r="S2131" s="602"/>
      <c r="T2131" s="601"/>
      <c r="U2131" s="602"/>
      <c r="V2131" s="601"/>
      <c r="W2131" s="602"/>
      <c r="X2131" s="110"/>
      <c r="Y2131" s="601"/>
      <c r="Z2131" s="602"/>
      <c r="AA2131" s="601"/>
      <c r="AB2131" s="602"/>
      <c r="AC2131" s="110"/>
      <c r="AD2131" s="110"/>
      <c r="AG2131" s="111">
        <f t="shared" si="326"/>
        <v>0</v>
      </c>
    </row>
    <row r="2132" spans="1:33">
      <c r="C2132" s="193" t="s">
        <v>184</v>
      </c>
      <c r="D2132" s="448" t="str">
        <f t="shared" si="325"/>
        <v/>
      </c>
      <c r="E2132" s="449"/>
      <c r="F2132" s="449"/>
      <c r="G2132" s="449"/>
      <c r="H2132" s="449"/>
      <c r="I2132" s="450"/>
      <c r="J2132" s="110"/>
      <c r="K2132" s="601"/>
      <c r="L2132" s="602"/>
      <c r="M2132" s="601"/>
      <c r="N2132" s="602"/>
      <c r="O2132" s="110"/>
      <c r="P2132" s="601"/>
      <c r="Q2132" s="602"/>
      <c r="R2132" s="601"/>
      <c r="S2132" s="602"/>
      <c r="T2132" s="601"/>
      <c r="U2132" s="602"/>
      <c r="V2132" s="601"/>
      <c r="W2132" s="602"/>
      <c r="X2132" s="110"/>
      <c r="Y2132" s="601"/>
      <c r="Z2132" s="602"/>
      <c r="AA2132" s="601"/>
      <c r="AB2132" s="602"/>
      <c r="AC2132" s="110"/>
      <c r="AD2132" s="110"/>
      <c r="AG2132" s="111">
        <f t="shared" si="326"/>
        <v>0</v>
      </c>
    </row>
    <row r="2133" spans="1:33">
      <c r="C2133" s="193" t="s">
        <v>185</v>
      </c>
      <c r="D2133" s="448" t="str">
        <f t="shared" si="325"/>
        <v/>
      </c>
      <c r="E2133" s="449"/>
      <c r="F2133" s="449"/>
      <c r="G2133" s="449"/>
      <c r="H2133" s="449"/>
      <c r="I2133" s="450"/>
      <c r="J2133" s="110"/>
      <c r="K2133" s="601"/>
      <c r="L2133" s="602"/>
      <c r="M2133" s="601"/>
      <c r="N2133" s="602"/>
      <c r="O2133" s="110"/>
      <c r="P2133" s="601"/>
      <c r="Q2133" s="602"/>
      <c r="R2133" s="601"/>
      <c r="S2133" s="602"/>
      <c r="T2133" s="601"/>
      <c r="U2133" s="602"/>
      <c r="V2133" s="601"/>
      <c r="W2133" s="602"/>
      <c r="X2133" s="110"/>
      <c r="Y2133" s="601"/>
      <c r="Z2133" s="602"/>
      <c r="AA2133" s="601"/>
      <c r="AB2133" s="602"/>
      <c r="AC2133" s="110"/>
      <c r="AD2133" s="110"/>
      <c r="AG2133" s="111">
        <f t="shared" si="326"/>
        <v>0</v>
      </c>
    </row>
    <row r="2134" spans="1:33">
      <c r="C2134" s="193" t="s">
        <v>186</v>
      </c>
      <c r="D2134" s="448" t="str">
        <f t="shared" si="325"/>
        <v/>
      </c>
      <c r="E2134" s="449"/>
      <c r="F2134" s="449"/>
      <c r="G2134" s="449"/>
      <c r="H2134" s="449"/>
      <c r="I2134" s="450"/>
      <c r="J2134" s="110"/>
      <c r="K2134" s="601"/>
      <c r="L2134" s="602"/>
      <c r="M2134" s="601"/>
      <c r="N2134" s="602"/>
      <c r="O2134" s="110"/>
      <c r="P2134" s="601"/>
      <c r="Q2134" s="602"/>
      <c r="R2134" s="601"/>
      <c r="S2134" s="602"/>
      <c r="T2134" s="601"/>
      <c r="U2134" s="602"/>
      <c r="V2134" s="601"/>
      <c r="W2134" s="602"/>
      <c r="X2134" s="110"/>
      <c r="Y2134" s="601"/>
      <c r="Z2134" s="602"/>
      <c r="AA2134" s="601"/>
      <c r="AB2134" s="602"/>
      <c r="AC2134" s="110"/>
      <c r="AD2134" s="110"/>
      <c r="AG2134" s="111">
        <f t="shared" si="326"/>
        <v>0</v>
      </c>
    </row>
    <row r="2135" spans="1:33">
      <c r="C2135" s="193" t="s">
        <v>187</v>
      </c>
      <c r="D2135" s="448" t="str">
        <f t="shared" si="325"/>
        <v/>
      </c>
      <c r="E2135" s="449"/>
      <c r="F2135" s="449"/>
      <c r="G2135" s="449"/>
      <c r="H2135" s="449"/>
      <c r="I2135" s="450"/>
      <c r="J2135" s="110"/>
      <c r="K2135" s="601"/>
      <c r="L2135" s="602"/>
      <c r="M2135" s="601"/>
      <c r="N2135" s="602"/>
      <c r="O2135" s="110"/>
      <c r="P2135" s="601"/>
      <c r="Q2135" s="602"/>
      <c r="R2135" s="601"/>
      <c r="S2135" s="602"/>
      <c r="T2135" s="601"/>
      <c r="U2135" s="602"/>
      <c r="V2135" s="601"/>
      <c r="W2135" s="602"/>
      <c r="X2135" s="110"/>
      <c r="Y2135" s="601"/>
      <c r="Z2135" s="602"/>
      <c r="AA2135" s="601"/>
      <c r="AB2135" s="602"/>
      <c r="AC2135" s="110"/>
      <c r="AD2135" s="110"/>
      <c r="AG2135" s="111">
        <f t="shared" si="326"/>
        <v>0</v>
      </c>
    </row>
    <row r="2136" spans="1:33" ht="15.05" customHeight="1">
      <c r="AG2136" s="130">
        <f>SUM(AG2016:AG2135)</f>
        <v>0</v>
      </c>
    </row>
    <row r="2137" spans="1:33" ht="24.05" customHeight="1">
      <c r="C2137" s="452" t="s">
        <v>250</v>
      </c>
      <c r="D2137" s="452"/>
      <c r="E2137" s="452"/>
      <c r="F2137" s="452"/>
      <c r="G2137" s="452"/>
      <c r="H2137" s="452"/>
      <c r="I2137" s="452"/>
      <c r="J2137" s="452"/>
      <c r="K2137" s="452"/>
      <c r="L2137" s="452"/>
      <c r="M2137" s="452"/>
      <c r="N2137" s="452"/>
      <c r="O2137" s="452"/>
      <c r="P2137" s="452"/>
      <c r="Q2137" s="452"/>
      <c r="R2137" s="452"/>
      <c r="S2137" s="452"/>
      <c r="T2137" s="452"/>
      <c r="U2137" s="452"/>
      <c r="V2137" s="452"/>
      <c r="W2137" s="452"/>
      <c r="X2137" s="452"/>
      <c r="Y2137" s="452"/>
      <c r="Z2137" s="452"/>
      <c r="AA2137" s="452"/>
      <c r="AB2137" s="452"/>
      <c r="AC2137" s="452"/>
      <c r="AD2137" s="452"/>
    </row>
    <row r="2138" spans="1:33" ht="60.05" customHeight="1">
      <c r="C2138" s="414"/>
      <c r="D2138" s="414"/>
      <c r="E2138" s="414"/>
      <c r="F2138" s="414"/>
      <c r="G2138" s="414"/>
      <c r="H2138" s="414"/>
      <c r="I2138" s="414"/>
      <c r="J2138" s="414"/>
      <c r="K2138" s="414"/>
      <c r="L2138" s="414"/>
      <c r="M2138" s="414"/>
      <c r="N2138" s="414"/>
      <c r="O2138" s="414"/>
      <c r="P2138" s="414"/>
      <c r="Q2138" s="414"/>
      <c r="R2138" s="414"/>
      <c r="S2138" s="414"/>
      <c r="T2138" s="414"/>
      <c r="U2138" s="414"/>
      <c r="V2138" s="414"/>
      <c r="W2138" s="414"/>
      <c r="X2138" s="414"/>
      <c r="Y2138" s="414"/>
      <c r="Z2138" s="414"/>
      <c r="AA2138" s="414"/>
      <c r="AB2138" s="414"/>
      <c r="AC2138" s="414"/>
      <c r="AD2138" s="414"/>
    </row>
    <row r="2139" spans="1:33">
      <c r="C2139" s="222"/>
      <c r="D2139" s="222"/>
      <c r="E2139" s="222"/>
      <c r="F2139" s="222"/>
      <c r="G2139" s="222"/>
      <c r="H2139" s="222"/>
      <c r="I2139" s="222"/>
      <c r="J2139" s="222"/>
      <c r="K2139" s="222"/>
      <c r="L2139" s="222"/>
      <c r="M2139" s="222"/>
      <c r="N2139" s="222"/>
      <c r="O2139" s="222"/>
      <c r="P2139" s="222"/>
      <c r="Q2139" s="222"/>
      <c r="R2139" s="222"/>
      <c r="S2139" s="222"/>
      <c r="T2139" s="222"/>
      <c r="U2139" s="222"/>
      <c r="V2139" s="222"/>
      <c r="W2139" s="222"/>
      <c r="X2139" s="222"/>
      <c r="Y2139" s="222"/>
      <c r="Z2139" s="222"/>
      <c r="AA2139" s="222"/>
      <c r="AB2139" s="222"/>
      <c r="AC2139" s="222"/>
      <c r="AD2139" s="222"/>
    </row>
    <row r="2140" spans="1:33">
      <c r="B2140" s="404" t="str">
        <f>IF(AG2136=0,"","Error: debe completar toda la información requerida.")</f>
        <v/>
      </c>
      <c r="C2140" s="404"/>
      <c r="D2140" s="404"/>
      <c r="E2140" s="404"/>
      <c r="F2140" s="404"/>
      <c r="G2140" s="404"/>
      <c r="H2140" s="404"/>
      <c r="I2140" s="404"/>
      <c r="J2140" s="404"/>
      <c r="K2140" s="404"/>
      <c r="L2140" s="404"/>
      <c r="M2140" s="404"/>
      <c r="N2140" s="404"/>
      <c r="O2140" s="404"/>
      <c r="P2140" s="404"/>
      <c r="Q2140" s="404"/>
      <c r="R2140" s="404"/>
      <c r="S2140" s="404"/>
      <c r="T2140" s="404"/>
      <c r="U2140" s="404"/>
      <c r="V2140" s="404"/>
      <c r="W2140" s="404"/>
      <c r="X2140" s="404"/>
      <c r="Y2140" s="404"/>
      <c r="Z2140" s="404"/>
      <c r="AA2140" s="404"/>
      <c r="AB2140" s="404"/>
      <c r="AC2140" s="404"/>
      <c r="AD2140" s="404"/>
    </row>
    <row r="2141" spans="1:33">
      <c r="C2141" s="222"/>
      <c r="D2141" s="222"/>
      <c r="E2141" s="222"/>
      <c r="F2141" s="222"/>
      <c r="G2141" s="222"/>
      <c r="H2141" s="222"/>
      <c r="I2141" s="222"/>
      <c r="J2141" s="222"/>
      <c r="K2141" s="222"/>
      <c r="L2141" s="222"/>
      <c r="M2141" s="222"/>
      <c r="N2141" s="222"/>
      <c r="O2141" s="222"/>
      <c r="P2141" s="222"/>
      <c r="Q2141" s="222"/>
      <c r="R2141" s="222"/>
      <c r="S2141" s="222"/>
      <c r="T2141" s="222"/>
      <c r="U2141" s="222"/>
      <c r="V2141" s="222"/>
      <c r="W2141" s="222"/>
      <c r="X2141" s="222"/>
      <c r="Y2141" s="222"/>
      <c r="Z2141" s="222"/>
      <c r="AA2141" s="222"/>
      <c r="AB2141" s="222"/>
      <c r="AC2141" s="222"/>
      <c r="AD2141" s="222"/>
    </row>
    <row r="2142" spans="1:33">
      <c r="C2142" s="222"/>
      <c r="D2142" s="222"/>
      <c r="E2142" s="222"/>
      <c r="F2142" s="222"/>
      <c r="G2142" s="222"/>
      <c r="H2142" s="222"/>
      <c r="I2142" s="222"/>
      <c r="J2142" s="222"/>
      <c r="K2142" s="222"/>
      <c r="L2142" s="222"/>
      <c r="M2142" s="222"/>
      <c r="N2142" s="222"/>
      <c r="O2142" s="222"/>
      <c r="P2142" s="222"/>
      <c r="Q2142" s="222"/>
      <c r="R2142" s="222"/>
      <c r="S2142" s="222"/>
      <c r="T2142" s="222"/>
      <c r="U2142" s="222"/>
      <c r="V2142" s="222"/>
      <c r="W2142" s="222"/>
      <c r="X2142" s="222"/>
      <c r="Y2142" s="222"/>
      <c r="Z2142" s="222"/>
      <c r="AA2142" s="222"/>
      <c r="AB2142" s="222"/>
      <c r="AC2142" s="222"/>
      <c r="AD2142" s="222"/>
    </row>
    <row r="2143" spans="1:33">
      <c r="A2143" s="132"/>
      <c r="B2143" s="132"/>
      <c r="C2143" s="244"/>
      <c r="D2143" s="244"/>
      <c r="E2143" s="244"/>
      <c r="F2143" s="244"/>
      <c r="G2143" s="244"/>
      <c r="H2143" s="244"/>
      <c r="I2143" s="244"/>
      <c r="J2143" s="244"/>
      <c r="K2143" s="244"/>
      <c r="L2143" s="244"/>
      <c r="M2143" s="244"/>
      <c r="N2143" s="244"/>
      <c r="O2143" s="244"/>
      <c r="P2143" s="244"/>
      <c r="Q2143" s="244"/>
      <c r="R2143" s="244"/>
      <c r="S2143" s="244"/>
      <c r="T2143" s="244"/>
      <c r="U2143" s="244"/>
      <c r="V2143" s="244"/>
      <c r="W2143" s="244"/>
      <c r="X2143" s="244"/>
      <c r="Y2143" s="244"/>
      <c r="Z2143" s="244"/>
      <c r="AA2143" s="244"/>
      <c r="AB2143" s="244"/>
      <c r="AC2143" s="244"/>
      <c r="AD2143" s="244"/>
    </row>
    <row r="2144" spans="1:33" ht="15.05" customHeight="1">
      <c r="A2144" s="132"/>
      <c r="B2144" s="132"/>
      <c r="C2144" s="132"/>
      <c r="D2144" s="132"/>
      <c r="E2144" s="132"/>
      <c r="F2144" s="132"/>
      <c r="G2144" s="132"/>
      <c r="H2144" s="132"/>
      <c r="I2144" s="132"/>
      <c r="J2144" s="132"/>
      <c r="K2144" s="132"/>
      <c r="L2144" s="132"/>
      <c r="M2144" s="132"/>
      <c r="N2144" s="132"/>
      <c r="O2144" s="132"/>
      <c r="P2144" s="132"/>
      <c r="Q2144" s="132"/>
      <c r="R2144" s="132"/>
      <c r="S2144" s="132"/>
      <c r="T2144" s="132"/>
      <c r="U2144" s="132"/>
      <c r="V2144" s="132"/>
      <c r="W2144" s="132"/>
      <c r="X2144" s="132"/>
      <c r="Y2144" s="132"/>
      <c r="Z2144" s="132"/>
      <c r="AA2144" s="132"/>
      <c r="AB2144" s="132"/>
      <c r="AC2144" s="132"/>
      <c r="AD2144" s="132"/>
    </row>
    <row r="2145" spans="1:35" ht="36" customHeight="1">
      <c r="A2145" s="159" t="s">
        <v>294</v>
      </c>
      <c r="B2145" s="610" t="s">
        <v>474</v>
      </c>
      <c r="C2145" s="610"/>
      <c r="D2145" s="610"/>
      <c r="E2145" s="610"/>
      <c r="F2145" s="610"/>
      <c r="G2145" s="610"/>
      <c r="H2145" s="610"/>
      <c r="I2145" s="610"/>
      <c r="J2145" s="610"/>
      <c r="K2145" s="610"/>
      <c r="L2145" s="610"/>
      <c r="M2145" s="610"/>
      <c r="N2145" s="610"/>
      <c r="O2145" s="610"/>
      <c r="P2145" s="610"/>
      <c r="Q2145" s="610"/>
      <c r="R2145" s="610"/>
      <c r="S2145" s="610"/>
      <c r="T2145" s="610"/>
      <c r="U2145" s="610"/>
      <c r="V2145" s="610"/>
      <c r="W2145" s="610"/>
      <c r="X2145" s="610"/>
      <c r="Y2145" s="610"/>
      <c r="Z2145" s="610"/>
      <c r="AA2145" s="610"/>
      <c r="AB2145" s="610"/>
      <c r="AC2145" s="610"/>
      <c r="AD2145" s="610"/>
    </row>
    <row r="2146" spans="1:35" ht="15.05" customHeight="1">
      <c r="A2146" s="159"/>
      <c r="B2146" s="109"/>
      <c r="C2146" s="451" t="s">
        <v>847</v>
      </c>
      <c r="D2146" s="451"/>
      <c r="E2146" s="451"/>
      <c r="F2146" s="451"/>
      <c r="G2146" s="451"/>
      <c r="H2146" s="451"/>
      <c r="I2146" s="451"/>
      <c r="J2146" s="451"/>
      <c r="K2146" s="451"/>
      <c r="L2146" s="451"/>
      <c r="M2146" s="451"/>
      <c r="N2146" s="451"/>
      <c r="O2146" s="451"/>
      <c r="P2146" s="451"/>
      <c r="Q2146" s="451"/>
      <c r="R2146" s="451"/>
      <c r="S2146" s="451"/>
      <c r="T2146" s="451"/>
      <c r="U2146" s="451"/>
      <c r="V2146" s="451"/>
      <c r="W2146" s="451"/>
      <c r="X2146" s="451"/>
      <c r="Y2146" s="451"/>
      <c r="Z2146" s="451"/>
      <c r="AA2146" s="451"/>
      <c r="AB2146" s="451"/>
      <c r="AC2146" s="451"/>
      <c r="AD2146" s="451"/>
    </row>
    <row r="2147" spans="1:35" ht="24.05" customHeight="1">
      <c r="A2147" s="159"/>
      <c r="B2147" s="109"/>
      <c r="C2147" s="422" t="s">
        <v>471</v>
      </c>
      <c r="D2147" s="422"/>
      <c r="E2147" s="422"/>
      <c r="F2147" s="422"/>
      <c r="G2147" s="422"/>
      <c r="H2147" s="422"/>
      <c r="I2147" s="422"/>
      <c r="J2147" s="422"/>
      <c r="K2147" s="422"/>
      <c r="L2147" s="422"/>
      <c r="M2147" s="422"/>
      <c r="N2147" s="422"/>
      <c r="O2147" s="422"/>
      <c r="P2147" s="422"/>
      <c r="Q2147" s="422"/>
      <c r="R2147" s="422"/>
      <c r="S2147" s="422"/>
      <c r="T2147" s="422"/>
      <c r="U2147" s="422"/>
      <c r="V2147" s="422"/>
      <c r="W2147" s="422"/>
      <c r="X2147" s="422"/>
      <c r="Y2147" s="422"/>
      <c r="Z2147" s="422"/>
      <c r="AA2147" s="422"/>
      <c r="AB2147" s="422"/>
      <c r="AC2147" s="422"/>
      <c r="AD2147" s="422"/>
    </row>
    <row r="2148" spans="1:35" ht="36" customHeight="1">
      <c r="A2148" s="159"/>
      <c r="B2148" s="109"/>
      <c r="C2148" s="422" t="s">
        <v>472</v>
      </c>
      <c r="D2148" s="422"/>
      <c r="E2148" s="422"/>
      <c r="F2148" s="422"/>
      <c r="G2148" s="422"/>
      <c r="H2148" s="422"/>
      <c r="I2148" s="422"/>
      <c r="J2148" s="422"/>
      <c r="K2148" s="422"/>
      <c r="L2148" s="422"/>
      <c r="M2148" s="422"/>
      <c r="N2148" s="422"/>
      <c r="O2148" s="422"/>
      <c r="P2148" s="422"/>
      <c r="Q2148" s="422"/>
      <c r="R2148" s="422"/>
      <c r="S2148" s="422"/>
      <c r="T2148" s="422"/>
      <c r="U2148" s="422"/>
      <c r="V2148" s="422"/>
      <c r="W2148" s="422"/>
      <c r="X2148" s="422"/>
      <c r="Y2148" s="422"/>
      <c r="Z2148" s="422"/>
      <c r="AA2148" s="422"/>
      <c r="AB2148" s="422"/>
      <c r="AC2148" s="422"/>
      <c r="AD2148" s="422"/>
      <c r="AG2148" s="94" t="s">
        <v>917</v>
      </c>
      <c r="AH2148" s="95" t="s">
        <v>926</v>
      </c>
      <c r="AI2148" s="95" t="s">
        <v>927</v>
      </c>
    </row>
    <row r="2149" spans="1:35" ht="15.05" customHeight="1">
      <c r="A2149" s="245"/>
      <c r="B2149" s="132"/>
      <c r="C2149" s="422"/>
      <c r="D2149" s="422"/>
      <c r="E2149" s="422"/>
      <c r="F2149" s="422"/>
      <c r="G2149" s="422"/>
      <c r="H2149" s="422"/>
      <c r="I2149" s="422"/>
      <c r="J2149" s="422"/>
      <c r="K2149" s="422"/>
      <c r="L2149" s="422"/>
      <c r="M2149" s="422"/>
      <c r="N2149" s="422"/>
      <c r="O2149" s="422"/>
      <c r="P2149" s="422"/>
      <c r="Q2149" s="422"/>
      <c r="R2149" s="422"/>
      <c r="S2149" s="422"/>
      <c r="T2149" s="422"/>
      <c r="U2149" s="422"/>
      <c r="V2149" s="422"/>
      <c r="W2149" s="422"/>
      <c r="X2149" s="422"/>
      <c r="Y2149" s="422"/>
      <c r="Z2149" s="422"/>
      <c r="AA2149" s="422"/>
      <c r="AB2149" s="422"/>
      <c r="AC2149" s="422"/>
      <c r="AD2149" s="422"/>
      <c r="AG2149" s="94">
        <f>COUNTBLANK(S2151:AD2270)</f>
        <v>1440</v>
      </c>
      <c r="AH2149" s="95">
        <v>1440</v>
      </c>
      <c r="AI2149" s="95">
        <v>1200</v>
      </c>
    </row>
    <row r="2150" spans="1:35" ht="72" customHeight="1">
      <c r="A2150" s="245"/>
      <c r="B2150" s="132"/>
      <c r="C2150" s="625" t="s">
        <v>521</v>
      </c>
      <c r="D2150" s="625"/>
      <c r="E2150" s="625"/>
      <c r="F2150" s="625"/>
      <c r="G2150" s="625"/>
      <c r="H2150" s="625"/>
      <c r="I2150" s="625"/>
      <c r="J2150" s="625"/>
      <c r="K2150" s="625"/>
      <c r="L2150" s="625"/>
      <c r="M2150" s="625"/>
      <c r="N2150" s="625"/>
      <c r="O2150" s="625"/>
      <c r="P2150" s="625"/>
      <c r="Q2150" s="625"/>
      <c r="R2150" s="625"/>
      <c r="S2150" s="626" t="s">
        <v>520</v>
      </c>
      <c r="T2150" s="626"/>
      <c r="U2150" s="626"/>
      <c r="V2150" s="626"/>
      <c r="W2150" s="626"/>
      <c r="X2150" s="626"/>
      <c r="Y2150" s="626" t="s">
        <v>473</v>
      </c>
      <c r="Z2150" s="626"/>
      <c r="AA2150" s="626"/>
      <c r="AB2150" s="626"/>
      <c r="AC2150" s="626"/>
      <c r="AD2150" s="626"/>
      <c r="AG2150" s="105" t="s">
        <v>935</v>
      </c>
      <c r="AH2150" s="106" t="s">
        <v>938</v>
      </c>
    </row>
    <row r="2151" spans="1:35" ht="15.05" customHeight="1">
      <c r="A2151" s="132"/>
      <c r="B2151" s="132"/>
      <c r="C2151" s="168" t="s">
        <v>68</v>
      </c>
      <c r="D2151" s="510" t="str">
        <f t="shared" ref="D2151:D2215" si="327">IF(D38="","",D38)</f>
        <v/>
      </c>
      <c r="E2151" s="511"/>
      <c r="F2151" s="511"/>
      <c r="G2151" s="511"/>
      <c r="H2151" s="511"/>
      <c r="I2151" s="511"/>
      <c r="J2151" s="511"/>
      <c r="K2151" s="511"/>
      <c r="L2151" s="511"/>
      <c r="M2151" s="511"/>
      <c r="N2151" s="511"/>
      <c r="O2151" s="511"/>
      <c r="P2151" s="511"/>
      <c r="Q2151" s="511"/>
      <c r="R2151" s="512"/>
      <c r="S2151" s="513"/>
      <c r="T2151" s="599"/>
      <c r="U2151" s="599"/>
      <c r="V2151" s="599"/>
      <c r="W2151" s="599"/>
      <c r="X2151" s="514"/>
      <c r="Y2151" s="513"/>
      <c r="Z2151" s="599"/>
      <c r="AA2151" s="599"/>
      <c r="AB2151" s="599"/>
      <c r="AC2151" s="599"/>
      <c r="AD2151" s="514"/>
      <c r="AG2151" s="111">
        <f>IF($AG$2149=$AH$2149,0,IF(OR(AND(D2151&lt;&gt;"",S2151=""),AND(D2151="",S2151&lt;&gt;"")),1,0))</f>
        <v>0</v>
      </c>
      <c r="AH2151" s="111">
        <f>IF($AG$2149=$AH$2149,0,IF(OR(AND(S2151=1,Y2151=""),AND(S2151&gt;1,Y2151&lt;&gt;"")),1,0))</f>
        <v>0</v>
      </c>
    </row>
    <row r="2152" spans="1:35" ht="15.05" customHeight="1">
      <c r="A2152" s="132"/>
      <c r="B2152" s="132"/>
      <c r="C2152" s="160" t="s">
        <v>69</v>
      </c>
      <c r="D2152" s="510" t="str">
        <f t="shared" si="327"/>
        <v/>
      </c>
      <c r="E2152" s="511"/>
      <c r="F2152" s="511"/>
      <c r="G2152" s="511"/>
      <c r="H2152" s="511"/>
      <c r="I2152" s="511"/>
      <c r="J2152" s="511"/>
      <c r="K2152" s="511"/>
      <c r="L2152" s="511"/>
      <c r="M2152" s="511"/>
      <c r="N2152" s="511"/>
      <c r="O2152" s="511"/>
      <c r="P2152" s="511"/>
      <c r="Q2152" s="511"/>
      <c r="R2152" s="512"/>
      <c r="S2152" s="513"/>
      <c r="T2152" s="599"/>
      <c r="U2152" s="599"/>
      <c r="V2152" s="599"/>
      <c r="W2152" s="599"/>
      <c r="X2152" s="514"/>
      <c r="Y2152" s="513"/>
      <c r="Z2152" s="599"/>
      <c r="AA2152" s="599"/>
      <c r="AB2152" s="599"/>
      <c r="AC2152" s="599"/>
      <c r="AD2152" s="514"/>
      <c r="AG2152" s="111">
        <f t="shared" ref="AG2152:AG2215" si="328">IF($AG$2149=$AH$2149,0,IF(OR(AND(D2152&lt;&gt;"",S2152=""),AND(D2152="",S2152&lt;&gt;"")),1,0))</f>
        <v>0</v>
      </c>
      <c r="AH2152" s="111">
        <f t="shared" ref="AH2152:AH2215" si="329">IF($AG$2149=$AH$2149,0,IF(OR(AND(S2152=1,Y2152=""),AND(S2152&gt;1,Y2152&lt;&gt;"")),1,0))</f>
        <v>0</v>
      </c>
    </row>
    <row r="2153" spans="1:35">
      <c r="A2153" s="132"/>
      <c r="B2153" s="132"/>
      <c r="C2153" s="160" t="s">
        <v>70</v>
      </c>
      <c r="D2153" s="510" t="str">
        <f t="shared" si="327"/>
        <v/>
      </c>
      <c r="E2153" s="511"/>
      <c r="F2153" s="511"/>
      <c r="G2153" s="511"/>
      <c r="H2153" s="511"/>
      <c r="I2153" s="511"/>
      <c r="J2153" s="511"/>
      <c r="K2153" s="511"/>
      <c r="L2153" s="511"/>
      <c r="M2153" s="511"/>
      <c r="N2153" s="511"/>
      <c r="O2153" s="511"/>
      <c r="P2153" s="511"/>
      <c r="Q2153" s="511"/>
      <c r="R2153" s="512"/>
      <c r="S2153" s="513"/>
      <c r="T2153" s="599"/>
      <c r="U2153" s="599"/>
      <c r="V2153" s="599"/>
      <c r="W2153" s="599"/>
      <c r="X2153" s="514"/>
      <c r="Y2153" s="513"/>
      <c r="Z2153" s="599"/>
      <c r="AA2153" s="599"/>
      <c r="AB2153" s="599"/>
      <c r="AC2153" s="599"/>
      <c r="AD2153" s="514"/>
      <c r="AG2153" s="111">
        <f t="shared" si="328"/>
        <v>0</v>
      </c>
      <c r="AH2153" s="111">
        <f t="shared" si="329"/>
        <v>0</v>
      </c>
    </row>
    <row r="2154" spans="1:35">
      <c r="A2154" s="132"/>
      <c r="B2154" s="132"/>
      <c r="C2154" s="160" t="s">
        <v>71</v>
      </c>
      <c r="D2154" s="510" t="str">
        <f t="shared" si="327"/>
        <v/>
      </c>
      <c r="E2154" s="511"/>
      <c r="F2154" s="511"/>
      <c r="G2154" s="511"/>
      <c r="H2154" s="511"/>
      <c r="I2154" s="511"/>
      <c r="J2154" s="511"/>
      <c r="K2154" s="511"/>
      <c r="L2154" s="511"/>
      <c r="M2154" s="511"/>
      <c r="N2154" s="511"/>
      <c r="O2154" s="511"/>
      <c r="P2154" s="511"/>
      <c r="Q2154" s="511"/>
      <c r="R2154" s="512"/>
      <c r="S2154" s="513"/>
      <c r="T2154" s="599"/>
      <c r="U2154" s="599"/>
      <c r="V2154" s="599"/>
      <c r="W2154" s="599"/>
      <c r="X2154" s="514"/>
      <c r="Y2154" s="513"/>
      <c r="Z2154" s="599"/>
      <c r="AA2154" s="599"/>
      <c r="AB2154" s="599"/>
      <c r="AC2154" s="599"/>
      <c r="AD2154" s="514"/>
      <c r="AG2154" s="111">
        <f t="shared" si="328"/>
        <v>0</v>
      </c>
      <c r="AH2154" s="111">
        <f t="shared" si="329"/>
        <v>0</v>
      </c>
    </row>
    <row r="2155" spans="1:35">
      <c r="A2155" s="132"/>
      <c r="B2155" s="132"/>
      <c r="C2155" s="160" t="s">
        <v>72</v>
      </c>
      <c r="D2155" s="510" t="str">
        <f t="shared" si="327"/>
        <v/>
      </c>
      <c r="E2155" s="511"/>
      <c r="F2155" s="511"/>
      <c r="G2155" s="511"/>
      <c r="H2155" s="511"/>
      <c r="I2155" s="511"/>
      <c r="J2155" s="511"/>
      <c r="K2155" s="511"/>
      <c r="L2155" s="511"/>
      <c r="M2155" s="511"/>
      <c r="N2155" s="511"/>
      <c r="O2155" s="511"/>
      <c r="P2155" s="511"/>
      <c r="Q2155" s="511"/>
      <c r="R2155" s="512"/>
      <c r="S2155" s="513"/>
      <c r="T2155" s="599"/>
      <c r="U2155" s="599"/>
      <c r="V2155" s="599"/>
      <c r="W2155" s="599"/>
      <c r="X2155" s="514"/>
      <c r="Y2155" s="513"/>
      <c r="Z2155" s="599"/>
      <c r="AA2155" s="599"/>
      <c r="AB2155" s="599"/>
      <c r="AC2155" s="599"/>
      <c r="AD2155" s="514"/>
      <c r="AG2155" s="111">
        <f t="shared" si="328"/>
        <v>0</v>
      </c>
      <c r="AH2155" s="111">
        <f t="shared" si="329"/>
        <v>0</v>
      </c>
    </row>
    <row r="2156" spans="1:35">
      <c r="A2156" s="132"/>
      <c r="B2156" s="132"/>
      <c r="C2156" s="160" t="s">
        <v>73</v>
      </c>
      <c r="D2156" s="510" t="str">
        <f t="shared" si="327"/>
        <v/>
      </c>
      <c r="E2156" s="511"/>
      <c r="F2156" s="511"/>
      <c r="G2156" s="511"/>
      <c r="H2156" s="511"/>
      <c r="I2156" s="511"/>
      <c r="J2156" s="511"/>
      <c r="K2156" s="511"/>
      <c r="L2156" s="511"/>
      <c r="M2156" s="511"/>
      <c r="N2156" s="511"/>
      <c r="O2156" s="511"/>
      <c r="P2156" s="511"/>
      <c r="Q2156" s="511"/>
      <c r="R2156" s="512"/>
      <c r="S2156" s="513"/>
      <c r="T2156" s="599"/>
      <c r="U2156" s="599"/>
      <c r="V2156" s="599"/>
      <c r="W2156" s="599"/>
      <c r="X2156" s="514"/>
      <c r="Y2156" s="513"/>
      <c r="Z2156" s="599"/>
      <c r="AA2156" s="599"/>
      <c r="AB2156" s="599"/>
      <c r="AC2156" s="599"/>
      <c r="AD2156" s="514"/>
      <c r="AG2156" s="111">
        <f t="shared" si="328"/>
        <v>0</v>
      </c>
      <c r="AH2156" s="111">
        <f t="shared" si="329"/>
        <v>0</v>
      </c>
    </row>
    <row r="2157" spans="1:35">
      <c r="A2157" s="132"/>
      <c r="B2157" s="132"/>
      <c r="C2157" s="160" t="s">
        <v>74</v>
      </c>
      <c r="D2157" s="510" t="str">
        <f t="shared" si="327"/>
        <v/>
      </c>
      <c r="E2157" s="511"/>
      <c r="F2157" s="511"/>
      <c r="G2157" s="511"/>
      <c r="H2157" s="511"/>
      <c r="I2157" s="511"/>
      <c r="J2157" s="511"/>
      <c r="K2157" s="511"/>
      <c r="L2157" s="511"/>
      <c r="M2157" s="511"/>
      <c r="N2157" s="511"/>
      <c r="O2157" s="511"/>
      <c r="P2157" s="511"/>
      <c r="Q2157" s="511"/>
      <c r="R2157" s="512"/>
      <c r="S2157" s="513"/>
      <c r="T2157" s="599"/>
      <c r="U2157" s="599"/>
      <c r="V2157" s="599"/>
      <c r="W2157" s="599"/>
      <c r="X2157" s="514"/>
      <c r="Y2157" s="513"/>
      <c r="Z2157" s="599"/>
      <c r="AA2157" s="599"/>
      <c r="AB2157" s="599"/>
      <c r="AC2157" s="599"/>
      <c r="AD2157" s="514"/>
      <c r="AG2157" s="111">
        <f t="shared" si="328"/>
        <v>0</v>
      </c>
      <c r="AH2157" s="111">
        <f t="shared" si="329"/>
        <v>0</v>
      </c>
    </row>
    <row r="2158" spans="1:35">
      <c r="A2158" s="132"/>
      <c r="B2158" s="132"/>
      <c r="C2158" s="160" t="s">
        <v>75</v>
      </c>
      <c r="D2158" s="510" t="str">
        <f t="shared" si="327"/>
        <v/>
      </c>
      <c r="E2158" s="511"/>
      <c r="F2158" s="511"/>
      <c r="G2158" s="511"/>
      <c r="H2158" s="511"/>
      <c r="I2158" s="511"/>
      <c r="J2158" s="511"/>
      <c r="K2158" s="511"/>
      <c r="L2158" s="511"/>
      <c r="M2158" s="511"/>
      <c r="N2158" s="511"/>
      <c r="O2158" s="511"/>
      <c r="P2158" s="511"/>
      <c r="Q2158" s="511"/>
      <c r="R2158" s="512"/>
      <c r="S2158" s="513"/>
      <c r="T2158" s="599"/>
      <c r="U2158" s="599"/>
      <c r="V2158" s="599"/>
      <c r="W2158" s="599"/>
      <c r="X2158" s="514"/>
      <c r="Y2158" s="513"/>
      <c r="Z2158" s="599"/>
      <c r="AA2158" s="599"/>
      <c r="AB2158" s="599"/>
      <c r="AC2158" s="599"/>
      <c r="AD2158" s="514"/>
      <c r="AG2158" s="111">
        <f t="shared" si="328"/>
        <v>0</v>
      </c>
      <c r="AH2158" s="111">
        <f t="shared" si="329"/>
        <v>0</v>
      </c>
    </row>
    <row r="2159" spans="1:35">
      <c r="A2159" s="132"/>
      <c r="B2159" s="132"/>
      <c r="C2159" s="160" t="s">
        <v>76</v>
      </c>
      <c r="D2159" s="510" t="str">
        <f t="shared" si="327"/>
        <v/>
      </c>
      <c r="E2159" s="511"/>
      <c r="F2159" s="511"/>
      <c r="G2159" s="511"/>
      <c r="H2159" s="511"/>
      <c r="I2159" s="511"/>
      <c r="J2159" s="511"/>
      <c r="K2159" s="511"/>
      <c r="L2159" s="511"/>
      <c r="M2159" s="511"/>
      <c r="N2159" s="511"/>
      <c r="O2159" s="511"/>
      <c r="P2159" s="511"/>
      <c r="Q2159" s="511"/>
      <c r="R2159" s="512"/>
      <c r="S2159" s="513"/>
      <c r="T2159" s="599"/>
      <c r="U2159" s="599"/>
      <c r="V2159" s="599"/>
      <c r="W2159" s="599"/>
      <c r="X2159" s="514"/>
      <c r="Y2159" s="513"/>
      <c r="Z2159" s="599"/>
      <c r="AA2159" s="599"/>
      <c r="AB2159" s="599"/>
      <c r="AC2159" s="599"/>
      <c r="AD2159" s="514"/>
      <c r="AG2159" s="111">
        <f t="shared" si="328"/>
        <v>0</v>
      </c>
      <c r="AH2159" s="111">
        <f t="shared" si="329"/>
        <v>0</v>
      </c>
    </row>
    <row r="2160" spans="1:35">
      <c r="A2160" s="132"/>
      <c r="B2160" s="132"/>
      <c r="C2160" s="160" t="s">
        <v>77</v>
      </c>
      <c r="D2160" s="510" t="str">
        <f t="shared" si="327"/>
        <v/>
      </c>
      <c r="E2160" s="511"/>
      <c r="F2160" s="511"/>
      <c r="G2160" s="511"/>
      <c r="H2160" s="511"/>
      <c r="I2160" s="511"/>
      <c r="J2160" s="511"/>
      <c r="K2160" s="511"/>
      <c r="L2160" s="511"/>
      <c r="M2160" s="511"/>
      <c r="N2160" s="511"/>
      <c r="O2160" s="511"/>
      <c r="P2160" s="511"/>
      <c r="Q2160" s="511"/>
      <c r="R2160" s="512"/>
      <c r="S2160" s="513"/>
      <c r="T2160" s="599"/>
      <c r="U2160" s="599"/>
      <c r="V2160" s="599"/>
      <c r="W2160" s="599"/>
      <c r="X2160" s="514"/>
      <c r="Y2160" s="513"/>
      <c r="Z2160" s="599"/>
      <c r="AA2160" s="599"/>
      <c r="AB2160" s="599"/>
      <c r="AC2160" s="599"/>
      <c r="AD2160" s="514"/>
      <c r="AG2160" s="111">
        <f t="shared" si="328"/>
        <v>0</v>
      </c>
      <c r="AH2160" s="111">
        <f t="shared" si="329"/>
        <v>0</v>
      </c>
    </row>
    <row r="2161" spans="1:34">
      <c r="A2161" s="132"/>
      <c r="B2161" s="132"/>
      <c r="C2161" s="160" t="s">
        <v>78</v>
      </c>
      <c r="D2161" s="510" t="str">
        <f t="shared" si="327"/>
        <v/>
      </c>
      <c r="E2161" s="511"/>
      <c r="F2161" s="511"/>
      <c r="G2161" s="511"/>
      <c r="H2161" s="511"/>
      <c r="I2161" s="511"/>
      <c r="J2161" s="511"/>
      <c r="K2161" s="511"/>
      <c r="L2161" s="511"/>
      <c r="M2161" s="511"/>
      <c r="N2161" s="511"/>
      <c r="O2161" s="511"/>
      <c r="P2161" s="511"/>
      <c r="Q2161" s="511"/>
      <c r="R2161" s="512"/>
      <c r="S2161" s="513"/>
      <c r="T2161" s="599"/>
      <c r="U2161" s="599"/>
      <c r="V2161" s="599"/>
      <c r="W2161" s="599"/>
      <c r="X2161" s="514"/>
      <c r="Y2161" s="513"/>
      <c r="Z2161" s="599"/>
      <c r="AA2161" s="599"/>
      <c r="AB2161" s="599"/>
      <c r="AC2161" s="599"/>
      <c r="AD2161" s="514"/>
      <c r="AG2161" s="111">
        <f t="shared" si="328"/>
        <v>0</v>
      </c>
      <c r="AH2161" s="111">
        <f t="shared" si="329"/>
        <v>0</v>
      </c>
    </row>
    <row r="2162" spans="1:34">
      <c r="A2162" s="132"/>
      <c r="B2162" s="132"/>
      <c r="C2162" s="160" t="s">
        <v>79</v>
      </c>
      <c r="D2162" s="510" t="str">
        <f t="shared" si="327"/>
        <v/>
      </c>
      <c r="E2162" s="511"/>
      <c r="F2162" s="511"/>
      <c r="G2162" s="511"/>
      <c r="H2162" s="511"/>
      <c r="I2162" s="511"/>
      <c r="J2162" s="511"/>
      <c r="K2162" s="511"/>
      <c r="L2162" s="511"/>
      <c r="M2162" s="511"/>
      <c r="N2162" s="511"/>
      <c r="O2162" s="511"/>
      <c r="P2162" s="511"/>
      <c r="Q2162" s="511"/>
      <c r="R2162" s="512"/>
      <c r="S2162" s="513"/>
      <c r="T2162" s="599"/>
      <c r="U2162" s="599"/>
      <c r="V2162" s="599"/>
      <c r="W2162" s="599"/>
      <c r="X2162" s="514"/>
      <c r="Y2162" s="513"/>
      <c r="Z2162" s="599"/>
      <c r="AA2162" s="599"/>
      <c r="AB2162" s="599"/>
      <c r="AC2162" s="599"/>
      <c r="AD2162" s="514"/>
      <c r="AG2162" s="111">
        <f t="shared" si="328"/>
        <v>0</v>
      </c>
      <c r="AH2162" s="111">
        <f t="shared" si="329"/>
        <v>0</v>
      </c>
    </row>
    <row r="2163" spans="1:34">
      <c r="A2163" s="132"/>
      <c r="B2163" s="132"/>
      <c r="C2163" s="160" t="s">
        <v>80</v>
      </c>
      <c r="D2163" s="510" t="str">
        <f t="shared" si="327"/>
        <v/>
      </c>
      <c r="E2163" s="511"/>
      <c r="F2163" s="511"/>
      <c r="G2163" s="511"/>
      <c r="H2163" s="511"/>
      <c r="I2163" s="511"/>
      <c r="J2163" s="511"/>
      <c r="K2163" s="511"/>
      <c r="L2163" s="511"/>
      <c r="M2163" s="511"/>
      <c r="N2163" s="511"/>
      <c r="O2163" s="511"/>
      <c r="P2163" s="511"/>
      <c r="Q2163" s="511"/>
      <c r="R2163" s="512"/>
      <c r="S2163" s="513"/>
      <c r="T2163" s="599"/>
      <c r="U2163" s="599"/>
      <c r="V2163" s="599"/>
      <c r="W2163" s="599"/>
      <c r="X2163" s="514"/>
      <c r="Y2163" s="513"/>
      <c r="Z2163" s="599"/>
      <c r="AA2163" s="599"/>
      <c r="AB2163" s="599"/>
      <c r="AC2163" s="599"/>
      <c r="AD2163" s="514"/>
      <c r="AG2163" s="111">
        <f t="shared" si="328"/>
        <v>0</v>
      </c>
      <c r="AH2163" s="111">
        <f t="shared" si="329"/>
        <v>0</v>
      </c>
    </row>
    <row r="2164" spans="1:34">
      <c r="A2164" s="132"/>
      <c r="B2164" s="132"/>
      <c r="C2164" s="160" t="s">
        <v>81</v>
      </c>
      <c r="D2164" s="510" t="str">
        <f t="shared" si="327"/>
        <v/>
      </c>
      <c r="E2164" s="511"/>
      <c r="F2164" s="511"/>
      <c r="G2164" s="511"/>
      <c r="H2164" s="511"/>
      <c r="I2164" s="511"/>
      <c r="J2164" s="511"/>
      <c r="K2164" s="511"/>
      <c r="L2164" s="511"/>
      <c r="M2164" s="511"/>
      <c r="N2164" s="511"/>
      <c r="O2164" s="511"/>
      <c r="P2164" s="511"/>
      <c r="Q2164" s="511"/>
      <c r="R2164" s="512"/>
      <c r="S2164" s="513"/>
      <c r="T2164" s="599"/>
      <c r="U2164" s="599"/>
      <c r="V2164" s="599"/>
      <c r="W2164" s="599"/>
      <c r="X2164" s="514"/>
      <c r="Y2164" s="513"/>
      <c r="Z2164" s="599"/>
      <c r="AA2164" s="599"/>
      <c r="AB2164" s="599"/>
      <c r="AC2164" s="599"/>
      <c r="AD2164" s="514"/>
      <c r="AG2164" s="111">
        <f t="shared" si="328"/>
        <v>0</v>
      </c>
      <c r="AH2164" s="111">
        <f t="shared" si="329"/>
        <v>0</v>
      </c>
    </row>
    <row r="2165" spans="1:34">
      <c r="A2165" s="132"/>
      <c r="B2165" s="132"/>
      <c r="C2165" s="160" t="s">
        <v>82</v>
      </c>
      <c r="D2165" s="510" t="str">
        <f t="shared" si="327"/>
        <v/>
      </c>
      <c r="E2165" s="511"/>
      <c r="F2165" s="511"/>
      <c r="G2165" s="511"/>
      <c r="H2165" s="511"/>
      <c r="I2165" s="511"/>
      <c r="J2165" s="511"/>
      <c r="K2165" s="511"/>
      <c r="L2165" s="511"/>
      <c r="M2165" s="511"/>
      <c r="N2165" s="511"/>
      <c r="O2165" s="511"/>
      <c r="P2165" s="511"/>
      <c r="Q2165" s="511"/>
      <c r="R2165" s="512"/>
      <c r="S2165" s="513"/>
      <c r="T2165" s="599"/>
      <c r="U2165" s="599"/>
      <c r="V2165" s="599"/>
      <c r="W2165" s="599"/>
      <c r="X2165" s="514"/>
      <c r="Y2165" s="513"/>
      <c r="Z2165" s="599"/>
      <c r="AA2165" s="599"/>
      <c r="AB2165" s="599"/>
      <c r="AC2165" s="599"/>
      <c r="AD2165" s="514"/>
      <c r="AG2165" s="111">
        <f t="shared" si="328"/>
        <v>0</v>
      </c>
      <c r="AH2165" s="111">
        <f t="shared" si="329"/>
        <v>0</v>
      </c>
    </row>
    <row r="2166" spans="1:34">
      <c r="A2166" s="132"/>
      <c r="B2166" s="132"/>
      <c r="C2166" s="160" t="s">
        <v>83</v>
      </c>
      <c r="D2166" s="510" t="str">
        <f t="shared" si="327"/>
        <v/>
      </c>
      <c r="E2166" s="511"/>
      <c r="F2166" s="511"/>
      <c r="G2166" s="511"/>
      <c r="H2166" s="511"/>
      <c r="I2166" s="511"/>
      <c r="J2166" s="511"/>
      <c r="K2166" s="511"/>
      <c r="L2166" s="511"/>
      <c r="M2166" s="511"/>
      <c r="N2166" s="511"/>
      <c r="O2166" s="511"/>
      <c r="P2166" s="511"/>
      <c r="Q2166" s="511"/>
      <c r="R2166" s="512"/>
      <c r="S2166" s="513"/>
      <c r="T2166" s="599"/>
      <c r="U2166" s="599"/>
      <c r="V2166" s="599"/>
      <c r="W2166" s="599"/>
      <c r="X2166" s="514"/>
      <c r="Y2166" s="513"/>
      <c r="Z2166" s="599"/>
      <c r="AA2166" s="599"/>
      <c r="AB2166" s="599"/>
      <c r="AC2166" s="599"/>
      <c r="AD2166" s="514"/>
      <c r="AG2166" s="111">
        <f t="shared" si="328"/>
        <v>0</v>
      </c>
      <c r="AH2166" s="111">
        <f t="shared" si="329"/>
        <v>0</v>
      </c>
    </row>
    <row r="2167" spans="1:34">
      <c r="A2167" s="132"/>
      <c r="B2167" s="132"/>
      <c r="C2167" s="160" t="s">
        <v>84</v>
      </c>
      <c r="D2167" s="510" t="str">
        <f t="shared" si="327"/>
        <v/>
      </c>
      <c r="E2167" s="511"/>
      <c r="F2167" s="511"/>
      <c r="G2167" s="511"/>
      <c r="H2167" s="511"/>
      <c r="I2167" s="511"/>
      <c r="J2167" s="511"/>
      <c r="K2167" s="511"/>
      <c r="L2167" s="511"/>
      <c r="M2167" s="511"/>
      <c r="N2167" s="511"/>
      <c r="O2167" s="511"/>
      <c r="P2167" s="511"/>
      <c r="Q2167" s="511"/>
      <c r="R2167" s="512"/>
      <c r="S2167" s="513"/>
      <c r="T2167" s="599"/>
      <c r="U2167" s="599"/>
      <c r="V2167" s="599"/>
      <c r="W2167" s="599"/>
      <c r="X2167" s="514"/>
      <c r="Y2167" s="513"/>
      <c r="Z2167" s="599"/>
      <c r="AA2167" s="599"/>
      <c r="AB2167" s="599"/>
      <c r="AC2167" s="599"/>
      <c r="AD2167" s="514"/>
      <c r="AG2167" s="111">
        <f t="shared" si="328"/>
        <v>0</v>
      </c>
      <c r="AH2167" s="111">
        <f t="shared" si="329"/>
        <v>0</v>
      </c>
    </row>
    <row r="2168" spans="1:34">
      <c r="A2168" s="132"/>
      <c r="B2168" s="132"/>
      <c r="C2168" s="160" t="s">
        <v>85</v>
      </c>
      <c r="D2168" s="510" t="str">
        <f t="shared" si="327"/>
        <v/>
      </c>
      <c r="E2168" s="511"/>
      <c r="F2168" s="511"/>
      <c r="G2168" s="511"/>
      <c r="H2168" s="511"/>
      <c r="I2168" s="511"/>
      <c r="J2168" s="511"/>
      <c r="K2168" s="511"/>
      <c r="L2168" s="511"/>
      <c r="M2168" s="511"/>
      <c r="N2168" s="511"/>
      <c r="O2168" s="511"/>
      <c r="P2168" s="511"/>
      <c r="Q2168" s="511"/>
      <c r="R2168" s="512"/>
      <c r="S2168" s="513"/>
      <c r="T2168" s="599"/>
      <c r="U2168" s="599"/>
      <c r="V2168" s="599"/>
      <c r="W2168" s="599"/>
      <c r="X2168" s="514"/>
      <c r="Y2168" s="513"/>
      <c r="Z2168" s="599"/>
      <c r="AA2168" s="599"/>
      <c r="AB2168" s="599"/>
      <c r="AC2168" s="599"/>
      <c r="AD2168" s="514"/>
      <c r="AG2168" s="111">
        <f t="shared" si="328"/>
        <v>0</v>
      </c>
      <c r="AH2168" s="111">
        <f t="shared" si="329"/>
        <v>0</v>
      </c>
    </row>
    <row r="2169" spans="1:34">
      <c r="A2169" s="132"/>
      <c r="B2169" s="132"/>
      <c r="C2169" s="160" t="s">
        <v>86</v>
      </c>
      <c r="D2169" s="510" t="str">
        <f t="shared" si="327"/>
        <v/>
      </c>
      <c r="E2169" s="511"/>
      <c r="F2169" s="511"/>
      <c r="G2169" s="511"/>
      <c r="H2169" s="511"/>
      <c r="I2169" s="511"/>
      <c r="J2169" s="511"/>
      <c r="K2169" s="511"/>
      <c r="L2169" s="511"/>
      <c r="M2169" s="511"/>
      <c r="N2169" s="511"/>
      <c r="O2169" s="511"/>
      <c r="P2169" s="511"/>
      <c r="Q2169" s="511"/>
      <c r="R2169" s="512"/>
      <c r="S2169" s="513"/>
      <c r="T2169" s="599"/>
      <c r="U2169" s="599"/>
      <c r="V2169" s="599"/>
      <c r="W2169" s="599"/>
      <c r="X2169" s="514"/>
      <c r="Y2169" s="513"/>
      <c r="Z2169" s="599"/>
      <c r="AA2169" s="599"/>
      <c r="AB2169" s="599"/>
      <c r="AC2169" s="599"/>
      <c r="AD2169" s="514"/>
      <c r="AG2169" s="111">
        <f t="shared" si="328"/>
        <v>0</v>
      </c>
      <c r="AH2169" s="111">
        <f t="shared" si="329"/>
        <v>0</v>
      </c>
    </row>
    <row r="2170" spans="1:34">
      <c r="A2170" s="132"/>
      <c r="B2170" s="132"/>
      <c r="C2170" s="160" t="s">
        <v>87</v>
      </c>
      <c r="D2170" s="510" t="str">
        <f t="shared" si="327"/>
        <v/>
      </c>
      <c r="E2170" s="511"/>
      <c r="F2170" s="511"/>
      <c r="G2170" s="511"/>
      <c r="H2170" s="511"/>
      <c r="I2170" s="511"/>
      <c r="J2170" s="511"/>
      <c r="K2170" s="511"/>
      <c r="L2170" s="511"/>
      <c r="M2170" s="511"/>
      <c r="N2170" s="511"/>
      <c r="O2170" s="511"/>
      <c r="P2170" s="511"/>
      <c r="Q2170" s="511"/>
      <c r="R2170" s="512"/>
      <c r="S2170" s="513"/>
      <c r="T2170" s="599"/>
      <c r="U2170" s="599"/>
      <c r="V2170" s="599"/>
      <c r="W2170" s="599"/>
      <c r="X2170" s="514"/>
      <c r="Y2170" s="513"/>
      <c r="Z2170" s="599"/>
      <c r="AA2170" s="599"/>
      <c r="AB2170" s="599"/>
      <c r="AC2170" s="599"/>
      <c r="AD2170" s="514"/>
      <c r="AG2170" s="111">
        <f t="shared" si="328"/>
        <v>0</v>
      </c>
      <c r="AH2170" s="111">
        <f t="shared" si="329"/>
        <v>0</v>
      </c>
    </row>
    <row r="2171" spans="1:34">
      <c r="A2171" s="132"/>
      <c r="B2171" s="132"/>
      <c r="C2171" s="160" t="s">
        <v>88</v>
      </c>
      <c r="D2171" s="510" t="str">
        <f t="shared" si="327"/>
        <v/>
      </c>
      <c r="E2171" s="511"/>
      <c r="F2171" s="511"/>
      <c r="G2171" s="511"/>
      <c r="H2171" s="511"/>
      <c r="I2171" s="511"/>
      <c r="J2171" s="511"/>
      <c r="K2171" s="511"/>
      <c r="L2171" s="511"/>
      <c r="M2171" s="511"/>
      <c r="N2171" s="511"/>
      <c r="O2171" s="511"/>
      <c r="P2171" s="511"/>
      <c r="Q2171" s="511"/>
      <c r="R2171" s="512"/>
      <c r="S2171" s="513"/>
      <c r="T2171" s="599"/>
      <c r="U2171" s="599"/>
      <c r="V2171" s="599"/>
      <c r="W2171" s="599"/>
      <c r="X2171" s="514"/>
      <c r="Y2171" s="513"/>
      <c r="Z2171" s="599"/>
      <c r="AA2171" s="599"/>
      <c r="AB2171" s="599"/>
      <c r="AC2171" s="599"/>
      <c r="AD2171" s="514"/>
      <c r="AG2171" s="111">
        <f t="shared" si="328"/>
        <v>0</v>
      </c>
      <c r="AH2171" s="111">
        <f t="shared" si="329"/>
        <v>0</v>
      </c>
    </row>
    <row r="2172" spans="1:34">
      <c r="A2172" s="132"/>
      <c r="B2172" s="132"/>
      <c r="C2172" s="160" t="s">
        <v>89</v>
      </c>
      <c r="D2172" s="510" t="str">
        <f t="shared" si="327"/>
        <v/>
      </c>
      <c r="E2172" s="511"/>
      <c r="F2172" s="511"/>
      <c r="G2172" s="511"/>
      <c r="H2172" s="511"/>
      <c r="I2172" s="511"/>
      <c r="J2172" s="511"/>
      <c r="K2172" s="511"/>
      <c r="L2172" s="511"/>
      <c r="M2172" s="511"/>
      <c r="N2172" s="511"/>
      <c r="O2172" s="511"/>
      <c r="P2172" s="511"/>
      <c r="Q2172" s="511"/>
      <c r="R2172" s="512"/>
      <c r="S2172" s="513"/>
      <c r="T2172" s="599"/>
      <c r="U2172" s="599"/>
      <c r="V2172" s="599"/>
      <c r="W2172" s="599"/>
      <c r="X2172" s="514"/>
      <c r="Y2172" s="513"/>
      <c r="Z2172" s="599"/>
      <c r="AA2172" s="599"/>
      <c r="AB2172" s="599"/>
      <c r="AC2172" s="599"/>
      <c r="AD2172" s="514"/>
      <c r="AG2172" s="111">
        <f t="shared" si="328"/>
        <v>0</v>
      </c>
      <c r="AH2172" s="111">
        <f t="shared" si="329"/>
        <v>0</v>
      </c>
    </row>
    <row r="2173" spans="1:34">
      <c r="A2173" s="132"/>
      <c r="B2173" s="132"/>
      <c r="C2173" s="160" t="s">
        <v>90</v>
      </c>
      <c r="D2173" s="510" t="str">
        <f t="shared" si="327"/>
        <v/>
      </c>
      <c r="E2173" s="511"/>
      <c r="F2173" s="511"/>
      <c r="G2173" s="511"/>
      <c r="H2173" s="511"/>
      <c r="I2173" s="511"/>
      <c r="J2173" s="511"/>
      <c r="K2173" s="511"/>
      <c r="L2173" s="511"/>
      <c r="M2173" s="511"/>
      <c r="N2173" s="511"/>
      <c r="O2173" s="511"/>
      <c r="P2173" s="511"/>
      <c r="Q2173" s="511"/>
      <c r="R2173" s="512"/>
      <c r="S2173" s="513"/>
      <c r="T2173" s="599"/>
      <c r="U2173" s="599"/>
      <c r="V2173" s="599"/>
      <c r="W2173" s="599"/>
      <c r="X2173" s="514"/>
      <c r="Y2173" s="513"/>
      <c r="Z2173" s="599"/>
      <c r="AA2173" s="599"/>
      <c r="AB2173" s="599"/>
      <c r="AC2173" s="599"/>
      <c r="AD2173" s="514"/>
      <c r="AG2173" s="111">
        <f t="shared" si="328"/>
        <v>0</v>
      </c>
      <c r="AH2173" s="111">
        <f t="shared" si="329"/>
        <v>0</v>
      </c>
    </row>
    <row r="2174" spans="1:34">
      <c r="A2174" s="132"/>
      <c r="B2174" s="132"/>
      <c r="C2174" s="160" t="s">
        <v>91</v>
      </c>
      <c r="D2174" s="510" t="str">
        <f t="shared" si="327"/>
        <v/>
      </c>
      <c r="E2174" s="511"/>
      <c r="F2174" s="511"/>
      <c r="G2174" s="511"/>
      <c r="H2174" s="511"/>
      <c r="I2174" s="511"/>
      <c r="J2174" s="511"/>
      <c r="K2174" s="511"/>
      <c r="L2174" s="511"/>
      <c r="M2174" s="511"/>
      <c r="N2174" s="511"/>
      <c r="O2174" s="511"/>
      <c r="P2174" s="511"/>
      <c r="Q2174" s="511"/>
      <c r="R2174" s="512"/>
      <c r="S2174" s="513"/>
      <c r="T2174" s="599"/>
      <c r="U2174" s="599"/>
      <c r="V2174" s="599"/>
      <c r="W2174" s="599"/>
      <c r="X2174" s="514"/>
      <c r="Y2174" s="513"/>
      <c r="Z2174" s="599"/>
      <c r="AA2174" s="599"/>
      <c r="AB2174" s="599"/>
      <c r="AC2174" s="599"/>
      <c r="AD2174" s="514"/>
      <c r="AG2174" s="111">
        <f t="shared" si="328"/>
        <v>0</v>
      </c>
      <c r="AH2174" s="111">
        <f t="shared" si="329"/>
        <v>0</v>
      </c>
    </row>
    <row r="2175" spans="1:34">
      <c r="A2175" s="132"/>
      <c r="B2175" s="132"/>
      <c r="C2175" s="160" t="s">
        <v>92</v>
      </c>
      <c r="D2175" s="510" t="str">
        <f t="shared" si="327"/>
        <v/>
      </c>
      <c r="E2175" s="511"/>
      <c r="F2175" s="511"/>
      <c r="G2175" s="511"/>
      <c r="H2175" s="511"/>
      <c r="I2175" s="511"/>
      <c r="J2175" s="511"/>
      <c r="K2175" s="511"/>
      <c r="L2175" s="511"/>
      <c r="M2175" s="511"/>
      <c r="N2175" s="511"/>
      <c r="O2175" s="511"/>
      <c r="P2175" s="511"/>
      <c r="Q2175" s="511"/>
      <c r="R2175" s="512"/>
      <c r="S2175" s="513"/>
      <c r="T2175" s="599"/>
      <c r="U2175" s="599"/>
      <c r="V2175" s="599"/>
      <c r="W2175" s="599"/>
      <c r="X2175" s="514"/>
      <c r="Y2175" s="513"/>
      <c r="Z2175" s="599"/>
      <c r="AA2175" s="599"/>
      <c r="AB2175" s="599"/>
      <c r="AC2175" s="599"/>
      <c r="AD2175" s="514"/>
      <c r="AG2175" s="111">
        <f t="shared" si="328"/>
        <v>0</v>
      </c>
      <c r="AH2175" s="111">
        <f t="shared" si="329"/>
        <v>0</v>
      </c>
    </row>
    <row r="2176" spans="1:34">
      <c r="A2176" s="132"/>
      <c r="B2176" s="132"/>
      <c r="C2176" s="160" t="s">
        <v>93</v>
      </c>
      <c r="D2176" s="510" t="str">
        <f t="shared" si="327"/>
        <v/>
      </c>
      <c r="E2176" s="511"/>
      <c r="F2176" s="511"/>
      <c r="G2176" s="511"/>
      <c r="H2176" s="511"/>
      <c r="I2176" s="511"/>
      <c r="J2176" s="511"/>
      <c r="K2176" s="511"/>
      <c r="L2176" s="511"/>
      <c r="M2176" s="511"/>
      <c r="N2176" s="511"/>
      <c r="O2176" s="511"/>
      <c r="P2176" s="511"/>
      <c r="Q2176" s="511"/>
      <c r="R2176" s="512"/>
      <c r="S2176" s="513"/>
      <c r="T2176" s="599"/>
      <c r="U2176" s="599"/>
      <c r="V2176" s="599"/>
      <c r="W2176" s="599"/>
      <c r="X2176" s="514"/>
      <c r="Y2176" s="513"/>
      <c r="Z2176" s="599"/>
      <c r="AA2176" s="599"/>
      <c r="AB2176" s="599"/>
      <c r="AC2176" s="599"/>
      <c r="AD2176" s="514"/>
      <c r="AG2176" s="111">
        <f t="shared" si="328"/>
        <v>0</v>
      </c>
      <c r="AH2176" s="111">
        <f t="shared" si="329"/>
        <v>0</v>
      </c>
    </row>
    <row r="2177" spans="1:34">
      <c r="A2177" s="132"/>
      <c r="B2177" s="132"/>
      <c r="C2177" s="160" t="s">
        <v>94</v>
      </c>
      <c r="D2177" s="510" t="str">
        <f t="shared" si="327"/>
        <v/>
      </c>
      <c r="E2177" s="511"/>
      <c r="F2177" s="511"/>
      <c r="G2177" s="511"/>
      <c r="H2177" s="511"/>
      <c r="I2177" s="511"/>
      <c r="J2177" s="511"/>
      <c r="K2177" s="511"/>
      <c r="L2177" s="511"/>
      <c r="M2177" s="511"/>
      <c r="N2177" s="511"/>
      <c r="O2177" s="511"/>
      <c r="P2177" s="511"/>
      <c r="Q2177" s="511"/>
      <c r="R2177" s="512"/>
      <c r="S2177" s="513"/>
      <c r="T2177" s="599"/>
      <c r="U2177" s="599"/>
      <c r="V2177" s="599"/>
      <c r="W2177" s="599"/>
      <c r="X2177" s="514"/>
      <c r="Y2177" s="513"/>
      <c r="Z2177" s="599"/>
      <c r="AA2177" s="599"/>
      <c r="AB2177" s="599"/>
      <c r="AC2177" s="599"/>
      <c r="AD2177" s="514"/>
      <c r="AG2177" s="111">
        <f t="shared" si="328"/>
        <v>0</v>
      </c>
      <c r="AH2177" s="111">
        <f t="shared" si="329"/>
        <v>0</v>
      </c>
    </row>
    <row r="2178" spans="1:34">
      <c r="A2178" s="132"/>
      <c r="B2178" s="132"/>
      <c r="C2178" s="160" t="s">
        <v>95</v>
      </c>
      <c r="D2178" s="510" t="str">
        <f t="shared" si="327"/>
        <v/>
      </c>
      <c r="E2178" s="511"/>
      <c r="F2178" s="511"/>
      <c r="G2178" s="511"/>
      <c r="H2178" s="511"/>
      <c r="I2178" s="511"/>
      <c r="J2178" s="511"/>
      <c r="K2178" s="511"/>
      <c r="L2178" s="511"/>
      <c r="M2178" s="511"/>
      <c r="N2178" s="511"/>
      <c r="O2178" s="511"/>
      <c r="P2178" s="511"/>
      <c r="Q2178" s="511"/>
      <c r="R2178" s="512"/>
      <c r="S2178" s="513"/>
      <c r="T2178" s="599"/>
      <c r="U2178" s="599"/>
      <c r="V2178" s="599"/>
      <c r="W2178" s="599"/>
      <c r="X2178" s="514"/>
      <c r="Y2178" s="513"/>
      <c r="Z2178" s="599"/>
      <c r="AA2178" s="599"/>
      <c r="AB2178" s="599"/>
      <c r="AC2178" s="599"/>
      <c r="AD2178" s="514"/>
      <c r="AG2178" s="111">
        <f t="shared" si="328"/>
        <v>0</v>
      </c>
      <c r="AH2178" s="111">
        <f t="shared" si="329"/>
        <v>0</v>
      </c>
    </row>
    <row r="2179" spans="1:34">
      <c r="A2179" s="132"/>
      <c r="B2179" s="132"/>
      <c r="C2179" s="160" t="s">
        <v>96</v>
      </c>
      <c r="D2179" s="510" t="str">
        <f t="shared" si="327"/>
        <v/>
      </c>
      <c r="E2179" s="511"/>
      <c r="F2179" s="511"/>
      <c r="G2179" s="511"/>
      <c r="H2179" s="511"/>
      <c r="I2179" s="511"/>
      <c r="J2179" s="511"/>
      <c r="K2179" s="511"/>
      <c r="L2179" s="511"/>
      <c r="M2179" s="511"/>
      <c r="N2179" s="511"/>
      <c r="O2179" s="511"/>
      <c r="P2179" s="511"/>
      <c r="Q2179" s="511"/>
      <c r="R2179" s="512"/>
      <c r="S2179" s="513"/>
      <c r="T2179" s="599"/>
      <c r="U2179" s="599"/>
      <c r="V2179" s="599"/>
      <c r="W2179" s="599"/>
      <c r="X2179" s="514"/>
      <c r="Y2179" s="513"/>
      <c r="Z2179" s="599"/>
      <c r="AA2179" s="599"/>
      <c r="AB2179" s="599"/>
      <c r="AC2179" s="599"/>
      <c r="AD2179" s="514"/>
      <c r="AG2179" s="111">
        <f t="shared" si="328"/>
        <v>0</v>
      </c>
      <c r="AH2179" s="111">
        <f t="shared" si="329"/>
        <v>0</v>
      </c>
    </row>
    <row r="2180" spans="1:34">
      <c r="A2180" s="132"/>
      <c r="B2180" s="132"/>
      <c r="C2180" s="160" t="s">
        <v>97</v>
      </c>
      <c r="D2180" s="510" t="str">
        <f t="shared" si="327"/>
        <v/>
      </c>
      <c r="E2180" s="511"/>
      <c r="F2180" s="511"/>
      <c r="G2180" s="511"/>
      <c r="H2180" s="511"/>
      <c r="I2180" s="511"/>
      <c r="J2180" s="511"/>
      <c r="K2180" s="511"/>
      <c r="L2180" s="511"/>
      <c r="M2180" s="511"/>
      <c r="N2180" s="511"/>
      <c r="O2180" s="511"/>
      <c r="P2180" s="511"/>
      <c r="Q2180" s="511"/>
      <c r="R2180" s="512"/>
      <c r="S2180" s="513"/>
      <c r="T2180" s="599"/>
      <c r="U2180" s="599"/>
      <c r="V2180" s="599"/>
      <c r="W2180" s="599"/>
      <c r="X2180" s="514"/>
      <c r="Y2180" s="513"/>
      <c r="Z2180" s="599"/>
      <c r="AA2180" s="599"/>
      <c r="AB2180" s="599"/>
      <c r="AC2180" s="599"/>
      <c r="AD2180" s="514"/>
      <c r="AG2180" s="111">
        <f t="shared" si="328"/>
        <v>0</v>
      </c>
      <c r="AH2180" s="111">
        <f t="shared" si="329"/>
        <v>0</v>
      </c>
    </row>
    <row r="2181" spans="1:34">
      <c r="A2181" s="132"/>
      <c r="B2181" s="132"/>
      <c r="C2181" s="160" t="s">
        <v>98</v>
      </c>
      <c r="D2181" s="510" t="str">
        <f t="shared" si="327"/>
        <v/>
      </c>
      <c r="E2181" s="511"/>
      <c r="F2181" s="511"/>
      <c r="G2181" s="511"/>
      <c r="H2181" s="511"/>
      <c r="I2181" s="511"/>
      <c r="J2181" s="511"/>
      <c r="K2181" s="511"/>
      <c r="L2181" s="511"/>
      <c r="M2181" s="511"/>
      <c r="N2181" s="511"/>
      <c r="O2181" s="511"/>
      <c r="P2181" s="511"/>
      <c r="Q2181" s="511"/>
      <c r="R2181" s="512"/>
      <c r="S2181" s="513"/>
      <c r="T2181" s="599"/>
      <c r="U2181" s="599"/>
      <c r="V2181" s="599"/>
      <c r="W2181" s="599"/>
      <c r="X2181" s="514"/>
      <c r="Y2181" s="513"/>
      <c r="Z2181" s="599"/>
      <c r="AA2181" s="599"/>
      <c r="AB2181" s="599"/>
      <c r="AC2181" s="599"/>
      <c r="AD2181" s="514"/>
      <c r="AG2181" s="111">
        <f t="shared" si="328"/>
        <v>0</v>
      </c>
      <c r="AH2181" s="111">
        <f t="shared" si="329"/>
        <v>0</v>
      </c>
    </row>
    <row r="2182" spans="1:34">
      <c r="A2182" s="132"/>
      <c r="B2182" s="132"/>
      <c r="C2182" s="160" t="s">
        <v>99</v>
      </c>
      <c r="D2182" s="510" t="str">
        <f t="shared" si="327"/>
        <v/>
      </c>
      <c r="E2182" s="511"/>
      <c r="F2182" s="511"/>
      <c r="G2182" s="511"/>
      <c r="H2182" s="511"/>
      <c r="I2182" s="511"/>
      <c r="J2182" s="511"/>
      <c r="K2182" s="511"/>
      <c r="L2182" s="511"/>
      <c r="M2182" s="511"/>
      <c r="N2182" s="511"/>
      <c r="O2182" s="511"/>
      <c r="P2182" s="511"/>
      <c r="Q2182" s="511"/>
      <c r="R2182" s="512"/>
      <c r="S2182" s="513"/>
      <c r="T2182" s="599"/>
      <c r="U2182" s="599"/>
      <c r="V2182" s="599"/>
      <c r="W2182" s="599"/>
      <c r="X2182" s="514"/>
      <c r="Y2182" s="513"/>
      <c r="Z2182" s="599"/>
      <c r="AA2182" s="599"/>
      <c r="AB2182" s="599"/>
      <c r="AC2182" s="599"/>
      <c r="AD2182" s="514"/>
      <c r="AG2182" s="111">
        <f t="shared" si="328"/>
        <v>0</v>
      </c>
      <c r="AH2182" s="111">
        <f t="shared" si="329"/>
        <v>0</v>
      </c>
    </row>
    <row r="2183" spans="1:34">
      <c r="A2183" s="132"/>
      <c r="B2183" s="132"/>
      <c r="C2183" s="160" t="s">
        <v>100</v>
      </c>
      <c r="D2183" s="510" t="str">
        <f t="shared" si="327"/>
        <v/>
      </c>
      <c r="E2183" s="511"/>
      <c r="F2183" s="511"/>
      <c r="G2183" s="511"/>
      <c r="H2183" s="511"/>
      <c r="I2183" s="511"/>
      <c r="J2183" s="511"/>
      <c r="K2183" s="511"/>
      <c r="L2183" s="511"/>
      <c r="M2183" s="511"/>
      <c r="N2183" s="511"/>
      <c r="O2183" s="511"/>
      <c r="P2183" s="511"/>
      <c r="Q2183" s="511"/>
      <c r="R2183" s="512"/>
      <c r="S2183" s="513"/>
      <c r="T2183" s="599"/>
      <c r="U2183" s="599"/>
      <c r="V2183" s="599"/>
      <c r="W2183" s="599"/>
      <c r="X2183" s="514"/>
      <c r="Y2183" s="513"/>
      <c r="Z2183" s="599"/>
      <c r="AA2183" s="599"/>
      <c r="AB2183" s="599"/>
      <c r="AC2183" s="599"/>
      <c r="AD2183" s="514"/>
      <c r="AG2183" s="111">
        <f t="shared" si="328"/>
        <v>0</v>
      </c>
      <c r="AH2183" s="111">
        <f t="shared" si="329"/>
        <v>0</v>
      </c>
    </row>
    <row r="2184" spans="1:34">
      <c r="A2184" s="132"/>
      <c r="B2184" s="132"/>
      <c r="C2184" s="160" t="s">
        <v>101</v>
      </c>
      <c r="D2184" s="510" t="str">
        <f t="shared" si="327"/>
        <v/>
      </c>
      <c r="E2184" s="511"/>
      <c r="F2184" s="511"/>
      <c r="G2184" s="511"/>
      <c r="H2184" s="511"/>
      <c r="I2184" s="511"/>
      <c r="J2184" s="511"/>
      <c r="K2184" s="511"/>
      <c r="L2184" s="511"/>
      <c r="M2184" s="511"/>
      <c r="N2184" s="511"/>
      <c r="O2184" s="511"/>
      <c r="P2184" s="511"/>
      <c r="Q2184" s="511"/>
      <c r="R2184" s="512"/>
      <c r="S2184" s="513"/>
      <c r="T2184" s="599"/>
      <c r="U2184" s="599"/>
      <c r="V2184" s="599"/>
      <c r="W2184" s="599"/>
      <c r="X2184" s="514"/>
      <c r="Y2184" s="513"/>
      <c r="Z2184" s="599"/>
      <c r="AA2184" s="599"/>
      <c r="AB2184" s="599"/>
      <c r="AC2184" s="599"/>
      <c r="AD2184" s="514"/>
      <c r="AG2184" s="111">
        <f t="shared" si="328"/>
        <v>0</v>
      </c>
      <c r="AH2184" s="111">
        <f t="shared" si="329"/>
        <v>0</v>
      </c>
    </row>
    <row r="2185" spans="1:34">
      <c r="A2185" s="132"/>
      <c r="B2185" s="132"/>
      <c r="C2185" s="160" t="s">
        <v>102</v>
      </c>
      <c r="D2185" s="510" t="str">
        <f t="shared" si="327"/>
        <v/>
      </c>
      <c r="E2185" s="511"/>
      <c r="F2185" s="511"/>
      <c r="G2185" s="511"/>
      <c r="H2185" s="511"/>
      <c r="I2185" s="511"/>
      <c r="J2185" s="511"/>
      <c r="K2185" s="511"/>
      <c r="L2185" s="511"/>
      <c r="M2185" s="511"/>
      <c r="N2185" s="511"/>
      <c r="O2185" s="511"/>
      <c r="P2185" s="511"/>
      <c r="Q2185" s="511"/>
      <c r="R2185" s="512"/>
      <c r="S2185" s="513"/>
      <c r="T2185" s="599"/>
      <c r="U2185" s="599"/>
      <c r="V2185" s="599"/>
      <c r="W2185" s="599"/>
      <c r="X2185" s="514"/>
      <c r="Y2185" s="513"/>
      <c r="Z2185" s="599"/>
      <c r="AA2185" s="599"/>
      <c r="AB2185" s="599"/>
      <c r="AC2185" s="599"/>
      <c r="AD2185" s="514"/>
      <c r="AG2185" s="111">
        <f t="shared" si="328"/>
        <v>0</v>
      </c>
      <c r="AH2185" s="111">
        <f t="shared" si="329"/>
        <v>0</v>
      </c>
    </row>
    <row r="2186" spans="1:34">
      <c r="A2186" s="132"/>
      <c r="B2186" s="132"/>
      <c r="C2186" s="160" t="s">
        <v>103</v>
      </c>
      <c r="D2186" s="510" t="str">
        <f t="shared" si="327"/>
        <v/>
      </c>
      <c r="E2186" s="511"/>
      <c r="F2186" s="511"/>
      <c r="G2186" s="511"/>
      <c r="H2186" s="511"/>
      <c r="I2186" s="511"/>
      <c r="J2186" s="511"/>
      <c r="K2186" s="511"/>
      <c r="L2186" s="511"/>
      <c r="M2186" s="511"/>
      <c r="N2186" s="511"/>
      <c r="O2186" s="511"/>
      <c r="P2186" s="511"/>
      <c r="Q2186" s="511"/>
      <c r="R2186" s="512"/>
      <c r="S2186" s="513"/>
      <c r="T2186" s="599"/>
      <c r="U2186" s="599"/>
      <c r="V2186" s="599"/>
      <c r="W2186" s="599"/>
      <c r="X2186" s="514"/>
      <c r="Y2186" s="513"/>
      <c r="Z2186" s="599"/>
      <c r="AA2186" s="599"/>
      <c r="AB2186" s="599"/>
      <c r="AC2186" s="599"/>
      <c r="AD2186" s="514"/>
      <c r="AG2186" s="111">
        <f t="shared" si="328"/>
        <v>0</v>
      </c>
      <c r="AH2186" s="111">
        <f t="shared" si="329"/>
        <v>0</v>
      </c>
    </row>
    <row r="2187" spans="1:34">
      <c r="A2187" s="132"/>
      <c r="B2187" s="132"/>
      <c r="C2187" s="160" t="s">
        <v>104</v>
      </c>
      <c r="D2187" s="510" t="str">
        <f t="shared" si="327"/>
        <v/>
      </c>
      <c r="E2187" s="511"/>
      <c r="F2187" s="511"/>
      <c r="G2187" s="511"/>
      <c r="H2187" s="511"/>
      <c r="I2187" s="511"/>
      <c r="J2187" s="511"/>
      <c r="K2187" s="511"/>
      <c r="L2187" s="511"/>
      <c r="M2187" s="511"/>
      <c r="N2187" s="511"/>
      <c r="O2187" s="511"/>
      <c r="P2187" s="511"/>
      <c r="Q2187" s="511"/>
      <c r="R2187" s="512"/>
      <c r="S2187" s="513"/>
      <c r="T2187" s="599"/>
      <c r="U2187" s="599"/>
      <c r="V2187" s="599"/>
      <c r="W2187" s="599"/>
      <c r="X2187" s="514"/>
      <c r="Y2187" s="513"/>
      <c r="Z2187" s="599"/>
      <c r="AA2187" s="599"/>
      <c r="AB2187" s="599"/>
      <c r="AC2187" s="599"/>
      <c r="AD2187" s="514"/>
      <c r="AG2187" s="111">
        <f t="shared" si="328"/>
        <v>0</v>
      </c>
      <c r="AH2187" s="111">
        <f t="shared" si="329"/>
        <v>0</v>
      </c>
    </row>
    <row r="2188" spans="1:34">
      <c r="A2188" s="132"/>
      <c r="B2188" s="132"/>
      <c r="C2188" s="160" t="s">
        <v>105</v>
      </c>
      <c r="D2188" s="510" t="str">
        <f t="shared" si="327"/>
        <v/>
      </c>
      <c r="E2188" s="511"/>
      <c r="F2188" s="511"/>
      <c r="G2188" s="511"/>
      <c r="H2188" s="511"/>
      <c r="I2188" s="511"/>
      <c r="J2188" s="511"/>
      <c r="K2188" s="511"/>
      <c r="L2188" s="511"/>
      <c r="M2188" s="511"/>
      <c r="N2188" s="511"/>
      <c r="O2188" s="511"/>
      <c r="P2188" s="511"/>
      <c r="Q2188" s="511"/>
      <c r="R2188" s="512"/>
      <c r="S2188" s="513"/>
      <c r="T2188" s="599"/>
      <c r="U2188" s="599"/>
      <c r="V2188" s="599"/>
      <c r="W2188" s="599"/>
      <c r="X2188" s="514"/>
      <c r="Y2188" s="513"/>
      <c r="Z2188" s="599"/>
      <c r="AA2188" s="599"/>
      <c r="AB2188" s="599"/>
      <c r="AC2188" s="599"/>
      <c r="AD2188" s="514"/>
      <c r="AG2188" s="111">
        <f t="shared" si="328"/>
        <v>0</v>
      </c>
      <c r="AH2188" s="111">
        <f t="shared" si="329"/>
        <v>0</v>
      </c>
    </row>
    <row r="2189" spans="1:34">
      <c r="A2189" s="132"/>
      <c r="B2189" s="132"/>
      <c r="C2189" s="160" t="s">
        <v>106</v>
      </c>
      <c r="D2189" s="510" t="str">
        <f t="shared" si="327"/>
        <v/>
      </c>
      <c r="E2189" s="511"/>
      <c r="F2189" s="511"/>
      <c r="G2189" s="511"/>
      <c r="H2189" s="511"/>
      <c r="I2189" s="511"/>
      <c r="J2189" s="511"/>
      <c r="K2189" s="511"/>
      <c r="L2189" s="511"/>
      <c r="M2189" s="511"/>
      <c r="N2189" s="511"/>
      <c r="O2189" s="511"/>
      <c r="P2189" s="511"/>
      <c r="Q2189" s="511"/>
      <c r="R2189" s="512"/>
      <c r="S2189" s="513"/>
      <c r="T2189" s="599"/>
      <c r="U2189" s="599"/>
      <c r="V2189" s="599"/>
      <c r="W2189" s="599"/>
      <c r="X2189" s="514"/>
      <c r="Y2189" s="513"/>
      <c r="Z2189" s="599"/>
      <c r="AA2189" s="599"/>
      <c r="AB2189" s="599"/>
      <c r="AC2189" s="599"/>
      <c r="AD2189" s="514"/>
      <c r="AG2189" s="111">
        <f t="shared" si="328"/>
        <v>0</v>
      </c>
      <c r="AH2189" s="111">
        <f t="shared" si="329"/>
        <v>0</v>
      </c>
    </row>
    <row r="2190" spans="1:34">
      <c r="A2190" s="132"/>
      <c r="B2190" s="132"/>
      <c r="C2190" s="160" t="s">
        <v>107</v>
      </c>
      <c r="D2190" s="510" t="str">
        <f t="shared" si="327"/>
        <v/>
      </c>
      <c r="E2190" s="511"/>
      <c r="F2190" s="511"/>
      <c r="G2190" s="511"/>
      <c r="H2190" s="511"/>
      <c r="I2190" s="511"/>
      <c r="J2190" s="511"/>
      <c r="K2190" s="511"/>
      <c r="L2190" s="511"/>
      <c r="M2190" s="511"/>
      <c r="N2190" s="511"/>
      <c r="O2190" s="511"/>
      <c r="P2190" s="511"/>
      <c r="Q2190" s="511"/>
      <c r="R2190" s="512"/>
      <c r="S2190" s="513"/>
      <c r="T2190" s="599"/>
      <c r="U2190" s="599"/>
      <c r="V2190" s="599"/>
      <c r="W2190" s="599"/>
      <c r="X2190" s="514"/>
      <c r="Y2190" s="513"/>
      <c r="Z2190" s="599"/>
      <c r="AA2190" s="599"/>
      <c r="AB2190" s="599"/>
      <c r="AC2190" s="599"/>
      <c r="AD2190" s="514"/>
      <c r="AG2190" s="111">
        <f t="shared" si="328"/>
        <v>0</v>
      </c>
      <c r="AH2190" s="111">
        <f t="shared" si="329"/>
        <v>0</v>
      </c>
    </row>
    <row r="2191" spans="1:34">
      <c r="A2191" s="132"/>
      <c r="B2191" s="132"/>
      <c r="C2191" s="160" t="s">
        <v>108</v>
      </c>
      <c r="D2191" s="510" t="str">
        <f t="shared" si="327"/>
        <v/>
      </c>
      <c r="E2191" s="511"/>
      <c r="F2191" s="511"/>
      <c r="G2191" s="511"/>
      <c r="H2191" s="511"/>
      <c r="I2191" s="511"/>
      <c r="J2191" s="511"/>
      <c r="K2191" s="511"/>
      <c r="L2191" s="511"/>
      <c r="M2191" s="511"/>
      <c r="N2191" s="511"/>
      <c r="O2191" s="511"/>
      <c r="P2191" s="511"/>
      <c r="Q2191" s="511"/>
      <c r="R2191" s="512"/>
      <c r="S2191" s="513"/>
      <c r="T2191" s="599"/>
      <c r="U2191" s="599"/>
      <c r="V2191" s="599"/>
      <c r="W2191" s="599"/>
      <c r="X2191" s="514"/>
      <c r="Y2191" s="513"/>
      <c r="Z2191" s="599"/>
      <c r="AA2191" s="599"/>
      <c r="AB2191" s="599"/>
      <c r="AC2191" s="599"/>
      <c r="AD2191" s="514"/>
      <c r="AG2191" s="111">
        <f t="shared" si="328"/>
        <v>0</v>
      </c>
      <c r="AH2191" s="111">
        <f t="shared" si="329"/>
        <v>0</v>
      </c>
    </row>
    <row r="2192" spans="1:34">
      <c r="A2192" s="132"/>
      <c r="B2192" s="132"/>
      <c r="C2192" s="160" t="s">
        <v>109</v>
      </c>
      <c r="D2192" s="510" t="str">
        <f t="shared" si="327"/>
        <v/>
      </c>
      <c r="E2192" s="511"/>
      <c r="F2192" s="511"/>
      <c r="G2192" s="511"/>
      <c r="H2192" s="511"/>
      <c r="I2192" s="511"/>
      <c r="J2192" s="511"/>
      <c r="K2192" s="511"/>
      <c r="L2192" s="511"/>
      <c r="M2192" s="511"/>
      <c r="N2192" s="511"/>
      <c r="O2192" s="511"/>
      <c r="P2192" s="511"/>
      <c r="Q2192" s="511"/>
      <c r="R2192" s="512"/>
      <c r="S2192" s="513"/>
      <c r="T2192" s="599"/>
      <c r="U2192" s="599"/>
      <c r="V2192" s="599"/>
      <c r="W2192" s="599"/>
      <c r="X2192" s="514"/>
      <c r="Y2192" s="513"/>
      <c r="Z2192" s="599"/>
      <c r="AA2192" s="599"/>
      <c r="AB2192" s="599"/>
      <c r="AC2192" s="599"/>
      <c r="AD2192" s="514"/>
      <c r="AG2192" s="111">
        <f t="shared" si="328"/>
        <v>0</v>
      </c>
      <c r="AH2192" s="111">
        <f t="shared" si="329"/>
        <v>0</v>
      </c>
    </row>
    <row r="2193" spans="1:34">
      <c r="A2193" s="132"/>
      <c r="B2193" s="132"/>
      <c r="C2193" s="160" t="s">
        <v>110</v>
      </c>
      <c r="D2193" s="510" t="str">
        <f t="shared" si="327"/>
        <v/>
      </c>
      <c r="E2193" s="511"/>
      <c r="F2193" s="511"/>
      <c r="G2193" s="511"/>
      <c r="H2193" s="511"/>
      <c r="I2193" s="511"/>
      <c r="J2193" s="511"/>
      <c r="K2193" s="511"/>
      <c r="L2193" s="511"/>
      <c r="M2193" s="511"/>
      <c r="N2193" s="511"/>
      <c r="O2193" s="511"/>
      <c r="P2193" s="511"/>
      <c r="Q2193" s="511"/>
      <c r="R2193" s="512"/>
      <c r="S2193" s="513"/>
      <c r="T2193" s="599"/>
      <c r="U2193" s="599"/>
      <c r="V2193" s="599"/>
      <c r="W2193" s="599"/>
      <c r="X2193" s="514"/>
      <c r="Y2193" s="513"/>
      <c r="Z2193" s="599"/>
      <c r="AA2193" s="599"/>
      <c r="AB2193" s="599"/>
      <c r="AC2193" s="599"/>
      <c r="AD2193" s="514"/>
      <c r="AG2193" s="111">
        <f t="shared" si="328"/>
        <v>0</v>
      </c>
      <c r="AH2193" s="111">
        <f t="shared" si="329"/>
        <v>0</v>
      </c>
    </row>
    <row r="2194" spans="1:34">
      <c r="A2194" s="132"/>
      <c r="B2194" s="132"/>
      <c r="C2194" s="160" t="s">
        <v>111</v>
      </c>
      <c r="D2194" s="510" t="str">
        <f t="shared" si="327"/>
        <v/>
      </c>
      <c r="E2194" s="511"/>
      <c r="F2194" s="511"/>
      <c r="G2194" s="511"/>
      <c r="H2194" s="511"/>
      <c r="I2194" s="511"/>
      <c r="J2194" s="511"/>
      <c r="K2194" s="511"/>
      <c r="L2194" s="511"/>
      <c r="M2194" s="511"/>
      <c r="N2194" s="511"/>
      <c r="O2194" s="511"/>
      <c r="P2194" s="511"/>
      <c r="Q2194" s="511"/>
      <c r="R2194" s="512"/>
      <c r="S2194" s="513"/>
      <c r="T2194" s="599"/>
      <c r="U2194" s="599"/>
      <c r="V2194" s="599"/>
      <c r="W2194" s="599"/>
      <c r="X2194" s="514"/>
      <c r="Y2194" s="513"/>
      <c r="Z2194" s="599"/>
      <c r="AA2194" s="599"/>
      <c r="AB2194" s="599"/>
      <c r="AC2194" s="599"/>
      <c r="AD2194" s="514"/>
      <c r="AG2194" s="111">
        <f t="shared" si="328"/>
        <v>0</v>
      </c>
      <c r="AH2194" s="111">
        <f t="shared" si="329"/>
        <v>0</v>
      </c>
    </row>
    <row r="2195" spans="1:34">
      <c r="A2195" s="132"/>
      <c r="B2195" s="132"/>
      <c r="C2195" s="160" t="s">
        <v>112</v>
      </c>
      <c r="D2195" s="510" t="str">
        <f t="shared" si="327"/>
        <v/>
      </c>
      <c r="E2195" s="511"/>
      <c r="F2195" s="511"/>
      <c r="G2195" s="511"/>
      <c r="H2195" s="511"/>
      <c r="I2195" s="511"/>
      <c r="J2195" s="511"/>
      <c r="K2195" s="511"/>
      <c r="L2195" s="511"/>
      <c r="M2195" s="511"/>
      <c r="N2195" s="511"/>
      <c r="O2195" s="511"/>
      <c r="P2195" s="511"/>
      <c r="Q2195" s="511"/>
      <c r="R2195" s="512"/>
      <c r="S2195" s="513"/>
      <c r="T2195" s="599"/>
      <c r="U2195" s="599"/>
      <c r="V2195" s="599"/>
      <c r="W2195" s="599"/>
      <c r="X2195" s="514"/>
      <c r="Y2195" s="513"/>
      <c r="Z2195" s="599"/>
      <c r="AA2195" s="599"/>
      <c r="AB2195" s="599"/>
      <c r="AC2195" s="599"/>
      <c r="AD2195" s="514"/>
      <c r="AG2195" s="111">
        <f t="shared" si="328"/>
        <v>0</v>
      </c>
      <c r="AH2195" s="111">
        <f t="shared" si="329"/>
        <v>0</v>
      </c>
    </row>
    <row r="2196" spans="1:34">
      <c r="A2196" s="132"/>
      <c r="B2196" s="132"/>
      <c r="C2196" s="160" t="s">
        <v>113</v>
      </c>
      <c r="D2196" s="510" t="str">
        <f t="shared" si="327"/>
        <v/>
      </c>
      <c r="E2196" s="511"/>
      <c r="F2196" s="511"/>
      <c r="G2196" s="511"/>
      <c r="H2196" s="511"/>
      <c r="I2196" s="511"/>
      <c r="J2196" s="511"/>
      <c r="K2196" s="511"/>
      <c r="L2196" s="511"/>
      <c r="M2196" s="511"/>
      <c r="N2196" s="511"/>
      <c r="O2196" s="511"/>
      <c r="P2196" s="511"/>
      <c r="Q2196" s="511"/>
      <c r="R2196" s="512"/>
      <c r="S2196" s="513"/>
      <c r="T2196" s="599"/>
      <c r="U2196" s="599"/>
      <c r="V2196" s="599"/>
      <c r="W2196" s="599"/>
      <c r="X2196" s="514"/>
      <c r="Y2196" s="513"/>
      <c r="Z2196" s="599"/>
      <c r="AA2196" s="599"/>
      <c r="AB2196" s="599"/>
      <c r="AC2196" s="599"/>
      <c r="AD2196" s="514"/>
      <c r="AG2196" s="111">
        <f t="shared" si="328"/>
        <v>0</v>
      </c>
      <c r="AH2196" s="111">
        <f t="shared" si="329"/>
        <v>0</v>
      </c>
    </row>
    <row r="2197" spans="1:34">
      <c r="A2197" s="132"/>
      <c r="B2197" s="132"/>
      <c r="C2197" s="160" t="s">
        <v>114</v>
      </c>
      <c r="D2197" s="510" t="str">
        <f t="shared" si="327"/>
        <v/>
      </c>
      <c r="E2197" s="511"/>
      <c r="F2197" s="511"/>
      <c r="G2197" s="511"/>
      <c r="H2197" s="511"/>
      <c r="I2197" s="511"/>
      <c r="J2197" s="511"/>
      <c r="K2197" s="511"/>
      <c r="L2197" s="511"/>
      <c r="M2197" s="511"/>
      <c r="N2197" s="511"/>
      <c r="O2197" s="511"/>
      <c r="P2197" s="511"/>
      <c r="Q2197" s="511"/>
      <c r="R2197" s="512"/>
      <c r="S2197" s="513"/>
      <c r="T2197" s="599"/>
      <c r="U2197" s="599"/>
      <c r="V2197" s="599"/>
      <c r="W2197" s="599"/>
      <c r="X2197" s="514"/>
      <c r="Y2197" s="513"/>
      <c r="Z2197" s="599"/>
      <c r="AA2197" s="599"/>
      <c r="AB2197" s="599"/>
      <c r="AC2197" s="599"/>
      <c r="AD2197" s="514"/>
      <c r="AG2197" s="111">
        <f t="shared" si="328"/>
        <v>0</v>
      </c>
      <c r="AH2197" s="111">
        <f t="shared" si="329"/>
        <v>0</v>
      </c>
    </row>
    <row r="2198" spans="1:34">
      <c r="A2198" s="132"/>
      <c r="B2198" s="132"/>
      <c r="C2198" s="160" t="s">
        <v>115</v>
      </c>
      <c r="D2198" s="510" t="str">
        <f t="shared" si="327"/>
        <v/>
      </c>
      <c r="E2198" s="511"/>
      <c r="F2198" s="511"/>
      <c r="G2198" s="511"/>
      <c r="H2198" s="511"/>
      <c r="I2198" s="511"/>
      <c r="J2198" s="511"/>
      <c r="K2198" s="511"/>
      <c r="L2198" s="511"/>
      <c r="M2198" s="511"/>
      <c r="N2198" s="511"/>
      <c r="O2198" s="511"/>
      <c r="P2198" s="511"/>
      <c r="Q2198" s="511"/>
      <c r="R2198" s="512"/>
      <c r="S2198" s="513"/>
      <c r="T2198" s="599"/>
      <c r="U2198" s="599"/>
      <c r="V2198" s="599"/>
      <c r="W2198" s="599"/>
      <c r="X2198" s="514"/>
      <c r="Y2198" s="513"/>
      <c r="Z2198" s="599"/>
      <c r="AA2198" s="599"/>
      <c r="AB2198" s="599"/>
      <c r="AC2198" s="599"/>
      <c r="AD2198" s="514"/>
      <c r="AG2198" s="111">
        <f t="shared" si="328"/>
        <v>0</v>
      </c>
      <c r="AH2198" s="111">
        <f t="shared" si="329"/>
        <v>0</v>
      </c>
    </row>
    <row r="2199" spans="1:34">
      <c r="A2199" s="132"/>
      <c r="B2199" s="132"/>
      <c r="C2199" s="160" t="s">
        <v>116</v>
      </c>
      <c r="D2199" s="510" t="str">
        <f t="shared" si="327"/>
        <v/>
      </c>
      <c r="E2199" s="511"/>
      <c r="F2199" s="511"/>
      <c r="G2199" s="511"/>
      <c r="H2199" s="511"/>
      <c r="I2199" s="511"/>
      <c r="J2199" s="511"/>
      <c r="K2199" s="511"/>
      <c r="L2199" s="511"/>
      <c r="M2199" s="511"/>
      <c r="N2199" s="511"/>
      <c r="O2199" s="511"/>
      <c r="P2199" s="511"/>
      <c r="Q2199" s="511"/>
      <c r="R2199" s="512"/>
      <c r="S2199" s="513"/>
      <c r="T2199" s="599"/>
      <c r="U2199" s="599"/>
      <c r="V2199" s="599"/>
      <c r="W2199" s="599"/>
      <c r="X2199" s="514"/>
      <c r="Y2199" s="513"/>
      <c r="Z2199" s="599"/>
      <c r="AA2199" s="599"/>
      <c r="AB2199" s="599"/>
      <c r="AC2199" s="599"/>
      <c r="AD2199" s="514"/>
      <c r="AG2199" s="111">
        <f t="shared" si="328"/>
        <v>0</v>
      </c>
      <c r="AH2199" s="111">
        <f t="shared" si="329"/>
        <v>0</v>
      </c>
    </row>
    <row r="2200" spans="1:34">
      <c r="A2200" s="132"/>
      <c r="B2200" s="132"/>
      <c r="C2200" s="160" t="s">
        <v>117</v>
      </c>
      <c r="D2200" s="510" t="str">
        <f t="shared" si="327"/>
        <v/>
      </c>
      <c r="E2200" s="511"/>
      <c r="F2200" s="511"/>
      <c r="G2200" s="511"/>
      <c r="H2200" s="511"/>
      <c r="I2200" s="511"/>
      <c r="J2200" s="511"/>
      <c r="K2200" s="511"/>
      <c r="L2200" s="511"/>
      <c r="M2200" s="511"/>
      <c r="N2200" s="511"/>
      <c r="O2200" s="511"/>
      <c r="P2200" s="511"/>
      <c r="Q2200" s="511"/>
      <c r="R2200" s="512"/>
      <c r="S2200" s="513"/>
      <c r="T2200" s="599"/>
      <c r="U2200" s="599"/>
      <c r="V2200" s="599"/>
      <c r="W2200" s="599"/>
      <c r="X2200" s="514"/>
      <c r="Y2200" s="513"/>
      <c r="Z2200" s="599"/>
      <c r="AA2200" s="599"/>
      <c r="AB2200" s="599"/>
      <c r="AC2200" s="599"/>
      <c r="AD2200" s="514"/>
      <c r="AG2200" s="111">
        <f t="shared" si="328"/>
        <v>0</v>
      </c>
      <c r="AH2200" s="111">
        <f t="shared" si="329"/>
        <v>0</v>
      </c>
    </row>
    <row r="2201" spans="1:34">
      <c r="A2201" s="132"/>
      <c r="B2201" s="132"/>
      <c r="C2201" s="160" t="s">
        <v>118</v>
      </c>
      <c r="D2201" s="510" t="str">
        <f t="shared" si="327"/>
        <v/>
      </c>
      <c r="E2201" s="511"/>
      <c r="F2201" s="511"/>
      <c r="G2201" s="511"/>
      <c r="H2201" s="511"/>
      <c r="I2201" s="511"/>
      <c r="J2201" s="511"/>
      <c r="K2201" s="511"/>
      <c r="L2201" s="511"/>
      <c r="M2201" s="511"/>
      <c r="N2201" s="511"/>
      <c r="O2201" s="511"/>
      <c r="P2201" s="511"/>
      <c r="Q2201" s="511"/>
      <c r="R2201" s="512"/>
      <c r="S2201" s="513"/>
      <c r="T2201" s="599"/>
      <c r="U2201" s="599"/>
      <c r="V2201" s="599"/>
      <c r="W2201" s="599"/>
      <c r="X2201" s="514"/>
      <c r="Y2201" s="513"/>
      <c r="Z2201" s="599"/>
      <c r="AA2201" s="599"/>
      <c r="AB2201" s="599"/>
      <c r="AC2201" s="599"/>
      <c r="AD2201" s="514"/>
      <c r="AG2201" s="111">
        <f t="shared" si="328"/>
        <v>0</v>
      </c>
      <c r="AH2201" s="111">
        <f t="shared" si="329"/>
        <v>0</v>
      </c>
    </row>
    <row r="2202" spans="1:34">
      <c r="A2202" s="132"/>
      <c r="B2202" s="132"/>
      <c r="C2202" s="160" t="s">
        <v>119</v>
      </c>
      <c r="D2202" s="510" t="str">
        <f t="shared" si="327"/>
        <v/>
      </c>
      <c r="E2202" s="511"/>
      <c r="F2202" s="511"/>
      <c r="G2202" s="511"/>
      <c r="H2202" s="511"/>
      <c r="I2202" s="511"/>
      <c r="J2202" s="511"/>
      <c r="K2202" s="511"/>
      <c r="L2202" s="511"/>
      <c r="M2202" s="511"/>
      <c r="N2202" s="511"/>
      <c r="O2202" s="511"/>
      <c r="P2202" s="511"/>
      <c r="Q2202" s="511"/>
      <c r="R2202" s="512"/>
      <c r="S2202" s="513"/>
      <c r="T2202" s="599"/>
      <c r="U2202" s="599"/>
      <c r="V2202" s="599"/>
      <c r="W2202" s="599"/>
      <c r="X2202" s="514"/>
      <c r="Y2202" s="513"/>
      <c r="Z2202" s="599"/>
      <c r="AA2202" s="599"/>
      <c r="AB2202" s="599"/>
      <c r="AC2202" s="599"/>
      <c r="AD2202" s="514"/>
      <c r="AG2202" s="111">
        <f t="shared" si="328"/>
        <v>0</v>
      </c>
      <c r="AH2202" s="111">
        <f t="shared" si="329"/>
        <v>0</v>
      </c>
    </row>
    <row r="2203" spans="1:34">
      <c r="A2203" s="132"/>
      <c r="B2203" s="132"/>
      <c r="C2203" s="160" t="s">
        <v>120</v>
      </c>
      <c r="D2203" s="510" t="str">
        <f t="shared" si="327"/>
        <v/>
      </c>
      <c r="E2203" s="511"/>
      <c r="F2203" s="511"/>
      <c r="G2203" s="511"/>
      <c r="H2203" s="511"/>
      <c r="I2203" s="511"/>
      <c r="J2203" s="511"/>
      <c r="K2203" s="511"/>
      <c r="L2203" s="511"/>
      <c r="M2203" s="511"/>
      <c r="N2203" s="511"/>
      <c r="O2203" s="511"/>
      <c r="P2203" s="511"/>
      <c r="Q2203" s="511"/>
      <c r="R2203" s="512"/>
      <c r="S2203" s="513"/>
      <c r="T2203" s="599"/>
      <c r="U2203" s="599"/>
      <c r="V2203" s="599"/>
      <c r="W2203" s="599"/>
      <c r="X2203" s="514"/>
      <c r="Y2203" s="513"/>
      <c r="Z2203" s="599"/>
      <c r="AA2203" s="599"/>
      <c r="AB2203" s="599"/>
      <c r="AC2203" s="599"/>
      <c r="AD2203" s="514"/>
      <c r="AG2203" s="111">
        <f t="shared" si="328"/>
        <v>0</v>
      </c>
      <c r="AH2203" s="111">
        <f t="shared" si="329"/>
        <v>0</v>
      </c>
    </row>
    <row r="2204" spans="1:34">
      <c r="A2204" s="132"/>
      <c r="B2204" s="132"/>
      <c r="C2204" s="160" t="s">
        <v>121</v>
      </c>
      <c r="D2204" s="510" t="str">
        <f t="shared" si="327"/>
        <v/>
      </c>
      <c r="E2204" s="511"/>
      <c r="F2204" s="511"/>
      <c r="G2204" s="511"/>
      <c r="H2204" s="511"/>
      <c r="I2204" s="511"/>
      <c r="J2204" s="511"/>
      <c r="K2204" s="511"/>
      <c r="L2204" s="511"/>
      <c r="M2204" s="511"/>
      <c r="N2204" s="511"/>
      <c r="O2204" s="511"/>
      <c r="P2204" s="511"/>
      <c r="Q2204" s="511"/>
      <c r="R2204" s="512"/>
      <c r="S2204" s="513"/>
      <c r="T2204" s="599"/>
      <c r="U2204" s="599"/>
      <c r="V2204" s="599"/>
      <c r="W2204" s="599"/>
      <c r="X2204" s="514"/>
      <c r="Y2204" s="513"/>
      <c r="Z2204" s="599"/>
      <c r="AA2204" s="599"/>
      <c r="AB2204" s="599"/>
      <c r="AC2204" s="599"/>
      <c r="AD2204" s="514"/>
      <c r="AG2204" s="111">
        <f t="shared" si="328"/>
        <v>0</v>
      </c>
      <c r="AH2204" s="111">
        <f t="shared" si="329"/>
        <v>0</v>
      </c>
    </row>
    <row r="2205" spans="1:34">
      <c r="A2205" s="132"/>
      <c r="B2205" s="132"/>
      <c r="C2205" s="160" t="s">
        <v>122</v>
      </c>
      <c r="D2205" s="510" t="str">
        <f t="shared" si="327"/>
        <v/>
      </c>
      <c r="E2205" s="511"/>
      <c r="F2205" s="511"/>
      <c r="G2205" s="511"/>
      <c r="H2205" s="511"/>
      <c r="I2205" s="511"/>
      <c r="J2205" s="511"/>
      <c r="K2205" s="511"/>
      <c r="L2205" s="511"/>
      <c r="M2205" s="511"/>
      <c r="N2205" s="511"/>
      <c r="O2205" s="511"/>
      <c r="P2205" s="511"/>
      <c r="Q2205" s="511"/>
      <c r="R2205" s="512"/>
      <c r="S2205" s="513"/>
      <c r="T2205" s="599"/>
      <c r="U2205" s="599"/>
      <c r="V2205" s="599"/>
      <c r="W2205" s="599"/>
      <c r="X2205" s="514"/>
      <c r="Y2205" s="513"/>
      <c r="Z2205" s="599"/>
      <c r="AA2205" s="599"/>
      <c r="AB2205" s="599"/>
      <c r="AC2205" s="599"/>
      <c r="AD2205" s="514"/>
      <c r="AG2205" s="111">
        <f t="shared" si="328"/>
        <v>0</v>
      </c>
      <c r="AH2205" s="111">
        <f t="shared" si="329"/>
        <v>0</v>
      </c>
    </row>
    <row r="2206" spans="1:34">
      <c r="A2206" s="132"/>
      <c r="B2206" s="132"/>
      <c r="C2206" s="160" t="s">
        <v>123</v>
      </c>
      <c r="D2206" s="510" t="str">
        <f t="shared" si="327"/>
        <v/>
      </c>
      <c r="E2206" s="511"/>
      <c r="F2206" s="511"/>
      <c r="G2206" s="511"/>
      <c r="H2206" s="511"/>
      <c r="I2206" s="511"/>
      <c r="J2206" s="511"/>
      <c r="K2206" s="511"/>
      <c r="L2206" s="511"/>
      <c r="M2206" s="511"/>
      <c r="N2206" s="511"/>
      <c r="O2206" s="511"/>
      <c r="P2206" s="511"/>
      <c r="Q2206" s="511"/>
      <c r="R2206" s="512"/>
      <c r="S2206" s="513"/>
      <c r="T2206" s="599"/>
      <c r="U2206" s="599"/>
      <c r="V2206" s="599"/>
      <c r="W2206" s="599"/>
      <c r="X2206" s="514"/>
      <c r="Y2206" s="513"/>
      <c r="Z2206" s="599"/>
      <c r="AA2206" s="599"/>
      <c r="AB2206" s="599"/>
      <c r="AC2206" s="599"/>
      <c r="AD2206" s="514"/>
      <c r="AG2206" s="111">
        <f t="shared" si="328"/>
        <v>0</v>
      </c>
      <c r="AH2206" s="111">
        <f t="shared" si="329"/>
        <v>0</v>
      </c>
    </row>
    <row r="2207" spans="1:34">
      <c r="A2207" s="132"/>
      <c r="B2207" s="132"/>
      <c r="C2207" s="160" t="s">
        <v>124</v>
      </c>
      <c r="D2207" s="510" t="str">
        <f t="shared" si="327"/>
        <v/>
      </c>
      <c r="E2207" s="511"/>
      <c r="F2207" s="511"/>
      <c r="G2207" s="511"/>
      <c r="H2207" s="511"/>
      <c r="I2207" s="511"/>
      <c r="J2207" s="511"/>
      <c r="K2207" s="511"/>
      <c r="L2207" s="511"/>
      <c r="M2207" s="511"/>
      <c r="N2207" s="511"/>
      <c r="O2207" s="511"/>
      <c r="P2207" s="511"/>
      <c r="Q2207" s="511"/>
      <c r="R2207" s="512"/>
      <c r="S2207" s="513"/>
      <c r="T2207" s="599"/>
      <c r="U2207" s="599"/>
      <c r="V2207" s="599"/>
      <c r="W2207" s="599"/>
      <c r="X2207" s="514"/>
      <c r="Y2207" s="513"/>
      <c r="Z2207" s="599"/>
      <c r="AA2207" s="599"/>
      <c r="AB2207" s="599"/>
      <c r="AC2207" s="599"/>
      <c r="AD2207" s="514"/>
      <c r="AG2207" s="111">
        <f t="shared" si="328"/>
        <v>0</v>
      </c>
      <c r="AH2207" s="111">
        <f t="shared" si="329"/>
        <v>0</v>
      </c>
    </row>
    <row r="2208" spans="1:34">
      <c r="A2208" s="132"/>
      <c r="B2208" s="132"/>
      <c r="C2208" s="160" t="s">
        <v>125</v>
      </c>
      <c r="D2208" s="510" t="str">
        <f t="shared" si="327"/>
        <v/>
      </c>
      <c r="E2208" s="511"/>
      <c r="F2208" s="511"/>
      <c r="G2208" s="511"/>
      <c r="H2208" s="511"/>
      <c r="I2208" s="511"/>
      <c r="J2208" s="511"/>
      <c r="K2208" s="511"/>
      <c r="L2208" s="511"/>
      <c r="M2208" s="511"/>
      <c r="N2208" s="511"/>
      <c r="O2208" s="511"/>
      <c r="P2208" s="511"/>
      <c r="Q2208" s="511"/>
      <c r="R2208" s="512"/>
      <c r="S2208" s="513"/>
      <c r="T2208" s="599"/>
      <c r="U2208" s="599"/>
      <c r="V2208" s="599"/>
      <c r="W2208" s="599"/>
      <c r="X2208" s="514"/>
      <c r="Y2208" s="513"/>
      <c r="Z2208" s="599"/>
      <c r="AA2208" s="599"/>
      <c r="AB2208" s="599"/>
      <c r="AC2208" s="599"/>
      <c r="AD2208" s="514"/>
      <c r="AG2208" s="111">
        <f t="shared" si="328"/>
        <v>0</v>
      </c>
      <c r="AH2208" s="111">
        <f t="shared" si="329"/>
        <v>0</v>
      </c>
    </row>
    <row r="2209" spans="1:34">
      <c r="A2209" s="132"/>
      <c r="B2209" s="132"/>
      <c r="C2209" s="160" t="s">
        <v>126</v>
      </c>
      <c r="D2209" s="510" t="str">
        <f t="shared" si="327"/>
        <v/>
      </c>
      <c r="E2209" s="511"/>
      <c r="F2209" s="511"/>
      <c r="G2209" s="511"/>
      <c r="H2209" s="511"/>
      <c r="I2209" s="511"/>
      <c r="J2209" s="511"/>
      <c r="K2209" s="511"/>
      <c r="L2209" s="511"/>
      <c r="M2209" s="511"/>
      <c r="N2209" s="511"/>
      <c r="O2209" s="511"/>
      <c r="P2209" s="511"/>
      <c r="Q2209" s="511"/>
      <c r="R2209" s="512"/>
      <c r="S2209" s="513"/>
      <c r="T2209" s="599"/>
      <c r="U2209" s="599"/>
      <c r="V2209" s="599"/>
      <c r="W2209" s="599"/>
      <c r="X2209" s="514"/>
      <c r="Y2209" s="513"/>
      <c r="Z2209" s="599"/>
      <c r="AA2209" s="599"/>
      <c r="AB2209" s="599"/>
      <c r="AC2209" s="599"/>
      <c r="AD2209" s="514"/>
      <c r="AG2209" s="111">
        <f t="shared" si="328"/>
        <v>0</v>
      </c>
      <c r="AH2209" s="111">
        <f t="shared" si="329"/>
        <v>0</v>
      </c>
    </row>
    <row r="2210" spans="1:34">
      <c r="A2210" s="132"/>
      <c r="B2210" s="132"/>
      <c r="C2210" s="160" t="s">
        <v>127</v>
      </c>
      <c r="D2210" s="510" t="str">
        <f t="shared" si="327"/>
        <v/>
      </c>
      <c r="E2210" s="511"/>
      <c r="F2210" s="511"/>
      <c r="G2210" s="511"/>
      <c r="H2210" s="511"/>
      <c r="I2210" s="511"/>
      <c r="J2210" s="511"/>
      <c r="K2210" s="511"/>
      <c r="L2210" s="511"/>
      <c r="M2210" s="511"/>
      <c r="N2210" s="511"/>
      <c r="O2210" s="511"/>
      <c r="P2210" s="511"/>
      <c r="Q2210" s="511"/>
      <c r="R2210" s="512"/>
      <c r="S2210" s="513"/>
      <c r="T2210" s="599"/>
      <c r="U2210" s="599"/>
      <c r="V2210" s="599"/>
      <c r="W2210" s="599"/>
      <c r="X2210" s="514"/>
      <c r="Y2210" s="513"/>
      <c r="Z2210" s="599"/>
      <c r="AA2210" s="599"/>
      <c r="AB2210" s="599"/>
      <c r="AC2210" s="599"/>
      <c r="AD2210" s="514"/>
      <c r="AG2210" s="111">
        <f t="shared" si="328"/>
        <v>0</v>
      </c>
      <c r="AH2210" s="111">
        <f t="shared" si="329"/>
        <v>0</v>
      </c>
    </row>
    <row r="2211" spans="1:34">
      <c r="A2211" s="132"/>
      <c r="B2211" s="132"/>
      <c r="C2211" s="160" t="s">
        <v>128</v>
      </c>
      <c r="D2211" s="510" t="str">
        <f t="shared" si="327"/>
        <v/>
      </c>
      <c r="E2211" s="511"/>
      <c r="F2211" s="511"/>
      <c r="G2211" s="511"/>
      <c r="H2211" s="511"/>
      <c r="I2211" s="511"/>
      <c r="J2211" s="511"/>
      <c r="K2211" s="511"/>
      <c r="L2211" s="511"/>
      <c r="M2211" s="511"/>
      <c r="N2211" s="511"/>
      <c r="O2211" s="511"/>
      <c r="P2211" s="511"/>
      <c r="Q2211" s="511"/>
      <c r="R2211" s="512"/>
      <c r="S2211" s="513"/>
      <c r="T2211" s="599"/>
      <c r="U2211" s="599"/>
      <c r="V2211" s="599"/>
      <c r="W2211" s="599"/>
      <c r="X2211" s="514"/>
      <c r="Y2211" s="513"/>
      <c r="Z2211" s="599"/>
      <c r="AA2211" s="599"/>
      <c r="AB2211" s="599"/>
      <c r="AC2211" s="599"/>
      <c r="AD2211" s="514"/>
      <c r="AG2211" s="111">
        <f t="shared" si="328"/>
        <v>0</v>
      </c>
      <c r="AH2211" s="111">
        <f t="shared" si="329"/>
        <v>0</v>
      </c>
    </row>
    <row r="2212" spans="1:34">
      <c r="A2212" s="132"/>
      <c r="B2212" s="132"/>
      <c r="C2212" s="160" t="s">
        <v>129</v>
      </c>
      <c r="D2212" s="510" t="str">
        <f t="shared" si="327"/>
        <v/>
      </c>
      <c r="E2212" s="511"/>
      <c r="F2212" s="511"/>
      <c r="G2212" s="511"/>
      <c r="H2212" s="511"/>
      <c r="I2212" s="511"/>
      <c r="J2212" s="511"/>
      <c r="K2212" s="511"/>
      <c r="L2212" s="511"/>
      <c r="M2212" s="511"/>
      <c r="N2212" s="511"/>
      <c r="O2212" s="511"/>
      <c r="P2212" s="511"/>
      <c r="Q2212" s="511"/>
      <c r="R2212" s="512"/>
      <c r="S2212" s="513"/>
      <c r="T2212" s="599"/>
      <c r="U2212" s="599"/>
      <c r="V2212" s="599"/>
      <c r="W2212" s="599"/>
      <c r="X2212" s="514"/>
      <c r="Y2212" s="513"/>
      <c r="Z2212" s="599"/>
      <c r="AA2212" s="599"/>
      <c r="AB2212" s="599"/>
      <c r="AC2212" s="599"/>
      <c r="AD2212" s="514"/>
      <c r="AG2212" s="111">
        <f t="shared" si="328"/>
        <v>0</v>
      </c>
      <c r="AH2212" s="111">
        <f t="shared" si="329"/>
        <v>0</v>
      </c>
    </row>
    <row r="2213" spans="1:34">
      <c r="A2213" s="132"/>
      <c r="B2213" s="132"/>
      <c r="C2213" s="160" t="s">
        <v>130</v>
      </c>
      <c r="D2213" s="510" t="str">
        <f t="shared" si="327"/>
        <v/>
      </c>
      <c r="E2213" s="511"/>
      <c r="F2213" s="511"/>
      <c r="G2213" s="511"/>
      <c r="H2213" s="511"/>
      <c r="I2213" s="511"/>
      <c r="J2213" s="511"/>
      <c r="K2213" s="511"/>
      <c r="L2213" s="511"/>
      <c r="M2213" s="511"/>
      <c r="N2213" s="511"/>
      <c r="O2213" s="511"/>
      <c r="P2213" s="511"/>
      <c r="Q2213" s="511"/>
      <c r="R2213" s="512"/>
      <c r="S2213" s="513"/>
      <c r="T2213" s="599"/>
      <c r="U2213" s="599"/>
      <c r="V2213" s="599"/>
      <c r="W2213" s="599"/>
      <c r="X2213" s="514"/>
      <c r="Y2213" s="513"/>
      <c r="Z2213" s="599"/>
      <c r="AA2213" s="599"/>
      <c r="AB2213" s="599"/>
      <c r="AC2213" s="599"/>
      <c r="AD2213" s="514"/>
      <c r="AG2213" s="111">
        <f t="shared" si="328"/>
        <v>0</v>
      </c>
      <c r="AH2213" s="111">
        <f t="shared" si="329"/>
        <v>0</v>
      </c>
    </row>
    <row r="2214" spans="1:34">
      <c r="A2214" s="132"/>
      <c r="B2214" s="132"/>
      <c r="C2214" s="160" t="s">
        <v>131</v>
      </c>
      <c r="D2214" s="510" t="str">
        <f t="shared" si="327"/>
        <v/>
      </c>
      <c r="E2214" s="511"/>
      <c r="F2214" s="511"/>
      <c r="G2214" s="511"/>
      <c r="H2214" s="511"/>
      <c r="I2214" s="511"/>
      <c r="J2214" s="511"/>
      <c r="K2214" s="511"/>
      <c r="L2214" s="511"/>
      <c r="M2214" s="511"/>
      <c r="N2214" s="511"/>
      <c r="O2214" s="511"/>
      <c r="P2214" s="511"/>
      <c r="Q2214" s="511"/>
      <c r="R2214" s="512"/>
      <c r="S2214" s="513"/>
      <c r="T2214" s="599"/>
      <c r="U2214" s="599"/>
      <c r="V2214" s="599"/>
      <c r="W2214" s="599"/>
      <c r="X2214" s="514"/>
      <c r="Y2214" s="513"/>
      <c r="Z2214" s="599"/>
      <c r="AA2214" s="599"/>
      <c r="AB2214" s="599"/>
      <c r="AC2214" s="599"/>
      <c r="AD2214" s="514"/>
      <c r="AG2214" s="111">
        <f t="shared" si="328"/>
        <v>0</v>
      </c>
      <c r="AH2214" s="111">
        <f t="shared" si="329"/>
        <v>0</v>
      </c>
    </row>
    <row r="2215" spans="1:34">
      <c r="A2215" s="132"/>
      <c r="B2215" s="132"/>
      <c r="C2215" s="160" t="s">
        <v>132</v>
      </c>
      <c r="D2215" s="510" t="str">
        <f t="shared" si="327"/>
        <v/>
      </c>
      <c r="E2215" s="511"/>
      <c r="F2215" s="511"/>
      <c r="G2215" s="511"/>
      <c r="H2215" s="511"/>
      <c r="I2215" s="511"/>
      <c r="J2215" s="511"/>
      <c r="K2215" s="511"/>
      <c r="L2215" s="511"/>
      <c r="M2215" s="511"/>
      <c r="N2215" s="511"/>
      <c r="O2215" s="511"/>
      <c r="P2215" s="511"/>
      <c r="Q2215" s="511"/>
      <c r="R2215" s="512"/>
      <c r="S2215" s="513"/>
      <c r="T2215" s="599"/>
      <c r="U2215" s="599"/>
      <c r="V2215" s="599"/>
      <c r="W2215" s="599"/>
      <c r="X2215" s="514"/>
      <c r="Y2215" s="513"/>
      <c r="Z2215" s="599"/>
      <c r="AA2215" s="599"/>
      <c r="AB2215" s="599"/>
      <c r="AC2215" s="599"/>
      <c r="AD2215" s="514"/>
      <c r="AG2215" s="111">
        <f t="shared" si="328"/>
        <v>0</v>
      </c>
      <c r="AH2215" s="111">
        <f t="shared" si="329"/>
        <v>0</v>
      </c>
    </row>
    <row r="2216" spans="1:34">
      <c r="A2216" s="132"/>
      <c r="B2216" s="132"/>
      <c r="C2216" s="160" t="s">
        <v>133</v>
      </c>
      <c r="D2216" s="510" t="str">
        <f t="shared" ref="D2216:D2270" si="330">IF(D103="","",D103)</f>
        <v/>
      </c>
      <c r="E2216" s="511"/>
      <c r="F2216" s="511"/>
      <c r="G2216" s="511"/>
      <c r="H2216" s="511"/>
      <c r="I2216" s="511"/>
      <c r="J2216" s="511"/>
      <c r="K2216" s="511"/>
      <c r="L2216" s="511"/>
      <c r="M2216" s="511"/>
      <c r="N2216" s="511"/>
      <c r="O2216" s="511"/>
      <c r="P2216" s="511"/>
      <c r="Q2216" s="511"/>
      <c r="R2216" s="512"/>
      <c r="S2216" s="513"/>
      <c r="T2216" s="599"/>
      <c r="U2216" s="599"/>
      <c r="V2216" s="599"/>
      <c r="W2216" s="599"/>
      <c r="X2216" s="514"/>
      <c r="Y2216" s="513"/>
      <c r="Z2216" s="599"/>
      <c r="AA2216" s="599"/>
      <c r="AB2216" s="599"/>
      <c r="AC2216" s="599"/>
      <c r="AD2216" s="514"/>
      <c r="AG2216" s="111">
        <f t="shared" ref="AG2216:AG2270" si="331">IF($AG$2149=$AH$2149,0,IF(OR(AND(D2216&lt;&gt;"",S2216=""),AND(D2216="",S2216&lt;&gt;"")),1,0))</f>
        <v>0</v>
      </c>
      <c r="AH2216" s="111">
        <f t="shared" ref="AH2216:AH2270" si="332">IF($AG$2149=$AH$2149,0,IF(OR(AND(S2216=1,Y2216=""),AND(S2216&gt;1,Y2216&lt;&gt;"")),1,0))</f>
        <v>0</v>
      </c>
    </row>
    <row r="2217" spans="1:34">
      <c r="A2217" s="132"/>
      <c r="B2217" s="132"/>
      <c r="C2217" s="160" t="s">
        <v>134</v>
      </c>
      <c r="D2217" s="510" t="str">
        <f t="shared" si="330"/>
        <v/>
      </c>
      <c r="E2217" s="511"/>
      <c r="F2217" s="511"/>
      <c r="G2217" s="511"/>
      <c r="H2217" s="511"/>
      <c r="I2217" s="511"/>
      <c r="J2217" s="511"/>
      <c r="K2217" s="511"/>
      <c r="L2217" s="511"/>
      <c r="M2217" s="511"/>
      <c r="N2217" s="511"/>
      <c r="O2217" s="511"/>
      <c r="P2217" s="511"/>
      <c r="Q2217" s="511"/>
      <c r="R2217" s="512"/>
      <c r="S2217" s="513"/>
      <c r="T2217" s="599"/>
      <c r="U2217" s="599"/>
      <c r="V2217" s="599"/>
      <c r="W2217" s="599"/>
      <c r="X2217" s="514"/>
      <c r="Y2217" s="513"/>
      <c r="Z2217" s="599"/>
      <c r="AA2217" s="599"/>
      <c r="AB2217" s="599"/>
      <c r="AC2217" s="599"/>
      <c r="AD2217" s="514"/>
      <c r="AG2217" s="111">
        <f t="shared" si="331"/>
        <v>0</v>
      </c>
      <c r="AH2217" s="111">
        <f t="shared" si="332"/>
        <v>0</v>
      </c>
    </row>
    <row r="2218" spans="1:34">
      <c r="A2218" s="132"/>
      <c r="B2218" s="132"/>
      <c r="C2218" s="160" t="s">
        <v>135</v>
      </c>
      <c r="D2218" s="510" t="str">
        <f t="shared" si="330"/>
        <v/>
      </c>
      <c r="E2218" s="511"/>
      <c r="F2218" s="511"/>
      <c r="G2218" s="511"/>
      <c r="H2218" s="511"/>
      <c r="I2218" s="511"/>
      <c r="J2218" s="511"/>
      <c r="K2218" s="511"/>
      <c r="L2218" s="511"/>
      <c r="M2218" s="511"/>
      <c r="N2218" s="511"/>
      <c r="O2218" s="511"/>
      <c r="P2218" s="511"/>
      <c r="Q2218" s="511"/>
      <c r="R2218" s="512"/>
      <c r="S2218" s="513"/>
      <c r="T2218" s="599"/>
      <c r="U2218" s="599"/>
      <c r="V2218" s="599"/>
      <c r="W2218" s="599"/>
      <c r="X2218" s="514"/>
      <c r="Y2218" s="513"/>
      <c r="Z2218" s="599"/>
      <c r="AA2218" s="599"/>
      <c r="AB2218" s="599"/>
      <c r="AC2218" s="599"/>
      <c r="AD2218" s="514"/>
      <c r="AG2218" s="111">
        <f t="shared" si="331"/>
        <v>0</v>
      </c>
      <c r="AH2218" s="111">
        <f t="shared" si="332"/>
        <v>0</v>
      </c>
    </row>
    <row r="2219" spans="1:34">
      <c r="A2219" s="132"/>
      <c r="B2219" s="132"/>
      <c r="C2219" s="160" t="s">
        <v>136</v>
      </c>
      <c r="D2219" s="510" t="str">
        <f t="shared" si="330"/>
        <v/>
      </c>
      <c r="E2219" s="511"/>
      <c r="F2219" s="511"/>
      <c r="G2219" s="511"/>
      <c r="H2219" s="511"/>
      <c r="I2219" s="511"/>
      <c r="J2219" s="511"/>
      <c r="K2219" s="511"/>
      <c r="L2219" s="511"/>
      <c r="M2219" s="511"/>
      <c r="N2219" s="511"/>
      <c r="O2219" s="511"/>
      <c r="P2219" s="511"/>
      <c r="Q2219" s="511"/>
      <c r="R2219" s="512"/>
      <c r="S2219" s="513"/>
      <c r="T2219" s="599"/>
      <c r="U2219" s="599"/>
      <c r="V2219" s="599"/>
      <c r="W2219" s="599"/>
      <c r="X2219" s="514"/>
      <c r="Y2219" s="513"/>
      <c r="Z2219" s="599"/>
      <c r="AA2219" s="599"/>
      <c r="AB2219" s="599"/>
      <c r="AC2219" s="599"/>
      <c r="AD2219" s="514"/>
      <c r="AG2219" s="111">
        <f t="shared" si="331"/>
        <v>0</v>
      </c>
      <c r="AH2219" s="111">
        <f t="shared" si="332"/>
        <v>0</v>
      </c>
    </row>
    <row r="2220" spans="1:34">
      <c r="A2220" s="132"/>
      <c r="B2220" s="132"/>
      <c r="C2220" s="160" t="s">
        <v>137</v>
      </c>
      <c r="D2220" s="510" t="str">
        <f t="shared" si="330"/>
        <v/>
      </c>
      <c r="E2220" s="511"/>
      <c r="F2220" s="511"/>
      <c r="G2220" s="511"/>
      <c r="H2220" s="511"/>
      <c r="I2220" s="511"/>
      <c r="J2220" s="511"/>
      <c r="K2220" s="511"/>
      <c r="L2220" s="511"/>
      <c r="M2220" s="511"/>
      <c r="N2220" s="511"/>
      <c r="O2220" s="511"/>
      <c r="P2220" s="511"/>
      <c r="Q2220" s="511"/>
      <c r="R2220" s="512"/>
      <c r="S2220" s="513"/>
      <c r="T2220" s="599"/>
      <c r="U2220" s="599"/>
      <c r="V2220" s="599"/>
      <c r="W2220" s="599"/>
      <c r="X2220" s="514"/>
      <c r="Y2220" s="513"/>
      <c r="Z2220" s="599"/>
      <c r="AA2220" s="599"/>
      <c r="AB2220" s="599"/>
      <c r="AC2220" s="599"/>
      <c r="AD2220" s="514"/>
      <c r="AG2220" s="111">
        <f t="shared" si="331"/>
        <v>0</v>
      </c>
      <c r="AH2220" s="111">
        <f t="shared" si="332"/>
        <v>0</v>
      </c>
    </row>
    <row r="2221" spans="1:34">
      <c r="A2221" s="132"/>
      <c r="B2221" s="132"/>
      <c r="C2221" s="160" t="s">
        <v>138</v>
      </c>
      <c r="D2221" s="510" t="str">
        <f t="shared" si="330"/>
        <v/>
      </c>
      <c r="E2221" s="511"/>
      <c r="F2221" s="511"/>
      <c r="G2221" s="511"/>
      <c r="H2221" s="511"/>
      <c r="I2221" s="511"/>
      <c r="J2221" s="511"/>
      <c r="K2221" s="511"/>
      <c r="L2221" s="511"/>
      <c r="M2221" s="511"/>
      <c r="N2221" s="511"/>
      <c r="O2221" s="511"/>
      <c r="P2221" s="511"/>
      <c r="Q2221" s="511"/>
      <c r="R2221" s="512"/>
      <c r="S2221" s="513"/>
      <c r="T2221" s="599"/>
      <c r="U2221" s="599"/>
      <c r="V2221" s="599"/>
      <c r="W2221" s="599"/>
      <c r="X2221" s="514"/>
      <c r="Y2221" s="513"/>
      <c r="Z2221" s="599"/>
      <c r="AA2221" s="599"/>
      <c r="AB2221" s="599"/>
      <c r="AC2221" s="599"/>
      <c r="AD2221" s="514"/>
      <c r="AG2221" s="111">
        <f t="shared" si="331"/>
        <v>0</v>
      </c>
      <c r="AH2221" s="111">
        <f t="shared" si="332"/>
        <v>0</v>
      </c>
    </row>
    <row r="2222" spans="1:34">
      <c r="A2222" s="132"/>
      <c r="B2222" s="132"/>
      <c r="C2222" s="160" t="s">
        <v>139</v>
      </c>
      <c r="D2222" s="510" t="str">
        <f t="shared" si="330"/>
        <v/>
      </c>
      <c r="E2222" s="511"/>
      <c r="F2222" s="511"/>
      <c r="G2222" s="511"/>
      <c r="H2222" s="511"/>
      <c r="I2222" s="511"/>
      <c r="J2222" s="511"/>
      <c r="K2222" s="511"/>
      <c r="L2222" s="511"/>
      <c r="M2222" s="511"/>
      <c r="N2222" s="511"/>
      <c r="O2222" s="511"/>
      <c r="P2222" s="511"/>
      <c r="Q2222" s="511"/>
      <c r="R2222" s="512"/>
      <c r="S2222" s="513"/>
      <c r="T2222" s="599"/>
      <c r="U2222" s="599"/>
      <c r="V2222" s="599"/>
      <c r="W2222" s="599"/>
      <c r="X2222" s="514"/>
      <c r="Y2222" s="513"/>
      <c r="Z2222" s="599"/>
      <c r="AA2222" s="599"/>
      <c r="AB2222" s="599"/>
      <c r="AC2222" s="599"/>
      <c r="AD2222" s="514"/>
      <c r="AG2222" s="111">
        <f t="shared" si="331"/>
        <v>0</v>
      </c>
      <c r="AH2222" s="111">
        <f t="shared" si="332"/>
        <v>0</v>
      </c>
    </row>
    <row r="2223" spans="1:34">
      <c r="A2223" s="132"/>
      <c r="B2223" s="132"/>
      <c r="C2223" s="160" t="s">
        <v>140</v>
      </c>
      <c r="D2223" s="510" t="str">
        <f t="shared" si="330"/>
        <v/>
      </c>
      <c r="E2223" s="511"/>
      <c r="F2223" s="511"/>
      <c r="G2223" s="511"/>
      <c r="H2223" s="511"/>
      <c r="I2223" s="511"/>
      <c r="J2223" s="511"/>
      <c r="K2223" s="511"/>
      <c r="L2223" s="511"/>
      <c r="M2223" s="511"/>
      <c r="N2223" s="511"/>
      <c r="O2223" s="511"/>
      <c r="P2223" s="511"/>
      <c r="Q2223" s="511"/>
      <c r="R2223" s="512"/>
      <c r="S2223" s="513"/>
      <c r="T2223" s="599"/>
      <c r="U2223" s="599"/>
      <c r="V2223" s="599"/>
      <c r="W2223" s="599"/>
      <c r="X2223" s="514"/>
      <c r="Y2223" s="513"/>
      <c r="Z2223" s="599"/>
      <c r="AA2223" s="599"/>
      <c r="AB2223" s="599"/>
      <c r="AC2223" s="599"/>
      <c r="AD2223" s="514"/>
      <c r="AG2223" s="111">
        <f t="shared" si="331"/>
        <v>0</v>
      </c>
      <c r="AH2223" s="111">
        <f t="shared" si="332"/>
        <v>0</v>
      </c>
    </row>
    <row r="2224" spans="1:34">
      <c r="A2224" s="132"/>
      <c r="B2224" s="132"/>
      <c r="C2224" s="160" t="s">
        <v>141</v>
      </c>
      <c r="D2224" s="510" t="str">
        <f t="shared" si="330"/>
        <v/>
      </c>
      <c r="E2224" s="511"/>
      <c r="F2224" s="511"/>
      <c r="G2224" s="511"/>
      <c r="H2224" s="511"/>
      <c r="I2224" s="511"/>
      <c r="J2224" s="511"/>
      <c r="K2224" s="511"/>
      <c r="L2224" s="511"/>
      <c r="M2224" s="511"/>
      <c r="N2224" s="511"/>
      <c r="O2224" s="511"/>
      <c r="P2224" s="511"/>
      <c r="Q2224" s="511"/>
      <c r="R2224" s="512"/>
      <c r="S2224" s="513"/>
      <c r="T2224" s="599"/>
      <c r="U2224" s="599"/>
      <c r="V2224" s="599"/>
      <c r="W2224" s="599"/>
      <c r="X2224" s="514"/>
      <c r="Y2224" s="513"/>
      <c r="Z2224" s="599"/>
      <c r="AA2224" s="599"/>
      <c r="AB2224" s="599"/>
      <c r="AC2224" s="599"/>
      <c r="AD2224" s="514"/>
      <c r="AG2224" s="111">
        <f t="shared" si="331"/>
        <v>0</v>
      </c>
      <c r="AH2224" s="111">
        <f t="shared" si="332"/>
        <v>0</v>
      </c>
    </row>
    <row r="2225" spans="1:34">
      <c r="A2225" s="132"/>
      <c r="B2225" s="132"/>
      <c r="C2225" s="160" t="s">
        <v>142</v>
      </c>
      <c r="D2225" s="510" t="str">
        <f t="shared" si="330"/>
        <v/>
      </c>
      <c r="E2225" s="511"/>
      <c r="F2225" s="511"/>
      <c r="G2225" s="511"/>
      <c r="H2225" s="511"/>
      <c r="I2225" s="511"/>
      <c r="J2225" s="511"/>
      <c r="K2225" s="511"/>
      <c r="L2225" s="511"/>
      <c r="M2225" s="511"/>
      <c r="N2225" s="511"/>
      <c r="O2225" s="511"/>
      <c r="P2225" s="511"/>
      <c r="Q2225" s="511"/>
      <c r="R2225" s="512"/>
      <c r="S2225" s="513"/>
      <c r="T2225" s="599"/>
      <c r="U2225" s="599"/>
      <c r="V2225" s="599"/>
      <c r="W2225" s="599"/>
      <c r="X2225" s="514"/>
      <c r="Y2225" s="513"/>
      <c r="Z2225" s="599"/>
      <c r="AA2225" s="599"/>
      <c r="AB2225" s="599"/>
      <c r="AC2225" s="599"/>
      <c r="AD2225" s="514"/>
      <c r="AG2225" s="111">
        <f t="shared" si="331"/>
        <v>0</v>
      </c>
      <c r="AH2225" s="111">
        <f t="shared" si="332"/>
        <v>0</v>
      </c>
    </row>
    <row r="2226" spans="1:34">
      <c r="A2226" s="132"/>
      <c r="B2226" s="132"/>
      <c r="C2226" s="160" t="s">
        <v>143</v>
      </c>
      <c r="D2226" s="510" t="str">
        <f t="shared" si="330"/>
        <v/>
      </c>
      <c r="E2226" s="511"/>
      <c r="F2226" s="511"/>
      <c r="G2226" s="511"/>
      <c r="H2226" s="511"/>
      <c r="I2226" s="511"/>
      <c r="J2226" s="511"/>
      <c r="K2226" s="511"/>
      <c r="L2226" s="511"/>
      <c r="M2226" s="511"/>
      <c r="N2226" s="511"/>
      <c r="O2226" s="511"/>
      <c r="P2226" s="511"/>
      <c r="Q2226" s="511"/>
      <c r="R2226" s="512"/>
      <c r="S2226" s="513"/>
      <c r="T2226" s="599"/>
      <c r="U2226" s="599"/>
      <c r="V2226" s="599"/>
      <c r="W2226" s="599"/>
      <c r="X2226" s="514"/>
      <c r="Y2226" s="513"/>
      <c r="Z2226" s="599"/>
      <c r="AA2226" s="599"/>
      <c r="AB2226" s="599"/>
      <c r="AC2226" s="599"/>
      <c r="AD2226" s="514"/>
      <c r="AG2226" s="111">
        <f t="shared" si="331"/>
        <v>0</v>
      </c>
      <c r="AH2226" s="111">
        <f t="shared" si="332"/>
        <v>0</v>
      </c>
    </row>
    <row r="2227" spans="1:34">
      <c r="A2227" s="132"/>
      <c r="B2227" s="132"/>
      <c r="C2227" s="160" t="s">
        <v>144</v>
      </c>
      <c r="D2227" s="510" t="str">
        <f t="shared" si="330"/>
        <v/>
      </c>
      <c r="E2227" s="511"/>
      <c r="F2227" s="511"/>
      <c r="G2227" s="511"/>
      <c r="H2227" s="511"/>
      <c r="I2227" s="511"/>
      <c r="J2227" s="511"/>
      <c r="K2227" s="511"/>
      <c r="L2227" s="511"/>
      <c r="M2227" s="511"/>
      <c r="N2227" s="511"/>
      <c r="O2227" s="511"/>
      <c r="P2227" s="511"/>
      <c r="Q2227" s="511"/>
      <c r="R2227" s="512"/>
      <c r="S2227" s="513"/>
      <c r="T2227" s="599"/>
      <c r="U2227" s="599"/>
      <c r="V2227" s="599"/>
      <c r="W2227" s="599"/>
      <c r="X2227" s="514"/>
      <c r="Y2227" s="513"/>
      <c r="Z2227" s="599"/>
      <c r="AA2227" s="599"/>
      <c r="AB2227" s="599"/>
      <c r="AC2227" s="599"/>
      <c r="AD2227" s="514"/>
      <c r="AG2227" s="111">
        <f t="shared" si="331"/>
        <v>0</v>
      </c>
      <c r="AH2227" s="111">
        <f t="shared" si="332"/>
        <v>0</v>
      </c>
    </row>
    <row r="2228" spans="1:34">
      <c r="A2228" s="132"/>
      <c r="B2228" s="132"/>
      <c r="C2228" s="160" t="s">
        <v>145</v>
      </c>
      <c r="D2228" s="510" t="str">
        <f t="shared" si="330"/>
        <v/>
      </c>
      <c r="E2228" s="511"/>
      <c r="F2228" s="511"/>
      <c r="G2228" s="511"/>
      <c r="H2228" s="511"/>
      <c r="I2228" s="511"/>
      <c r="J2228" s="511"/>
      <c r="K2228" s="511"/>
      <c r="L2228" s="511"/>
      <c r="M2228" s="511"/>
      <c r="N2228" s="511"/>
      <c r="O2228" s="511"/>
      <c r="P2228" s="511"/>
      <c r="Q2228" s="511"/>
      <c r="R2228" s="512"/>
      <c r="S2228" s="513"/>
      <c r="T2228" s="599"/>
      <c r="U2228" s="599"/>
      <c r="V2228" s="599"/>
      <c r="W2228" s="599"/>
      <c r="X2228" s="514"/>
      <c r="Y2228" s="513"/>
      <c r="Z2228" s="599"/>
      <c r="AA2228" s="599"/>
      <c r="AB2228" s="599"/>
      <c r="AC2228" s="599"/>
      <c r="AD2228" s="514"/>
      <c r="AG2228" s="111">
        <f t="shared" si="331"/>
        <v>0</v>
      </c>
      <c r="AH2228" s="111">
        <f t="shared" si="332"/>
        <v>0</v>
      </c>
    </row>
    <row r="2229" spans="1:34">
      <c r="A2229" s="132"/>
      <c r="B2229" s="132"/>
      <c r="C2229" s="160" t="s">
        <v>146</v>
      </c>
      <c r="D2229" s="510" t="str">
        <f t="shared" si="330"/>
        <v/>
      </c>
      <c r="E2229" s="511"/>
      <c r="F2229" s="511"/>
      <c r="G2229" s="511"/>
      <c r="H2229" s="511"/>
      <c r="I2229" s="511"/>
      <c r="J2229" s="511"/>
      <c r="K2229" s="511"/>
      <c r="L2229" s="511"/>
      <c r="M2229" s="511"/>
      <c r="N2229" s="511"/>
      <c r="O2229" s="511"/>
      <c r="P2229" s="511"/>
      <c r="Q2229" s="511"/>
      <c r="R2229" s="512"/>
      <c r="S2229" s="513"/>
      <c r="T2229" s="599"/>
      <c r="U2229" s="599"/>
      <c r="V2229" s="599"/>
      <c r="W2229" s="599"/>
      <c r="X2229" s="514"/>
      <c r="Y2229" s="513"/>
      <c r="Z2229" s="599"/>
      <c r="AA2229" s="599"/>
      <c r="AB2229" s="599"/>
      <c r="AC2229" s="599"/>
      <c r="AD2229" s="514"/>
      <c r="AG2229" s="111">
        <f t="shared" si="331"/>
        <v>0</v>
      </c>
      <c r="AH2229" s="111">
        <f t="shared" si="332"/>
        <v>0</v>
      </c>
    </row>
    <row r="2230" spans="1:34">
      <c r="A2230" s="132"/>
      <c r="B2230" s="132"/>
      <c r="C2230" s="160" t="s">
        <v>147</v>
      </c>
      <c r="D2230" s="510" t="str">
        <f t="shared" si="330"/>
        <v/>
      </c>
      <c r="E2230" s="511"/>
      <c r="F2230" s="511"/>
      <c r="G2230" s="511"/>
      <c r="H2230" s="511"/>
      <c r="I2230" s="511"/>
      <c r="J2230" s="511"/>
      <c r="K2230" s="511"/>
      <c r="L2230" s="511"/>
      <c r="M2230" s="511"/>
      <c r="N2230" s="511"/>
      <c r="O2230" s="511"/>
      <c r="P2230" s="511"/>
      <c r="Q2230" s="511"/>
      <c r="R2230" s="512"/>
      <c r="S2230" s="513"/>
      <c r="T2230" s="599"/>
      <c r="U2230" s="599"/>
      <c r="V2230" s="599"/>
      <c r="W2230" s="599"/>
      <c r="X2230" s="514"/>
      <c r="Y2230" s="513"/>
      <c r="Z2230" s="599"/>
      <c r="AA2230" s="599"/>
      <c r="AB2230" s="599"/>
      <c r="AC2230" s="599"/>
      <c r="AD2230" s="514"/>
      <c r="AG2230" s="111">
        <f t="shared" si="331"/>
        <v>0</v>
      </c>
      <c r="AH2230" s="111">
        <f t="shared" si="332"/>
        <v>0</v>
      </c>
    </row>
    <row r="2231" spans="1:34">
      <c r="A2231" s="132"/>
      <c r="B2231" s="132"/>
      <c r="C2231" s="160" t="s">
        <v>148</v>
      </c>
      <c r="D2231" s="510" t="str">
        <f t="shared" si="330"/>
        <v/>
      </c>
      <c r="E2231" s="511"/>
      <c r="F2231" s="511"/>
      <c r="G2231" s="511"/>
      <c r="H2231" s="511"/>
      <c r="I2231" s="511"/>
      <c r="J2231" s="511"/>
      <c r="K2231" s="511"/>
      <c r="L2231" s="511"/>
      <c r="M2231" s="511"/>
      <c r="N2231" s="511"/>
      <c r="O2231" s="511"/>
      <c r="P2231" s="511"/>
      <c r="Q2231" s="511"/>
      <c r="R2231" s="512"/>
      <c r="S2231" s="513"/>
      <c r="T2231" s="599"/>
      <c r="U2231" s="599"/>
      <c r="V2231" s="599"/>
      <c r="W2231" s="599"/>
      <c r="X2231" s="514"/>
      <c r="Y2231" s="513"/>
      <c r="Z2231" s="599"/>
      <c r="AA2231" s="599"/>
      <c r="AB2231" s="599"/>
      <c r="AC2231" s="599"/>
      <c r="AD2231" s="514"/>
      <c r="AG2231" s="111">
        <f t="shared" si="331"/>
        <v>0</v>
      </c>
      <c r="AH2231" s="111">
        <f t="shared" si="332"/>
        <v>0</v>
      </c>
    </row>
    <row r="2232" spans="1:34">
      <c r="A2232" s="132"/>
      <c r="B2232" s="132"/>
      <c r="C2232" s="160" t="s">
        <v>149</v>
      </c>
      <c r="D2232" s="510" t="str">
        <f t="shared" si="330"/>
        <v/>
      </c>
      <c r="E2232" s="511"/>
      <c r="F2232" s="511"/>
      <c r="G2232" s="511"/>
      <c r="H2232" s="511"/>
      <c r="I2232" s="511"/>
      <c r="J2232" s="511"/>
      <c r="K2232" s="511"/>
      <c r="L2232" s="511"/>
      <c r="M2232" s="511"/>
      <c r="N2232" s="511"/>
      <c r="O2232" s="511"/>
      <c r="P2232" s="511"/>
      <c r="Q2232" s="511"/>
      <c r="R2232" s="512"/>
      <c r="S2232" s="513"/>
      <c r="T2232" s="599"/>
      <c r="U2232" s="599"/>
      <c r="V2232" s="599"/>
      <c r="W2232" s="599"/>
      <c r="X2232" s="514"/>
      <c r="Y2232" s="513"/>
      <c r="Z2232" s="599"/>
      <c r="AA2232" s="599"/>
      <c r="AB2232" s="599"/>
      <c r="AC2232" s="599"/>
      <c r="AD2232" s="514"/>
      <c r="AG2232" s="111">
        <f t="shared" si="331"/>
        <v>0</v>
      </c>
      <c r="AH2232" s="111">
        <f t="shared" si="332"/>
        <v>0</v>
      </c>
    </row>
    <row r="2233" spans="1:34">
      <c r="A2233" s="132"/>
      <c r="B2233" s="132"/>
      <c r="C2233" s="160" t="s">
        <v>150</v>
      </c>
      <c r="D2233" s="510" t="str">
        <f t="shared" si="330"/>
        <v/>
      </c>
      <c r="E2233" s="511"/>
      <c r="F2233" s="511"/>
      <c r="G2233" s="511"/>
      <c r="H2233" s="511"/>
      <c r="I2233" s="511"/>
      <c r="J2233" s="511"/>
      <c r="K2233" s="511"/>
      <c r="L2233" s="511"/>
      <c r="M2233" s="511"/>
      <c r="N2233" s="511"/>
      <c r="O2233" s="511"/>
      <c r="P2233" s="511"/>
      <c r="Q2233" s="511"/>
      <c r="R2233" s="512"/>
      <c r="S2233" s="513"/>
      <c r="T2233" s="599"/>
      <c r="U2233" s="599"/>
      <c r="V2233" s="599"/>
      <c r="W2233" s="599"/>
      <c r="X2233" s="514"/>
      <c r="Y2233" s="513"/>
      <c r="Z2233" s="599"/>
      <c r="AA2233" s="599"/>
      <c r="AB2233" s="599"/>
      <c r="AC2233" s="599"/>
      <c r="AD2233" s="514"/>
      <c r="AG2233" s="111">
        <f t="shared" si="331"/>
        <v>0</v>
      </c>
      <c r="AH2233" s="111">
        <f t="shared" si="332"/>
        <v>0</v>
      </c>
    </row>
    <row r="2234" spans="1:34">
      <c r="A2234" s="132"/>
      <c r="B2234" s="132"/>
      <c r="C2234" s="160" t="s">
        <v>151</v>
      </c>
      <c r="D2234" s="510" t="str">
        <f t="shared" si="330"/>
        <v/>
      </c>
      <c r="E2234" s="511"/>
      <c r="F2234" s="511"/>
      <c r="G2234" s="511"/>
      <c r="H2234" s="511"/>
      <c r="I2234" s="511"/>
      <c r="J2234" s="511"/>
      <c r="K2234" s="511"/>
      <c r="L2234" s="511"/>
      <c r="M2234" s="511"/>
      <c r="N2234" s="511"/>
      <c r="O2234" s="511"/>
      <c r="P2234" s="511"/>
      <c r="Q2234" s="511"/>
      <c r="R2234" s="512"/>
      <c r="S2234" s="513"/>
      <c r="T2234" s="599"/>
      <c r="U2234" s="599"/>
      <c r="V2234" s="599"/>
      <c r="W2234" s="599"/>
      <c r="X2234" s="514"/>
      <c r="Y2234" s="513"/>
      <c r="Z2234" s="599"/>
      <c r="AA2234" s="599"/>
      <c r="AB2234" s="599"/>
      <c r="AC2234" s="599"/>
      <c r="AD2234" s="514"/>
      <c r="AG2234" s="111">
        <f t="shared" si="331"/>
        <v>0</v>
      </c>
      <c r="AH2234" s="111">
        <f t="shared" si="332"/>
        <v>0</v>
      </c>
    </row>
    <row r="2235" spans="1:34">
      <c r="A2235" s="132"/>
      <c r="B2235" s="132"/>
      <c r="C2235" s="160" t="s">
        <v>152</v>
      </c>
      <c r="D2235" s="510" t="str">
        <f t="shared" si="330"/>
        <v/>
      </c>
      <c r="E2235" s="511"/>
      <c r="F2235" s="511"/>
      <c r="G2235" s="511"/>
      <c r="H2235" s="511"/>
      <c r="I2235" s="511"/>
      <c r="J2235" s="511"/>
      <c r="K2235" s="511"/>
      <c r="L2235" s="511"/>
      <c r="M2235" s="511"/>
      <c r="N2235" s="511"/>
      <c r="O2235" s="511"/>
      <c r="P2235" s="511"/>
      <c r="Q2235" s="511"/>
      <c r="R2235" s="512"/>
      <c r="S2235" s="513"/>
      <c r="T2235" s="599"/>
      <c r="U2235" s="599"/>
      <c r="V2235" s="599"/>
      <c r="W2235" s="599"/>
      <c r="X2235" s="514"/>
      <c r="Y2235" s="513"/>
      <c r="Z2235" s="599"/>
      <c r="AA2235" s="599"/>
      <c r="AB2235" s="599"/>
      <c r="AC2235" s="599"/>
      <c r="AD2235" s="514"/>
      <c r="AG2235" s="111">
        <f t="shared" si="331"/>
        <v>0</v>
      </c>
      <c r="AH2235" s="111">
        <f t="shared" si="332"/>
        <v>0</v>
      </c>
    </row>
    <row r="2236" spans="1:34">
      <c r="A2236" s="132"/>
      <c r="B2236" s="132"/>
      <c r="C2236" s="160" t="s">
        <v>153</v>
      </c>
      <c r="D2236" s="510" t="str">
        <f t="shared" si="330"/>
        <v/>
      </c>
      <c r="E2236" s="511"/>
      <c r="F2236" s="511"/>
      <c r="G2236" s="511"/>
      <c r="H2236" s="511"/>
      <c r="I2236" s="511"/>
      <c r="J2236" s="511"/>
      <c r="K2236" s="511"/>
      <c r="L2236" s="511"/>
      <c r="M2236" s="511"/>
      <c r="N2236" s="511"/>
      <c r="O2236" s="511"/>
      <c r="P2236" s="511"/>
      <c r="Q2236" s="511"/>
      <c r="R2236" s="512"/>
      <c r="S2236" s="513"/>
      <c r="T2236" s="599"/>
      <c r="U2236" s="599"/>
      <c r="V2236" s="599"/>
      <c r="W2236" s="599"/>
      <c r="X2236" s="514"/>
      <c r="Y2236" s="513"/>
      <c r="Z2236" s="599"/>
      <c r="AA2236" s="599"/>
      <c r="AB2236" s="599"/>
      <c r="AC2236" s="599"/>
      <c r="AD2236" s="514"/>
      <c r="AG2236" s="111">
        <f t="shared" si="331"/>
        <v>0</v>
      </c>
      <c r="AH2236" s="111">
        <f t="shared" si="332"/>
        <v>0</v>
      </c>
    </row>
    <row r="2237" spans="1:34">
      <c r="A2237" s="132"/>
      <c r="B2237" s="132"/>
      <c r="C2237" s="160" t="s">
        <v>154</v>
      </c>
      <c r="D2237" s="510" t="str">
        <f t="shared" si="330"/>
        <v/>
      </c>
      <c r="E2237" s="511"/>
      <c r="F2237" s="511"/>
      <c r="G2237" s="511"/>
      <c r="H2237" s="511"/>
      <c r="I2237" s="511"/>
      <c r="J2237" s="511"/>
      <c r="K2237" s="511"/>
      <c r="L2237" s="511"/>
      <c r="M2237" s="511"/>
      <c r="N2237" s="511"/>
      <c r="O2237" s="511"/>
      <c r="P2237" s="511"/>
      <c r="Q2237" s="511"/>
      <c r="R2237" s="512"/>
      <c r="S2237" s="513"/>
      <c r="T2237" s="599"/>
      <c r="U2237" s="599"/>
      <c r="V2237" s="599"/>
      <c r="W2237" s="599"/>
      <c r="X2237" s="514"/>
      <c r="Y2237" s="513"/>
      <c r="Z2237" s="599"/>
      <c r="AA2237" s="599"/>
      <c r="AB2237" s="599"/>
      <c r="AC2237" s="599"/>
      <c r="AD2237" s="514"/>
      <c r="AG2237" s="111">
        <f t="shared" si="331"/>
        <v>0</v>
      </c>
      <c r="AH2237" s="111">
        <f t="shared" si="332"/>
        <v>0</v>
      </c>
    </row>
    <row r="2238" spans="1:34">
      <c r="A2238" s="132"/>
      <c r="B2238" s="132"/>
      <c r="C2238" s="160" t="s">
        <v>155</v>
      </c>
      <c r="D2238" s="510" t="str">
        <f t="shared" si="330"/>
        <v/>
      </c>
      <c r="E2238" s="511"/>
      <c r="F2238" s="511"/>
      <c r="G2238" s="511"/>
      <c r="H2238" s="511"/>
      <c r="I2238" s="511"/>
      <c r="J2238" s="511"/>
      <c r="K2238" s="511"/>
      <c r="L2238" s="511"/>
      <c r="M2238" s="511"/>
      <c r="N2238" s="511"/>
      <c r="O2238" s="511"/>
      <c r="P2238" s="511"/>
      <c r="Q2238" s="511"/>
      <c r="R2238" s="512"/>
      <c r="S2238" s="513"/>
      <c r="T2238" s="599"/>
      <c r="U2238" s="599"/>
      <c r="V2238" s="599"/>
      <c r="W2238" s="599"/>
      <c r="X2238" s="514"/>
      <c r="Y2238" s="513"/>
      <c r="Z2238" s="599"/>
      <c r="AA2238" s="599"/>
      <c r="AB2238" s="599"/>
      <c r="AC2238" s="599"/>
      <c r="AD2238" s="514"/>
      <c r="AG2238" s="111">
        <f t="shared" si="331"/>
        <v>0</v>
      </c>
      <c r="AH2238" s="111">
        <f t="shared" si="332"/>
        <v>0</v>
      </c>
    </row>
    <row r="2239" spans="1:34">
      <c r="A2239" s="132"/>
      <c r="B2239" s="132"/>
      <c r="C2239" s="160" t="s">
        <v>156</v>
      </c>
      <c r="D2239" s="510" t="str">
        <f t="shared" si="330"/>
        <v/>
      </c>
      <c r="E2239" s="511"/>
      <c r="F2239" s="511"/>
      <c r="G2239" s="511"/>
      <c r="H2239" s="511"/>
      <c r="I2239" s="511"/>
      <c r="J2239" s="511"/>
      <c r="K2239" s="511"/>
      <c r="L2239" s="511"/>
      <c r="M2239" s="511"/>
      <c r="N2239" s="511"/>
      <c r="O2239" s="511"/>
      <c r="P2239" s="511"/>
      <c r="Q2239" s="511"/>
      <c r="R2239" s="512"/>
      <c r="S2239" s="513"/>
      <c r="T2239" s="599"/>
      <c r="U2239" s="599"/>
      <c r="V2239" s="599"/>
      <c r="W2239" s="599"/>
      <c r="X2239" s="514"/>
      <c r="Y2239" s="513"/>
      <c r="Z2239" s="599"/>
      <c r="AA2239" s="599"/>
      <c r="AB2239" s="599"/>
      <c r="AC2239" s="599"/>
      <c r="AD2239" s="514"/>
      <c r="AG2239" s="111">
        <f t="shared" si="331"/>
        <v>0</v>
      </c>
      <c r="AH2239" s="111">
        <f t="shared" si="332"/>
        <v>0</v>
      </c>
    </row>
    <row r="2240" spans="1:34">
      <c r="A2240" s="132"/>
      <c r="B2240" s="132"/>
      <c r="C2240" s="160" t="s">
        <v>157</v>
      </c>
      <c r="D2240" s="510" t="str">
        <f t="shared" si="330"/>
        <v/>
      </c>
      <c r="E2240" s="511"/>
      <c r="F2240" s="511"/>
      <c r="G2240" s="511"/>
      <c r="H2240" s="511"/>
      <c r="I2240" s="511"/>
      <c r="J2240" s="511"/>
      <c r="K2240" s="511"/>
      <c r="L2240" s="511"/>
      <c r="M2240" s="511"/>
      <c r="N2240" s="511"/>
      <c r="O2240" s="511"/>
      <c r="P2240" s="511"/>
      <c r="Q2240" s="511"/>
      <c r="R2240" s="512"/>
      <c r="S2240" s="513"/>
      <c r="T2240" s="599"/>
      <c r="U2240" s="599"/>
      <c r="V2240" s="599"/>
      <c r="W2240" s="599"/>
      <c r="X2240" s="514"/>
      <c r="Y2240" s="513"/>
      <c r="Z2240" s="599"/>
      <c r="AA2240" s="599"/>
      <c r="AB2240" s="599"/>
      <c r="AC2240" s="599"/>
      <c r="AD2240" s="514"/>
      <c r="AG2240" s="111">
        <f t="shared" si="331"/>
        <v>0</v>
      </c>
      <c r="AH2240" s="111">
        <f t="shared" si="332"/>
        <v>0</v>
      </c>
    </row>
    <row r="2241" spans="1:34">
      <c r="A2241" s="132"/>
      <c r="B2241" s="132"/>
      <c r="C2241" s="160" t="s">
        <v>158</v>
      </c>
      <c r="D2241" s="510" t="str">
        <f t="shared" si="330"/>
        <v/>
      </c>
      <c r="E2241" s="511"/>
      <c r="F2241" s="511"/>
      <c r="G2241" s="511"/>
      <c r="H2241" s="511"/>
      <c r="I2241" s="511"/>
      <c r="J2241" s="511"/>
      <c r="K2241" s="511"/>
      <c r="L2241" s="511"/>
      <c r="M2241" s="511"/>
      <c r="N2241" s="511"/>
      <c r="O2241" s="511"/>
      <c r="P2241" s="511"/>
      <c r="Q2241" s="511"/>
      <c r="R2241" s="512"/>
      <c r="S2241" s="513"/>
      <c r="T2241" s="599"/>
      <c r="U2241" s="599"/>
      <c r="V2241" s="599"/>
      <c r="W2241" s="599"/>
      <c r="X2241" s="514"/>
      <c r="Y2241" s="513"/>
      <c r="Z2241" s="599"/>
      <c r="AA2241" s="599"/>
      <c r="AB2241" s="599"/>
      <c r="AC2241" s="599"/>
      <c r="AD2241" s="514"/>
      <c r="AG2241" s="111">
        <f t="shared" si="331"/>
        <v>0</v>
      </c>
      <c r="AH2241" s="111">
        <f t="shared" si="332"/>
        <v>0</v>
      </c>
    </row>
    <row r="2242" spans="1:34">
      <c r="A2242" s="132"/>
      <c r="B2242" s="132"/>
      <c r="C2242" s="160" t="s">
        <v>159</v>
      </c>
      <c r="D2242" s="510" t="str">
        <f t="shared" si="330"/>
        <v/>
      </c>
      <c r="E2242" s="511"/>
      <c r="F2242" s="511"/>
      <c r="G2242" s="511"/>
      <c r="H2242" s="511"/>
      <c r="I2242" s="511"/>
      <c r="J2242" s="511"/>
      <c r="K2242" s="511"/>
      <c r="L2242" s="511"/>
      <c r="M2242" s="511"/>
      <c r="N2242" s="511"/>
      <c r="O2242" s="511"/>
      <c r="P2242" s="511"/>
      <c r="Q2242" s="511"/>
      <c r="R2242" s="512"/>
      <c r="S2242" s="513"/>
      <c r="T2242" s="599"/>
      <c r="U2242" s="599"/>
      <c r="V2242" s="599"/>
      <c r="W2242" s="599"/>
      <c r="X2242" s="514"/>
      <c r="Y2242" s="513"/>
      <c r="Z2242" s="599"/>
      <c r="AA2242" s="599"/>
      <c r="AB2242" s="599"/>
      <c r="AC2242" s="599"/>
      <c r="AD2242" s="514"/>
      <c r="AG2242" s="111">
        <f t="shared" si="331"/>
        <v>0</v>
      </c>
      <c r="AH2242" s="111">
        <f t="shared" si="332"/>
        <v>0</v>
      </c>
    </row>
    <row r="2243" spans="1:34">
      <c r="A2243" s="132"/>
      <c r="B2243" s="132"/>
      <c r="C2243" s="160" t="s">
        <v>160</v>
      </c>
      <c r="D2243" s="510" t="str">
        <f t="shared" si="330"/>
        <v/>
      </c>
      <c r="E2243" s="511"/>
      <c r="F2243" s="511"/>
      <c r="G2243" s="511"/>
      <c r="H2243" s="511"/>
      <c r="I2243" s="511"/>
      <c r="J2243" s="511"/>
      <c r="K2243" s="511"/>
      <c r="L2243" s="511"/>
      <c r="M2243" s="511"/>
      <c r="N2243" s="511"/>
      <c r="O2243" s="511"/>
      <c r="P2243" s="511"/>
      <c r="Q2243" s="511"/>
      <c r="R2243" s="512"/>
      <c r="S2243" s="513"/>
      <c r="T2243" s="599"/>
      <c r="U2243" s="599"/>
      <c r="V2243" s="599"/>
      <c r="W2243" s="599"/>
      <c r="X2243" s="514"/>
      <c r="Y2243" s="513"/>
      <c r="Z2243" s="599"/>
      <c r="AA2243" s="599"/>
      <c r="AB2243" s="599"/>
      <c r="AC2243" s="599"/>
      <c r="AD2243" s="514"/>
      <c r="AG2243" s="111">
        <f t="shared" si="331"/>
        <v>0</v>
      </c>
      <c r="AH2243" s="111">
        <f t="shared" si="332"/>
        <v>0</v>
      </c>
    </row>
    <row r="2244" spans="1:34">
      <c r="A2244" s="132"/>
      <c r="B2244" s="132"/>
      <c r="C2244" s="162" t="s">
        <v>161</v>
      </c>
      <c r="D2244" s="510" t="str">
        <f t="shared" si="330"/>
        <v/>
      </c>
      <c r="E2244" s="511"/>
      <c r="F2244" s="511"/>
      <c r="G2244" s="511"/>
      <c r="H2244" s="511"/>
      <c r="I2244" s="511"/>
      <c r="J2244" s="511"/>
      <c r="K2244" s="511"/>
      <c r="L2244" s="511"/>
      <c r="M2244" s="511"/>
      <c r="N2244" s="511"/>
      <c r="O2244" s="511"/>
      <c r="P2244" s="511"/>
      <c r="Q2244" s="511"/>
      <c r="R2244" s="512"/>
      <c r="S2244" s="513"/>
      <c r="T2244" s="599"/>
      <c r="U2244" s="599"/>
      <c r="V2244" s="599"/>
      <c r="W2244" s="599"/>
      <c r="X2244" s="514"/>
      <c r="Y2244" s="513"/>
      <c r="Z2244" s="599"/>
      <c r="AA2244" s="599"/>
      <c r="AB2244" s="599"/>
      <c r="AC2244" s="599"/>
      <c r="AD2244" s="514"/>
      <c r="AG2244" s="111">
        <f t="shared" si="331"/>
        <v>0</v>
      </c>
      <c r="AH2244" s="111">
        <f t="shared" si="332"/>
        <v>0</v>
      </c>
    </row>
    <row r="2245" spans="1:34">
      <c r="A2245" s="132"/>
      <c r="B2245" s="132"/>
      <c r="C2245" s="162" t="s">
        <v>162</v>
      </c>
      <c r="D2245" s="510" t="str">
        <f t="shared" si="330"/>
        <v/>
      </c>
      <c r="E2245" s="511"/>
      <c r="F2245" s="511"/>
      <c r="G2245" s="511"/>
      <c r="H2245" s="511"/>
      <c r="I2245" s="511"/>
      <c r="J2245" s="511"/>
      <c r="K2245" s="511"/>
      <c r="L2245" s="511"/>
      <c r="M2245" s="511"/>
      <c r="N2245" s="511"/>
      <c r="O2245" s="511"/>
      <c r="P2245" s="511"/>
      <c r="Q2245" s="511"/>
      <c r="R2245" s="512"/>
      <c r="S2245" s="513"/>
      <c r="T2245" s="599"/>
      <c r="U2245" s="599"/>
      <c r="V2245" s="599"/>
      <c r="W2245" s="599"/>
      <c r="X2245" s="514"/>
      <c r="Y2245" s="513"/>
      <c r="Z2245" s="599"/>
      <c r="AA2245" s="599"/>
      <c r="AB2245" s="599"/>
      <c r="AC2245" s="599"/>
      <c r="AD2245" s="514"/>
      <c r="AG2245" s="111">
        <f t="shared" si="331"/>
        <v>0</v>
      </c>
      <c r="AH2245" s="111">
        <f t="shared" si="332"/>
        <v>0</v>
      </c>
    </row>
    <row r="2246" spans="1:34">
      <c r="A2246" s="132"/>
      <c r="B2246" s="132"/>
      <c r="C2246" s="162" t="s">
        <v>163</v>
      </c>
      <c r="D2246" s="510" t="str">
        <f t="shared" si="330"/>
        <v/>
      </c>
      <c r="E2246" s="511"/>
      <c r="F2246" s="511"/>
      <c r="G2246" s="511"/>
      <c r="H2246" s="511"/>
      <c r="I2246" s="511"/>
      <c r="J2246" s="511"/>
      <c r="K2246" s="511"/>
      <c r="L2246" s="511"/>
      <c r="M2246" s="511"/>
      <c r="N2246" s="511"/>
      <c r="O2246" s="511"/>
      <c r="P2246" s="511"/>
      <c r="Q2246" s="511"/>
      <c r="R2246" s="512"/>
      <c r="S2246" s="513"/>
      <c r="T2246" s="599"/>
      <c r="U2246" s="599"/>
      <c r="V2246" s="599"/>
      <c r="W2246" s="599"/>
      <c r="X2246" s="514"/>
      <c r="Y2246" s="513"/>
      <c r="Z2246" s="599"/>
      <c r="AA2246" s="599"/>
      <c r="AB2246" s="599"/>
      <c r="AC2246" s="599"/>
      <c r="AD2246" s="514"/>
      <c r="AG2246" s="111">
        <f t="shared" si="331"/>
        <v>0</v>
      </c>
      <c r="AH2246" s="111">
        <f t="shared" si="332"/>
        <v>0</v>
      </c>
    </row>
    <row r="2247" spans="1:34">
      <c r="A2247" s="132"/>
      <c r="B2247" s="132"/>
      <c r="C2247" s="162" t="s">
        <v>164</v>
      </c>
      <c r="D2247" s="510" t="str">
        <f t="shared" si="330"/>
        <v/>
      </c>
      <c r="E2247" s="511"/>
      <c r="F2247" s="511"/>
      <c r="G2247" s="511"/>
      <c r="H2247" s="511"/>
      <c r="I2247" s="511"/>
      <c r="J2247" s="511"/>
      <c r="K2247" s="511"/>
      <c r="L2247" s="511"/>
      <c r="M2247" s="511"/>
      <c r="N2247" s="511"/>
      <c r="O2247" s="511"/>
      <c r="P2247" s="511"/>
      <c r="Q2247" s="511"/>
      <c r="R2247" s="512"/>
      <c r="S2247" s="513"/>
      <c r="T2247" s="599"/>
      <c r="U2247" s="599"/>
      <c r="V2247" s="599"/>
      <c r="W2247" s="599"/>
      <c r="X2247" s="514"/>
      <c r="Y2247" s="513"/>
      <c r="Z2247" s="599"/>
      <c r="AA2247" s="599"/>
      <c r="AB2247" s="599"/>
      <c r="AC2247" s="599"/>
      <c r="AD2247" s="514"/>
      <c r="AG2247" s="111">
        <f t="shared" si="331"/>
        <v>0</v>
      </c>
      <c r="AH2247" s="111">
        <f t="shared" si="332"/>
        <v>0</v>
      </c>
    </row>
    <row r="2248" spans="1:34">
      <c r="A2248" s="132"/>
      <c r="B2248" s="132"/>
      <c r="C2248" s="162" t="s">
        <v>165</v>
      </c>
      <c r="D2248" s="510" t="str">
        <f t="shared" si="330"/>
        <v/>
      </c>
      <c r="E2248" s="511"/>
      <c r="F2248" s="511"/>
      <c r="G2248" s="511"/>
      <c r="H2248" s="511"/>
      <c r="I2248" s="511"/>
      <c r="J2248" s="511"/>
      <c r="K2248" s="511"/>
      <c r="L2248" s="511"/>
      <c r="M2248" s="511"/>
      <c r="N2248" s="511"/>
      <c r="O2248" s="511"/>
      <c r="P2248" s="511"/>
      <c r="Q2248" s="511"/>
      <c r="R2248" s="512"/>
      <c r="S2248" s="513"/>
      <c r="T2248" s="599"/>
      <c r="U2248" s="599"/>
      <c r="V2248" s="599"/>
      <c r="W2248" s="599"/>
      <c r="X2248" s="514"/>
      <c r="Y2248" s="513"/>
      <c r="Z2248" s="599"/>
      <c r="AA2248" s="599"/>
      <c r="AB2248" s="599"/>
      <c r="AC2248" s="599"/>
      <c r="AD2248" s="514"/>
      <c r="AG2248" s="111">
        <f t="shared" si="331"/>
        <v>0</v>
      </c>
      <c r="AH2248" s="111">
        <f t="shared" si="332"/>
        <v>0</v>
      </c>
    </row>
    <row r="2249" spans="1:34">
      <c r="A2249" s="132"/>
      <c r="B2249" s="132"/>
      <c r="C2249" s="162" t="s">
        <v>166</v>
      </c>
      <c r="D2249" s="510" t="str">
        <f t="shared" si="330"/>
        <v/>
      </c>
      <c r="E2249" s="511"/>
      <c r="F2249" s="511"/>
      <c r="G2249" s="511"/>
      <c r="H2249" s="511"/>
      <c r="I2249" s="511"/>
      <c r="J2249" s="511"/>
      <c r="K2249" s="511"/>
      <c r="L2249" s="511"/>
      <c r="M2249" s="511"/>
      <c r="N2249" s="511"/>
      <c r="O2249" s="511"/>
      <c r="P2249" s="511"/>
      <c r="Q2249" s="511"/>
      <c r="R2249" s="512"/>
      <c r="S2249" s="513"/>
      <c r="T2249" s="599"/>
      <c r="U2249" s="599"/>
      <c r="V2249" s="599"/>
      <c r="W2249" s="599"/>
      <c r="X2249" s="514"/>
      <c r="Y2249" s="513"/>
      <c r="Z2249" s="599"/>
      <c r="AA2249" s="599"/>
      <c r="AB2249" s="599"/>
      <c r="AC2249" s="599"/>
      <c r="AD2249" s="514"/>
      <c r="AG2249" s="111">
        <f t="shared" si="331"/>
        <v>0</v>
      </c>
      <c r="AH2249" s="111">
        <f t="shared" si="332"/>
        <v>0</v>
      </c>
    </row>
    <row r="2250" spans="1:34">
      <c r="A2250" s="132"/>
      <c r="B2250" s="132"/>
      <c r="C2250" s="162" t="s">
        <v>167</v>
      </c>
      <c r="D2250" s="510" t="str">
        <f t="shared" si="330"/>
        <v/>
      </c>
      <c r="E2250" s="511"/>
      <c r="F2250" s="511"/>
      <c r="G2250" s="511"/>
      <c r="H2250" s="511"/>
      <c r="I2250" s="511"/>
      <c r="J2250" s="511"/>
      <c r="K2250" s="511"/>
      <c r="L2250" s="511"/>
      <c r="M2250" s="511"/>
      <c r="N2250" s="511"/>
      <c r="O2250" s="511"/>
      <c r="P2250" s="511"/>
      <c r="Q2250" s="511"/>
      <c r="R2250" s="512"/>
      <c r="S2250" s="513"/>
      <c r="T2250" s="599"/>
      <c r="U2250" s="599"/>
      <c r="V2250" s="599"/>
      <c r="W2250" s="599"/>
      <c r="X2250" s="514"/>
      <c r="Y2250" s="513"/>
      <c r="Z2250" s="599"/>
      <c r="AA2250" s="599"/>
      <c r="AB2250" s="599"/>
      <c r="AC2250" s="599"/>
      <c r="AD2250" s="514"/>
      <c r="AG2250" s="111">
        <f t="shared" si="331"/>
        <v>0</v>
      </c>
      <c r="AH2250" s="111">
        <f t="shared" si="332"/>
        <v>0</v>
      </c>
    </row>
    <row r="2251" spans="1:34">
      <c r="A2251" s="132"/>
      <c r="B2251" s="132"/>
      <c r="C2251" s="162" t="s">
        <v>168</v>
      </c>
      <c r="D2251" s="510" t="str">
        <f t="shared" si="330"/>
        <v/>
      </c>
      <c r="E2251" s="511"/>
      <c r="F2251" s="511"/>
      <c r="G2251" s="511"/>
      <c r="H2251" s="511"/>
      <c r="I2251" s="511"/>
      <c r="J2251" s="511"/>
      <c r="K2251" s="511"/>
      <c r="L2251" s="511"/>
      <c r="M2251" s="511"/>
      <c r="N2251" s="511"/>
      <c r="O2251" s="511"/>
      <c r="P2251" s="511"/>
      <c r="Q2251" s="511"/>
      <c r="R2251" s="512"/>
      <c r="S2251" s="513"/>
      <c r="T2251" s="599"/>
      <c r="U2251" s="599"/>
      <c r="V2251" s="599"/>
      <c r="W2251" s="599"/>
      <c r="X2251" s="514"/>
      <c r="Y2251" s="513"/>
      <c r="Z2251" s="599"/>
      <c r="AA2251" s="599"/>
      <c r="AB2251" s="599"/>
      <c r="AC2251" s="599"/>
      <c r="AD2251" s="514"/>
      <c r="AG2251" s="111">
        <f t="shared" si="331"/>
        <v>0</v>
      </c>
      <c r="AH2251" s="111">
        <f t="shared" si="332"/>
        <v>0</v>
      </c>
    </row>
    <row r="2252" spans="1:34">
      <c r="A2252" s="132"/>
      <c r="B2252" s="132"/>
      <c r="C2252" s="162" t="s">
        <v>169</v>
      </c>
      <c r="D2252" s="510" t="str">
        <f t="shared" si="330"/>
        <v/>
      </c>
      <c r="E2252" s="511"/>
      <c r="F2252" s="511"/>
      <c r="G2252" s="511"/>
      <c r="H2252" s="511"/>
      <c r="I2252" s="511"/>
      <c r="J2252" s="511"/>
      <c r="K2252" s="511"/>
      <c r="L2252" s="511"/>
      <c r="M2252" s="511"/>
      <c r="N2252" s="511"/>
      <c r="O2252" s="511"/>
      <c r="P2252" s="511"/>
      <c r="Q2252" s="511"/>
      <c r="R2252" s="512"/>
      <c r="S2252" s="513"/>
      <c r="T2252" s="599"/>
      <c r="U2252" s="599"/>
      <c r="V2252" s="599"/>
      <c r="W2252" s="599"/>
      <c r="X2252" s="514"/>
      <c r="Y2252" s="513"/>
      <c r="Z2252" s="599"/>
      <c r="AA2252" s="599"/>
      <c r="AB2252" s="599"/>
      <c r="AC2252" s="599"/>
      <c r="AD2252" s="514"/>
      <c r="AG2252" s="111">
        <f t="shared" si="331"/>
        <v>0</v>
      </c>
      <c r="AH2252" s="111">
        <f t="shared" si="332"/>
        <v>0</v>
      </c>
    </row>
    <row r="2253" spans="1:34">
      <c r="A2253" s="132"/>
      <c r="B2253" s="132"/>
      <c r="C2253" s="162" t="s">
        <v>170</v>
      </c>
      <c r="D2253" s="510" t="str">
        <f t="shared" si="330"/>
        <v/>
      </c>
      <c r="E2253" s="511"/>
      <c r="F2253" s="511"/>
      <c r="G2253" s="511"/>
      <c r="H2253" s="511"/>
      <c r="I2253" s="511"/>
      <c r="J2253" s="511"/>
      <c r="K2253" s="511"/>
      <c r="L2253" s="511"/>
      <c r="M2253" s="511"/>
      <c r="N2253" s="511"/>
      <c r="O2253" s="511"/>
      <c r="P2253" s="511"/>
      <c r="Q2253" s="511"/>
      <c r="R2253" s="512"/>
      <c r="S2253" s="513"/>
      <c r="T2253" s="599"/>
      <c r="U2253" s="599"/>
      <c r="V2253" s="599"/>
      <c r="W2253" s="599"/>
      <c r="X2253" s="514"/>
      <c r="Y2253" s="513"/>
      <c r="Z2253" s="599"/>
      <c r="AA2253" s="599"/>
      <c r="AB2253" s="599"/>
      <c r="AC2253" s="599"/>
      <c r="AD2253" s="514"/>
      <c r="AG2253" s="111">
        <f t="shared" si="331"/>
        <v>0</v>
      </c>
      <c r="AH2253" s="111">
        <f t="shared" si="332"/>
        <v>0</v>
      </c>
    </row>
    <row r="2254" spans="1:34">
      <c r="A2254" s="132"/>
      <c r="B2254" s="132"/>
      <c r="C2254" s="162" t="s">
        <v>171</v>
      </c>
      <c r="D2254" s="510" t="str">
        <f t="shared" si="330"/>
        <v/>
      </c>
      <c r="E2254" s="511"/>
      <c r="F2254" s="511"/>
      <c r="G2254" s="511"/>
      <c r="H2254" s="511"/>
      <c r="I2254" s="511"/>
      <c r="J2254" s="511"/>
      <c r="K2254" s="511"/>
      <c r="L2254" s="511"/>
      <c r="M2254" s="511"/>
      <c r="N2254" s="511"/>
      <c r="O2254" s="511"/>
      <c r="P2254" s="511"/>
      <c r="Q2254" s="511"/>
      <c r="R2254" s="512"/>
      <c r="S2254" s="513"/>
      <c r="T2254" s="599"/>
      <c r="U2254" s="599"/>
      <c r="V2254" s="599"/>
      <c r="W2254" s="599"/>
      <c r="X2254" s="514"/>
      <c r="Y2254" s="513"/>
      <c r="Z2254" s="599"/>
      <c r="AA2254" s="599"/>
      <c r="AB2254" s="599"/>
      <c r="AC2254" s="599"/>
      <c r="AD2254" s="514"/>
      <c r="AG2254" s="111">
        <f t="shared" si="331"/>
        <v>0</v>
      </c>
      <c r="AH2254" s="111">
        <f t="shared" si="332"/>
        <v>0</v>
      </c>
    </row>
    <row r="2255" spans="1:34">
      <c r="A2255" s="132"/>
      <c r="B2255" s="132"/>
      <c r="C2255" s="162" t="s">
        <v>172</v>
      </c>
      <c r="D2255" s="510" t="str">
        <f t="shared" si="330"/>
        <v/>
      </c>
      <c r="E2255" s="511"/>
      <c r="F2255" s="511"/>
      <c r="G2255" s="511"/>
      <c r="H2255" s="511"/>
      <c r="I2255" s="511"/>
      <c r="J2255" s="511"/>
      <c r="K2255" s="511"/>
      <c r="L2255" s="511"/>
      <c r="M2255" s="511"/>
      <c r="N2255" s="511"/>
      <c r="O2255" s="511"/>
      <c r="P2255" s="511"/>
      <c r="Q2255" s="511"/>
      <c r="R2255" s="512"/>
      <c r="S2255" s="513"/>
      <c r="T2255" s="599"/>
      <c r="U2255" s="599"/>
      <c r="V2255" s="599"/>
      <c r="W2255" s="599"/>
      <c r="X2255" s="514"/>
      <c r="Y2255" s="513"/>
      <c r="Z2255" s="599"/>
      <c r="AA2255" s="599"/>
      <c r="AB2255" s="599"/>
      <c r="AC2255" s="599"/>
      <c r="AD2255" s="514"/>
      <c r="AG2255" s="111">
        <f t="shared" si="331"/>
        <v>0</v>
      </c>
      <c r="AH2255" s="111">
        <f t="shared" si="332"/>
        <v>0</v>
      </c>
    </row>
    <row r="2256" spans="1:34">
      <c r="A2256" s="132"/>
      <c r="B2256" s="132"/>
      <c r="C2256" s="162" t="s">
        <v>173</v>
      </c>
      <c r="D2256" s="510" t="str">
        <f t="shared" si="330"/>
        <v/>
      </c>
      <c r="E2256" s="511"/>
      <c r="F2256" s="511"/>
      <c r="G2256" s="511"/>
      <c r="H2256" s="511"/>
      <c r="I2256" s="511"/>
      <c r="J2256" s="511"/>
      <c r="K2256" s="511"/>
      <c r="L2256" s="511"/>
      <c r="M2256" s="511"/>
      <c r="N2256" s="511"/>
      <c r="O2256" s="511"/>
      <c r="P2256" s="511"/>
      <c r="Q2256" s="511"/>
      <c r="R2256" s="512"/>
      <c r="S2256" s="513"/>
      <c r="T2256" s="599"/>
      <c r="U2256" s="599"/>
      <c r="V2256" s="599"/>
      <c r="W2256" s="599"/>
      <c r="X2256" s="514"/>
      <c r="Y2256" s="513"/>
      <c r="Z2256" s="599"/>
      <c r="AA2256" s="599"/>
      <c r="AB2256" s="599"/>
      <c r="AC2256" s="599"/>
      <c r="AD2256" s="514"/>
      <c r="AG2256" s="111">
        <f t="shared" si="331"/>
        <v>0</v>
      </c>
      <c r="AH2256" s="111">
        <f t="shared" si="332"/>
        <v>0</v>
      </c>
    </row>
    <row r="2257" spans="1:34">
      <c r="A2257" s="132"/>
      <c r="B2257" s="132"/>
      <c r="C2257" s="162" t="s">
        <v>174</v>
      </c>
      <c r="D2257" s="510" t="str">
        <f t="shared" si="330"/>
        <v/>
      </c>
      <c r="E2257" s="511"/>
      <c r="F2257" s="511"/>
      <c r="G2257" s="511"/>
      <c r="H2257" s="511"/>
      <c r="I2257" s="511"/>
      <c r="J2257" s="511"/>
      <c r="K2257" s="511"/>
      <c r="L2257" s="511"/>
      <c r="M2257" s="511"/>
      <c r="N2257" s="511"/>
      <c r="O2257" s="511"/>
      <c r="P2257" s="511"/>
      <c r="Q2257" s="511"/>
      <c r="R2257" s="512"/>
      <c r="S2257" s="513"/>
      <c r="T2257" s="599"/>
      <c r="U2257" s="599"/>
      <c r="V2257" s="599"/>
      <c r="W2257" s="599"/>
      <c r="X2257" s="514"/>
      <c r="Y2257" s="513"/>
      <c r="Z2257" s="599"/>
      <c r="AA2257" s="599"/>
      <c r="AB2257" s="599"/>
      <c r="AC2257" s="599"/>
      <c r="AD2257" s="514"/>
      <c r="AG2257" s="111">
        <f t="shared" si="331"/>
        <v>0</v>
      </c>
      <c r="AH2257" s="111">
        <f t="shared" si="332"/>
        <v>0</v>
      </c>
    </row>
    <row r="2258" spans="1:34">
      <c r="A2258" s="132"/>
      <c r="B2258" s="132"/>
      <c r="C2258" s="162" t="s">
        <v>175</v>
      </c>
      <c r="D2258" s="510" t="str">
        <f t="shared" si="330"/>
        <v/>
      </c>
      <c r="E2258" s="511"/>
      <c r="F2258" s="511"/>
      <c r="G2258" s="511"/>
      <c r="H2258" s="511"/>
      <c r="I2258" s="511"/>
      <c r="J2258" s="511"/>
      <c r="K2258" s="511"/>
      <c r="L2258" s="511"/>
      <c r="M2258" s="511"/>
      <c r="N2258" s="511"/>
      <c r="O2258" s="511"/>
      <c r="P2258" s="511"/>
      <c r="Q2258" s="511"/>
      <c r="R2258" s="512"/>
      <c r="S2258" s="513"/>
      <c r="T2258" s="599"/>
      <c r="U2258" s="599"/>
      <c r="V2258" s="599"/>
      <c r="W2258" s="599"/>
      <c r="X2258" s="514"/>
      <c r="Y2258" s="513"/>
      <c r="Z2258" s="599"/>
      <c r="AA2258" s="599"/>
      <c r="AB2258" s="599"/>
      <c r="AC2258" s="599"/>
      <c r="AD2258" s="514"/>
      <c r="AG2258" s="111">
        <f t="shared" si="331"/>
        <v>0</v>
      </c>
      <c r="AH2258" s="111">
        <f t="shared" si="332"/>
        <v>0</v>
      </c>
    </row>
    <row r="2259" spans="1:34">
      <c r="A2259" s="132"/>
      <c r="B2259" s="132"/>
      <c r="C2259" s="162" t="s">
        <v>176</v>
      </c>
      <c r="D2259" s="510" t="str">
        <f t="shared" si="330"/>
        <v/>
      </c>
      <c r="E2259" s="511"/>
      <c r="F2259" s="511"/>
      <c r="G2259" s="511"/>
      <c r="H2259" s="511"/>
      <c r="I2259" s="511"/>
      <c r="J2259" s="511"/>
      <c r="K2259" s="511"/>
      <c r="L2259" s="511"/>
      <c r="M2259" s="511"/>
      <c r="N2259" s="511"/>
      <c r="O2259" s="511"/>
      <c r="P2259" s="511"/>
      <c r="Q2259" s="511"/>
      <c r="R2259" s="512"/>
      <c r="S2259" s="513"/>
      <c r="T2259" s="599"/>
      <c r="U2259" s="599"/>
      <c r="V2259" s="599"/>
      <c r="W2259" s="599"/>
      <c r="X2259" s="514"/>
      <c r="Y2259" s="513"/>
      <c r="Z2259" s="599"/>
      <c r="AA2259" s="599"/>
      <c r="AB2259" s="599"/>
      <c r="AC2259" s="599"/>
      <c r="AD2259" s="514"/>
      <c r="AG2259" s="111">
        <f t="shared" si="331"/>
        <v>0</v>
      </c>
      <c r="AH2259" s="111">
        <f t="shared" si="332"/>
        <v>0</v>
      </c>
    </row>
    <row r="2260" spans="1:34">
      <c r="A2260" s="132"/>
      <c r="B2260" s="132"/>
      <c r="C2260" s="162" t="s">
        <v>177</v>
      </c>
      <c r="D2260" s="510" t="str">
        <f t="shared" si="330"/>
        <v/>
      </c>
      <c r="E2260" s="511"/>
      <c r="F2260" s="511"/>
      <c r="G2260" s="511"/>
      <c r="H2260" s="511"/>
      <c r="I2260" s="511"/>
      <c r="J2260" s="511"/>
      <c r="K2260" s="511"/>
      <c r="L2260" s="511"/>
      <c r="M2260" s="511"/>
      <c r="N2260" s="511"/>
      <c r="O2260" s="511"/>
      <c r="P2260" s="511"/>
      <c r="Q2260" s="511"/>
      <c r="R2260" s="512"/>
      <c r="S2260" s="513"/>
      <c r="T2260" s="599"/>
      <c r="U2260" s="599"/>
      <c r="V2260" s="599"/>
      <c r="W2260" s="599"/>
      <c r="X2260" s="514"/>
      <c r="Y2260" s="513"/>
      <c r="Z2260" s="599"/>
      <c r="AA2260" s="599"/>
      <c r="AB2260" s="599"/>
      <c r="AC2260" s="599"/>
      <c r="AD2260" s="514"/>
      <c r="AG2260" s="111">
        <f t="shared" si="331"/>
        <v>0</v>
      </c>
      <c r="AH2260" s="111">
        <f t="shared" si="332"/>
        <v>0</v>
      </c>
    </row>
    <row r="2261" spans="1:34">
      <c r="A2261" s="132"/>
      <c r="B2261" s="132"/>
      <c r="C2261" s="162" t="s">
        <v>178</v>
      </c>
      <c r="D2261" s="510" t="str">
        <f t="shared" si="330"/>
        <v/>
      </c>
      <c r="E2261" s="511"/>
      <c r="F2261" s="511"/>
      <c r="G2261" s="511"/>
      <c r="H2261" s="511"/>
      <c r="I2261" s="511"/>
      <c r="J2261" s="511"/>
      <c r="K2261" s="511"/>
      <c r="L2261" s="511"/>
      <c r="M2261" s="511"/>
      <c r="N2261" s="511"/>
      <c r="O2261" s="511"/>
      <c r="P2261" s="511"/>
      <c r="Q2261" s="511"/>
      <c r="R2261" s="512"/>
      <c r="S2261" s="513"/>
      <c r="T2261" s="599"/>
      <c r="U2261" s="599"/>
      <c r="V2261" s="599"/>
      <c r="W2261" s="599"/>
      <c r="X2261" s="514"/>
      <c r="Y2261" s="513"/>
      <c r="Z2261" s="599"/>
      <c r="AA2261" s="599"/>
      <c r="AB2261" s="599"/>
      <c r="AC2261" s="599"/>
      <c r="AD2261" s="514"/>
      <c r="AG2261" s="111">
        <f t="shared" si="331"/>
        <v>0</v>
      </c>
      <c r="AH2261" s="111">
        <f t="shared" si="332"/>
        <v>0</v>
      </c>
    </row>
    <row r="2262" spans="1:34">
      <c r="A2262" s="132"/>
      <c r="B2262" s="132"/>
      <c r="C2262" s="162" t="s">
        <v>179</v>
      </c>
      <c r="D2262" s="510" t="str">
        <f t="shared" si="330"/>
        <v/>
      </c>
      <c r="E2262" s="511"/>
      <c r="F2262" s="511"/>
      <c r="G2262" s="511"/>
      <c r="H2262" s="511"/>
      <c r="I2262" s="511"/>
      <c r="J2262" s="511"/>
      <c r="K2262" s="511"/>
      <c r="L2262" s="511"/>
      <c r="M2262" s="511"/>
      <c r="N2262" s="511"/>
      <c r="O2262" s="511"/>
      <c r="P2262" s="511"/>
      <c r="Q2262" s="511"/>
      <c r="R2262" s="512"/>
      <c r="S2262" s="513"/>
      <c r="T2262" s="599"/>
      <c r="U2262" s="599"/>
      <c r="V2262" s="599"/>
      <c r="W2262" s="599"/>
      <c r="X2262" s="514"/>
      <c r="Y2262" s="513"/>
      <c r="Z2262" s="599"/>
      <c r="AA2262" s="599"/>
      <c r="AB2262" s="599"/>
      <c r="AC2262" s="599"/>
      <c r="AD2262" s="514"/>
      <c r="AG2262" s="111">
        <f t="shared" si="331"/>
        <v>0</v>
      </c>
      <c r="AH2262" s="111">
        <f t="shared" si="332"/>
        <v>0</v>
      </c>
    </row>
    <row r="2263" spans="1:34">
      <c r="A2263" s="132"/>
      <c r="B2263" s="132"/>
      <c r="C2263" s="162" t="s">
        <v>180</v>
      </c>
      <c r="D2263" s="510" t="str">
        <f t="shared" si="330"/>
        <v/>
      </c>
      <c r="E2263" s="511"/>
      <c r="F2263" s="511"/>
      <c r="G2263" s="511"/>
      <c r="H2263" s="511"/>
      <c r="I2263" s="511"/>
      <c r="J2263" s="511"/>
      <c r="K2263" s="511"/>
      <c r="L2263" s="511"/>
      <c r="M2263" s="511"/>
      <c r="N2263" s="511"/>
      <c r="O2263" s="511"/>
      <c r="P2263" s="511"/>
      <c r="Q2263" s="511"/>
      <c r="R2263" s="512"/>
      <c r="S2263" s="513"/>
      <c r="T2263" s="599"/>
      <c r="U2263" s="599"/>
      <c r="V2263" s="599"/>
      <c r="W2263" s="599"/>
      <c r="X2263" s="514"/>
      <c r="Y2263" s="513"/>
      <c r="Z2263" s="599"/>
      <c r="AA2263" s="599"/>
      <c r="AB2263" s="599"/>
      <c r="AC2263" s="599"/>
      <c r="AD2263" s="514"/>
      <c r="AG2263" s="111">
        <f t="shared" si="331"/>
        <v>0</v>
      </c>
      <c r="AH2263" s="111">
        <f t="shared" si="332"/>
        <v>0</v>
      </c>
    </row>
    <row r="2264" spans="1:34">
      <c r="A2264" s="132"/>
      <c r="B2264" s="132"/>
      <c r="C2264" s="162" t="s">
        <v>181</v>
      </c>
      <c r="D2264" s="510" t="str">
        <f t="shared" si="330"/>
        <v/>
      </c>
      <c r="E2264" s="511"/>
      <c r="F2264" s="511"/>
      <c r="G2264" s="511"/>
      <c r="H2264" s="511"/>
      <c r="I2264" s="511"/>
      <c r="J2264" s="511"/>
      <c r="K2264" s="511"/>
      <c r="L2264" s="511"/>
      <c r="M2264" s="511"/>
      <c r="N2264" s="511"/>
      <c r="O2264" s="511"/>
      <c r="P2264" s="511"/>
      <c r="Q2264" s="511"/>
      <c r="R2264" s="512"/>
      <c r="S2264" s="513"/>
      <c r="T2264" s="599"/>
      <c r="U2264" s="599"/>
      <c r="V2264" s="599"/>
      <c r="W2264" s="599"/>
      <c r="X2264" s="514"/>
      <c r="Y2264" s="513"/>
      <c r="Z2264" s="599"/>
      <c r="AA2264" s="599"/>
      <c r="AB2264" s="599"/>
      <c r="AC2264" s="599"/>
      <c r="AD2264" s="514"/>
      <c r="AG2264" s="111">
        <f t="shared" si="331"/>
        <v>0</v>
      </c>
      <c r="AH2264" s="111">
        <f t="shared" si="332"/>
        <v>0</v>
      </c>
    </row>
    <row r="2265" spans="1:34">
      <c r="A2265" s="132"/>
      <c r="B2265" s="132"/>
      <c r="C2265" s="162" t="s">
        <v>182</v>
      </c>
      <c r="D2265" s="510" t="str">
        <f t="shared" si="330"/>
        <v/>
      </c>
      <c r="E2265" s="511"/>
      <c r="F2265" s="511"/>
      <c r="G2265" s="511"/>
      <c r="H2265" s="511"/>
      <c r="I2265" s="511"/>
      <c r="J2265" s="511"/>
      <c r="K2265" s="511"/>
      <c r="L2265" s="511"/>
      <c r="M2265" s="511"/>
      <c r="N2265" s="511"/>
      <c r="O2265" s="511"/>
      <c r="P2265" s="511"/>
      <c r="Q2265" s="511"/>
      <c r="R2265" s="512"/>
      <c r="S2265" s="513"/>
      <c r="T2265" s="599"/>
      <c r="U2265" s="599"/>
      <c r="V2265" s="599"/>
      <c r="W2265" s="599"/>
      <c r="X2265" s="514"/>
      <c r="Y2265" s="513"/>
      <c r="Z2265" s="599"/>
      <c r="AA2265" s="599"/>
      <c r="AB2265" s="599"/>
      <c r="AC2265" s="599"/>
      <c r="AD2265" s="514"/>
      <c r="AG2265" s="111">
        <f t="shared" si="331"/>
        <v>0</v>
      </c>
      <c r="AH2265" s="111">
        <f t="shared" si="332"/>
        <v>0</v>
      </c>
    </row>
    <row r="2266" spans="1:34">
      <c r="A2266" s="132"/>
      <c r="B2266" s="132"/>
      <c r="C2266" s="162" t="s">
        <v>183</v>
      </c>
      <c r="D2266" s="510" t="str">
        <f t="shared" si="330"/>
        <v/>
      </c>
      <c r="E2266" s="511"/>
      <c r="F2266" s="511"/>
      <c r="G2266" s="511"/>
      <c r="H2266" s="511"/>
      <c r="I2266" s="511"/>
      <c r="J2266" s="511"/>
      <c r="K2266" s="511"/>
      <c r="L2266" s="511"/>
      <c r="M2266" s="511"/>
      <c r="N2266" s="511"/>
      <c r="O2266" s="511"/>
      <c r="P2266" s="511"/>
      <c r="Q2266" s="511"/>
      <c r="R2266" s="512"/>
      <c r="S2266" s="513"/>
      <c r="T2266" s="599"/>
      <c r="U2266" s="599"/>
      <c r="V2266" s="599"/>
      <c r="W2266" s="599"/>
      <c r="X2266" s="514"/>
      <c r="Y2266" s="513"/>
      <c r="Z2266" s="599"/>
      <c r="AA2266" s="599"/>
      <c r="AB2266" s="599"/>
      <c r="AC2266" s="599"/>
      <c r="AD2266" s="514"/>
      <c r="AG2266" s="111">
        <f t="shared" si="331"/>
        <v>0</v>
      </c>
      <c r="AH2266" s="111">
        <f t="shared" si="332"/>
        <v>0</v>
      </c>
    </row>
    <row r="2267" spans="1:34">
      <c r="A2267" s="132"/>
      <c r="B2267" s="132"/>
      <c r="C2267" s="162" t="s">
        <v>184</v>
      </c>
      <c r="D2267" s="510" t="str">
        <f t="shared" si="330"/>
        <v/>
      </c>
      <c r="E2267" s="511"/>
      <c r="F2267" s="511"/>
      <c r="G2267" s="511"/>
      <c r="H2267" s="511"/>
      <c r="I2267" s="511"/>
      <c r="J2267" s="511"/>
      <c r="K2267" s="511"/>
      <c r="L2267" s="511"/>
      <c r="M2267" s="511"/>
      <c r="N2267" s="511"/>
      <c r="O2267" s="511"/>
      <c r="P2267" s="511"/>
      <c r="Q2267" s="511"/>
      <c r="R2267" s="512"/>
      <c r="S2267" s="513"/>
      <c r="T2267" s="599"/>
      <c r="U2267" s="599"/>
      <c r="V2267" s="599"/>
      <c r="W2267" s="599"/>
      <c r="X2267" s="514"/>
      <c r="Y2267" s="513"/>
      <c r="Z2267" s="599"/>
      <c r="AA2267" s="599"/>
      <c r="AB2267" s="599"/>
      <c r="AC2267" s="599"/>
      <c r="AD2267" s="514"/>
      <c r="AG2267" s="111">
        <f t="shared" si="331"/>
        <v>0</v>
      </c>
      <c r="AH2267" s="111">
        <f t="shared" si="332"/>
        <v>0</v>
      </c>
    </row>
    <row r="2268" spans="1:34">
      <c r="A2268" s="132"/>
      <c r="B2268" s="132"/>
      <c r="C2268" s="162" t="s">
        <v>185</v>
      </c>
      <c r="D2268" s="510" t="str">
        <f t="shared" si="330"/>
        <v/>
      </c>
      <c r="E2268" s="511"/>
      <c r="F2268" s="511"/>
      <c r="G2268" s="511"/>
      <c r="H2268" s="511"/>
      <c r="I2268" s="511"/>
      <c r="J2268" s="511"/>
      <c r="K2268" s="511"/>
      <c r="L2268" s="511"/>
      <c r="M2268" s="511"/>
      <c r="N2268" s="511"/>
      <c r="O2268" s="511"/>
      <c r="P2268" s="511"/>
      <c r="Q2268" s="511"/>
      <c r="R2268" s="512"/>
      <c r="S2268" s="513"/>
      <c r="T2268" s="599"/>
      <c r="U2268" s="599"/>
      <c r="V2268" s="599"/>
      <c r="W2268" s="599"/>
      <c r="X2268" s="514"/>
      <c r="Y2268" s="513"/>
      <c r="Z2268" s="599"/>
      <c r="AA2268" s="599"/>
      <c r="AB2268" s="599"/>
      <c r="AC2268" s="599"/>
      <c r="AD2268" s="514"/>
      <c r="AG2268" s="111">
        <f t="shared" si="331"/>
        <v>0</v>
      </c>
      <c r="AH2268" s="111">
        <f t="shared" si="332"/>
        <v>0</v>
      </c>
    </row>
    <row r="2269" spans="1:34">
      <c r="A2269" s="132"/>
      <c r="B2269" s="132"/>
      <c r="C2269" s="162" t="s">
        <v>186</v>
      </c>
      <c r="D2269" s="510" t="str">
        <f t="shared" si="330"/>
        <v/>
      </c>
      <c r="E2269" s="511"/>
      <c r="F2269" s="511"/>
      <c r="G2269" s="511"/>
      <c r="H2269" s="511"/>
      <c r="I2269" s="511"/>
      <c r="J2269" s="511"/>
      <c r="K2269" s="511"/>
      <c r="L2269" s="511"/>
      <c r="M2269" s="511"/>
      <c r="N2269" s="511"/>
      <c r="O2269" s="511"/>
      <c r="P2269" s="511"/>
      <c r="Q2269" s="511"/>
      <c r="R2269" s="512"/>
      <c r="S2269" s="513"/>
      <c r="T2269" s="599"/>
      <c r="U2269" s="599"/>
      <c r="V2269" s="599"/>
      <c r="W2269" s="599"/>
      <c r="X2269" s="514"/>
      <c r="Y2269" s="513"/>
      <c r="Z2269" s="599"/>
      <c r="AA2269" s="599"/>
      <c r="AB2269" s="599"/>
      <c r="AC2269" s="599"/>
      <c r="AD2269" s="514"/>
      <c r="AG2269" s="111">
        <f t="shared" si="331"/>
        <v>0</v>
      </c>
      <c r="AH2269" s="111">
        <f t="shared" si="332"/>
        <v>0</v>
      </c>
    </row>
    <row r="2270" spans="1:34">
      <c r="A2270" s="132"/>
      <c r="B2270" s="132"/>
      <c r="C2270" s="162" t="s">
        <v>187</v>
      </c>
      <c r="D2270" s="510" t="str">
        <f t="shared" si="330"/>
        <v/>
      </c>
      <c r="E2270" s="511"/>
      <c r="F2270" s="511"/>
      <c r="G2270" s="511"/>
      <c r="H2270" s="511"/>
      <c r="I2270" s="511"/>
      <c r="J2270" s="511"/>
      <c r="K2270" s="511"/>
      <c r="L2270" s="511"/>
      <c r="M2270" s="511"/>
      <c r="N2270" s="511"/>
      <c r="O2270" s="511"/>
      <c r="P2270" s="511"/>
      <c r="Q2270" s="511"/>
      <c r="R2270" s="512"/>
      <c r="S2270" s="513"/>
      <c r="T2270" s="599"/>
      <c r="U2270" s="599"/>
      <c r="V2270" s="599"/>
      <c r="W2270" s="599"/>
      <c r="X2270" s="514"/>
      <c r="Y2270" s="513"/>
      <c r="Z2270" s="599"/>
      <c r="AA2270" s="599"/>
      <c r="AB2270" s="599"/>
      <c r="AC2270" s="599"/>
      <c r="AD2270" s="514"/>
      <c r="AG2270" s="111">
        <f t="shared" si="331"/>
        <v>0</v>
      </c>
      <c r="AH2270" s="111">
        <f t="shared" si="332"/>
        <v>0</v>
      </c>
    </row>
    <row r="2271" spans="1:34" ht="15.05" customHeight="1">
      <c r="A2271" s="132"/>
      <c r="B2271" s="132"/>
      <c r="C2271" s="132"/>
      <c r="D2271" s="132"/>
      <c r="E2271" s="132"/>
      <c r="F2271" s="132"/>
      <c r="G2271" s="132"/>
      <c r="H2271" s="132"/>
      <c r="I2271" s="132"/>
      <c r="J2271" s="132"/>
      <c r="K2271" s="132"/>
      <c r="L2271" s="132"/>
      <c r="M2271" s="132"/>
      <c r="N2271" s="132"/>
      <c r="O2271" s="132"/>
      <c r="P2271" s="132"/>
      <c r="Q2271" s="132"/>
      <c r="R2271" s="132"/>
      <c r="S2271" s="132"/>
      <c r="T2271" s="132"/>
      <c r="U2271" s="132"/>
      <c r="V2271" s="132"/>
      <c r="W2271" s="132"/>
      <c r="X2271" s="132"/>
      <c r="Y2271" s="132"/>
      <c r="Z2271" s="132"/>
      <c r="AA2271" s="132"/>
      <c r="AB2271" s="132"/>
      <c r="AC2271" s="132"/>
      <c r="AD2271" s="132"/>
      <c r="AG2271" s="130">
        <f>SUM(AG2151:AG2270)</f>
        <v>0</v>
      </c>
      <c r="AH2271" s="171">
        <f>SUM(AH2151:AH2270)</f>
        <v>0</v>
      </c>
    </row>
    <row r="2272" spans="1:34" ht="24.05" customHeight="1">
      <c r="A2272" s="132"/>
      <c r="B2272" s="132"/>
      <c r="C2272" s="452" t="s">
        <v>250</v>
      </c>
      <c r="D2272" s="452"/>
      <c r="E2272" s="452"/>
      <c r="F2272" s="452"/>
      <c r="G2272" s="452"/>
      <c r="H2272" s="452"/>
      <c r="I2272" s="452"/>
      <c r="J2272" s="452"/>
      <c r="K2272" s="452"/>
      <c r="L2272" s="452"/>
      <c r="M2272" s="452"/>
      <c r="N2272" s="452"/>
      <c r="O2272" s="452"/>
      <c r="P2272" s="452"/>
      <c r="Q2272" s="452"/>
      <c r="R2272" s="452"/>
      <c r="S2272" s="452"/>
      <c r="T2272" s="452"/>
      <c r="U2272" s="452"/>
      <c r="V2272" s="452"/>
      <c r="W2272" s="452"/>
      <c r="X2272" s="452"/>
      <c r="Y2272" s="452"/>
      <c r="Z2272" s="452"/>
      <c r="AA2272" s="452"/>
      <c r="AB2272" s="452"/>
      <c r="AC2272" s="452"/>
      <c r="AD2272" s="452"/>
    </row>
    <row r="2273" spans="1:30" ht="60.05" customHeight="1">
      <c r="A2273" s="132"/>
      <c r="B2273" s="132"/>
      <c r="C2273" s="593"/>
      <c r="D2273" s="593"/>
      <c r="E2273" s="593"/>
      <c r="F2273" s="593"/>
      <c r="G2273" s="593"/>
      <c r="H2273" s="593"/>
      <c r="I2273" s="593"/>
      <c r="J2273" s="593"/>
      <c r="K2273" s="593"/>
      <c r="L2273" s="593"/>
      <c r="M2273" s="593"/>
      <c r="N2273" s="593"/>
      <c r="O2273" s="593"/>
      <c r="P2273" s="593"/>
      <c r="Q2273" s="593"/>
      <c r="R2273" s="593"/>
      <c r="S2273" s="593"/>
      <c r="T2273" s="593"/>
      <c r="U2273" s="593"/>
      <c r="V2273" s="593"/>
      <c r="W2273" s="593"/>
      <c r="X2273" s="593"/>
      <c r="Y2273" s="593"/>
      <c r="Z2273" s="593"/>
      <c r="AA2273" s="593"/>
      <c r="AB2273" s="593"/>
      <c r="AC2273" s="593"/>
      <c r="AD2273" s="593"/>
    </row>
    <row r="2274" spans="1:30">
      <c r="A2274" s="132"/>
      <c r="B2274" s="132"/>
      <c r="C2274" s="244"/>
      <c r="D2274" s="244"/>
      <c r="E2274" s="244"/>
      <c r="F2274" s="244"/>
      <c r="G2274" s="244"/>
      <c r="H2274" s="244"/>
      <c r="I2274" s="244"/>
      <c r="J2274" s="244"/>
      <c r="K2274" s="244"/>
      <c r="L2274" s="244"/>
      <c r="M2274" s="244"/>
      <c r="N2274" s="244"/>
      <c r="O2274" s="244"/>
      <c r="P2274" s="244"/>
      <c r="Q2274" s="244"/>
      <c r="R2274" s="244"/>
      <c r="S2274" s="244"/>
      <c r="T2274" s="244"/>
      <c r="U2274" s="244"/>
      <c r="V2274" s="244"/>
      <c r="W2274" s="244"/>
      <c r="X2274" s="244"/>
      <c r="Y2274" s="244"/>
      <c r="Z2274" s="244"/>
      <c r="AA2274" s="244"/>
      <c r="AB2274" s="244"/>
      <c r="AC2274" s="244"/>
      <c r="AD2274" s="244"/>
    </row>
    <row r="2275" spans="1:30">
      <c r="A2275" s="132"/>
      <c r="B2275" s="403" t="str">
        <f>IF(AH2271=0,"","Error: verificar la consistencia con códigos 2 o 9.")</f>
        <v/>
      </c>
      <c r="C2275" s="403"/>
      <c r="D2275" s="403"/>
      <c r="E2275" s="403"/>
      <c r="F2275" s="403"/>
      <c r="G2275" s="403"/>
      <c r="H2275" s="403"/>
      <c r="I2275" s="403"/>
      <c r="J2275" s="403"/>
      <c r="K2275" s="403"/>
      <c r="L2275" s="403"/>
      <c r="M2275" s="403"/>
      <c r="N2275" s="403"/>
      <c r="O2275" s="403"/>
      <c r="P2275" s="403"/>
      <c r="Q2275" s="403"/>
      <c r="R2275" s="403"/>
      <c r="S2275" s="403"/>
      <c r="T2275" s="403"/>
      <c r="U2275" s="403"/>
      <c r="V2275" s="403"/>
      <c r="W2275" s="403"/>
      <c r="X2275" s="403"/>
      <c r="Y2275" s="403"/>
      <c r="Z2275" s="403"/>
      <c r="AA2275" s="403"/>
      <c r="AB2275" s="403"/>
      <c r="AC2275" s="403"/>
      <c r="AD2275" s="403"/>
    </row>
    <row r="2276" spans="1:30" ht="15.75" thickBot="1">
      <c r="A2276" s="132"/>
      <c r="B2276" s="407" t="str">
        <f>IF(AG2271=0,"","Error: No debe dejar fila inicial o intermedias vacías.")</f>
        <v/>
      </c>
      <c r="C2276" s="407"/>
      <c r="D2276" s="407"/>
      <c r="E2276" s="407"/>
      <c r="F2276" s="407"/>
      <c r="G2276" s="407"/>
      <c r="H2276" s="407"/>
      <c r="I2276" s="407"/>
      <c r="J2276" s="407"/>
      <c r="K2276" s="407"/>
      <c r="L2276" s="407"/>
      <c r="M2276" s="407"/>
      <c r="N2276" s="407"/>
      <c r="O2276" s="407"/>
      <c r="P2276" s="407"/>
      <c r="Q2276" s="407"/>
      <c r="R2276" s="407"/>
      <c r="S2276" s="407"/>
      <c r="T2276" s="407"/>
      <c r="U2276" s="407"/>
      <c r="V2276" s="407"/>
      <c r="W2276" s="407"/>
      <c r="X2276" s="407"/>
      <c r="Y2276" s="407"/>
      <c r="Z2276" s="407"/>
      <c r="AA2276" s="407"/>
      <c r="AB2276" s="407"/>
      <c r="AC2276" s="407"/>
      <c r="AD2276" s="407"/>
    </row>
    <row r="2277" spans="1:30">
      <c r="A2277" s="132"/>
      <c r="B2277" s="132"/>
      <c r="C2277" s="244"/>
      <c r="D2277" s="244"/>
      <c r="E2277" s="244"/>
      <c r="F2277" s="244"/>
      <c r="G2277" s="244"/>
      <c r="H2277" s="244"/>
      <c r="I2277" s="244"/>
      <c r="J2277" s="244"/>
      <c r="K2277" s="244"/>
      <c r="L2277" s="244"/>
      <c r="M2277" s="244"/>
      <c r="N2277" s="244"/>
      <c r="O2277" s="244"/>
      <c r="P2277" s="244"/>
      <c r="Q2277" s="244"/>
      <c r="R2277" s="244"/>
      <c r="S2277" s="244"/>
      <c r="T2277" s="244"/>
      <c r="U2277" s="244"/>
      <c r="V2277" s="244"/>
      <c r="W2277" s="244"/>
      <c r="X2277" s="244"/>
      <c r="Y2277" s="244"/>
      <c r="Z2277" s="244"/>
      <c r="AA2277" s="244"/>
      <c r="AB2277" s="244"/>
      <c r="AC2277" s="244"/>
      <c r="AD2277" s="244"/>
    </row>
    <row r="2278" spans="1:30">
      <c r="C2278" s="222"/>
      <c r="D2278" s="222"/>
      <c r="E2278" s="222"/>
      <c r="F2278" s="222"/>
      <c r="G2278" s="222"/>
      <c r="H2278" s="222"/>
      <c r="I2278" s="222"/>
      <c r="J2278" s="222"/>
      <c r="K2278" s="222"/>
      <c r="L2278" s="222"/>
      <c r="M2278" s="222"/>
      <c r="N2278" s="222"/>
      <c r="O2278" s="222"/>
      <c r="P2278" s="222"/>
      <c r="Q2278" s="222"/>
      <c r="R2278" s="222"/>
      <c r="S2278" s="222"/>
      <c r="T2278" s="222"/>
      <c r="U2278" s="222"/>
      <c r="V2278" s="222"/>
      <c r="W2278" s="222"/>
      <c r="X2278" s="222"/>
      <c r="Y2278" s="222"/>
      <c r="Z2278" s="222"/>
      <c r="AA2278" s="222"/>
      <c r="AB2278" s="222"/>
      <c r="AC2278" s="222"/>
      <c r="AD2278" s="222"/>
    </row>
    <row r="2279" spans="1:30" ht="15.05" customHeight="1" thickBot="1"/>
    <row r="2280" spans="1:30" ht="15.75" thickBot="1">
      <c r="A2280" s="246"/>
      <c r="B2280" s="556" t="s">
        <v>480</v>
      </c>
      <c r="C2280" s="557"/>
      <c r="D2280" s="557"/>
      <c r="E2280" s="557"/>
      <c r="F2280" s="557"/>
      <c r="G2280" s="557"/>
      <c r="H2280" s="557"/>
      <c r="I2280" s="557"/>
      <c r="J2280" s="557"/>
      <c r="K2280" s="557"/>
      <c r="L2280" s="557"/>
      <c r="M2280" s="557"/>
      <c r="N2280" s="557"/>
      <c r="O2280" s="557"/>
      <c r="P2280" s="557"/>
      <c r="Q2280" s="557"/>
      <c r="R2280" s="557"/>
      <c r="S2280" s="557"/>
      <c r="T2280" s="557"/>
      <c r="U2280" s="557"/>
      <c r="V2280" s="557"/>
      <c r="W2280" s="557"/>
      <c r="X2280" s="557"/>
      <c r="Y2280" s="557"/>
      <c r="Z2280" s="557"/>
      <c r="AA2280" s="557"/>
      <c r="AB2280" s="557"/>
      <c r="AC2280" s="557"/>
      <c r="AD2280" s="558"/>
    </row>
    <row r="2281" spans="1:30">
      <c r="A2281" s="181"/>
      <c r="B2281" s="756" t="s">
        <v>475</v>
      </c>
      <c r="C2281" s="757"/>
      <c r="D2281" s="757"/>
      <c r="E2281" s="757"/>
      <c r="F2281" s="757"/>
      <c r="G2281" s="757"/>
      <c r="H2281" s="757"/>
      <c r="I2281" s="757"/>
      <c r="J2281" s="757"/>
      <c r="K2281" s="757"/>
      <c r="L2281" s="757"/>
      <c r="M2281" s="757"/>
      <c r="N2281" s="757"/>
      <c r="O2281" s="757"/>
      <c r="P2281" s="757"/>
      <c r="Q2281" s="757"/>
      <c r="R2281" s="757"/>
      <c r="S2281" s="757"/>
      <c r="T2281" s="757"/>
      <c r="U2281" s="757"/>
      <c r="V2281" s="757"/>
      <c r="W2281" s="757"/>
      <c r="X2281" s="757"/>
      <c r="Y2281" s="757"/>
      <c r="Z2281" s="757"/>
      <c r="AA2281" s="757"/>
      <c r="AB2281" s="757"/>
      <c r="AC2281" s="757"/>
      <c r="AD2281" s="758"/>
    </row>
    <row r="2282" spans="1:30" ht="24.05" customHeight="1">
      <c r="A2282" s="181"/>
      <c r="B2282" s="247"/>
      <c r="C2282" s="606" t="s">
        <v>591</v>
      </c>
      <c r="D2282" s="607"/>
      <c r="E2282" s="607"/>
      <c r="F2282" s="607"/>
      <c r="G2282" s="607"/>
      <c r="H2282" s="607"/>
      <c r="I2282" s="607"/>
      <c r="J2282" s="607"/>
      <c r="K2282" s="607"/>
      <c r="L2282" s="607"/>
      <c r="M2282" s="607"/>
      <c r="N2282" s="607"/>
      <c r="O2282" s="607"/>
      <c r="P2282" s="607"/>
      <c r="Q2282" s="607"/>
      <c r="R2282" s="607"/>
      <c r="S2282" s="607"/>
      <c r="T2282" s="607"/>
      <c r="U2282" s="607"/>
      <c r="V2282" s="607"/>
      <c r="W2282" s="607"/>
      <c r="X2282" s="607"/>
      <c r="Y2282" s="607"/>
      <c r="Z2282" s="607"/>
      <c r="AA2282" s="607"/>
      <c r="AB2282" s="607"/>
      <c r="AC2282" s="607"/>
      <c r="AD2282" s="608"/>
    </row>
    <row r="2283" spans="1:30" ht="15.05" customHeight="1">
      <c r="A2283" s="181"/>
      <c r="B2283" s="700" t="s">
        <v>302</v>
      </c>
      <c r="C2283" s="701"/>
      <c r="D2283" s="701"/>
      <c r="E2283" s="701"/>
      <c r="F2283" s="701"/>
      <c r="G2283" s="701"/>
      <c r="H2283" s="701"/>
      <c r="I2283" s="701"/>
      <c r="J2283" s="701"/>
      <c r="K2283" s="701"/>
      <c r="L2283" s="701"/>
      <c r="M2283" s="701"/>
      <c r="N2283" s="701"/>
      <c r="O2283" s="701"/>
      <c r="P2283" s="701"/>
      <c r="Q2283" s="701"/>
      <c r="R2283" s="701"/>
      <c r="S2283" s="701"/>
      <c r="T2283" s="701"/>
      <c r="U2283" s="701"/>
      <c r="V2283" s="701"/>
      <c r="W2283" s="701"/>
      <c r="X2283" s="701"/>
      <c r="Y2283" s="701"/>
      <c r="Z2283" s="701"/>
      <c r="AA2283" s="701"/>
      <c r="AB2283" s="701"/>
      <c r="AC2283" s="701"/>
      <c r="AD2283" s="702"/>
    </row>
    <row r="2284" spans="1:30" ht="36" customHeight="1">
      <c r="A2284" s="181"/>
      <c r="B2284" s="247"/>
      <c r="C2284" s="606" t="s">
        <v>592</v>
      </c>
      <c r="D2284" s="607"/>
      <c r="E2284" s="607"/>
      <c r="F2284" s="607"/>
      <c r="G2284" s="607"/>
      <c r="H2284" s="607"/>
      <c r="I2284" s="607"/>
      <c r="J2284" s="607"/>
      <c r="K2284" s="607"/>
      <c r="L2284" s="607"/>
      <c r="M2284" s="607"/>
      <c r="N2284" s="607"/>
      <c r="O2284" s="607"/>
      <c r="P2284" s="607"/>
      <c r="Q2284" s="607"/>
      <c r="R2284" s="607"/>
      <c r="S2284" s="607"/>
      <c r="T2284" s="607"/>
      <c r="U2284" s="607"/>
      <c r="V2284" s="607"/>
      <c r="W2284" s="607"/>
      <c r="X2284" s="607"/>
      <c r="Y2284" s="607"/>
      <c r="Z2284" s="607"/>
      <c r="AA2284" s="607"/>
      <c r="AB2284" s="607"/>
      <c r="AC2284" s="607"/>
      <c r="AD2284" s="608"/>
    </row>
    <row r="2285" spans="1:30" ht="15.05" customHeight="1">
      <c r="A2285" s="132"/>
      <c r="B2285" s="132"/>
      <c r="C2285" s="132"/>
      <c r="D2285" s="132"/>
      <c r="E2285" s="132"/>
      <c r="F2285" s="132"/>
      <c r="G2285" s="132"/>
      <c r="H2285" s="132"/>
      <c r="I2285" s="132"/>
      <c r="J2285" s="132"/>
      <c r="K2285" s="132"/>
      <c r="L2285" s="132"/>
      <c r="M2285" s="132"/>
      <c r="N2285" s="132"/>
      <c r="O2285" s="132"/>
      <c r="P2285" s="132"/>
      <c r="Q2285" s="132"/>
      <c r="R2285" s="132"/>
      <c r="S2285" s="132"/>
      <c r="T2285" s="132"/>
      <c r="U2285" s="132"/>
      <c r="V2285" s="132"/>
      <c r="W2285" s="132"/>
      <c r="X2285" s="132"/>
      <c r="Y2285" s="132"/>
      <c r="Z2285" s="132"/>
      <c r="AA2285" s="132"/>
      <c r="AB2285" s="132"/>
      <c r="AC2285" s="132"/>
      <c r="AD2285" s="132"/>
    </row>
    <row r="2286" spans="1:30" ht="36" customHeight="1">
      <c r="A2286" s="159" t="s">
        <v>296</v>
      </c>
      <c r="B2286" s="624" t="s">
        <v>849</v>
      </c>
      <c r="C2286" s="624"/>
      <c r="D2286" s="624"/>
      <c r="E2286" s="624"/>
      <c r="F2286" s="624"/>
      <c r="G2286" s="624"/>
      <c r="H2286" s="624"/>
      <c r="I2286" s="624"/>
      <c r="J2286" s="624"/>
      <c r="K2286" s="624"/>
      <c r="L2286" s="624"/>
      <c r="M2286" s="624"/>
      <c r="N2286" s="624"/>
      <c r="O2286" s="624"/>
      <c r="P2286" s="624"/>
      <c r="Q2286" s="624"/>
      <c r="R2286" s="624"/>
      <c r="S2286" s="624"/>
      <c r="T2286" s="624"/>
      <c r="U2286" s="624"/>
      <c r="V2286" s="624"/>
      <c r="W2286" s="624"/>
      <c r="X2286" s="624"/>
      <c r="Y2286" s="624"/>
      <c r="Z2286" s="624"/>
      <c r="AA2286" s="624"/>
      <c r="AB2286" s="624"/>
      <c r="AC2286" s="624"/>
      <c r="AD2286" s="624"/>
    </row>
    <row r="2287" spans="1:30" ht="15.05" customHeight="1">
      <c r="A2287" s="211"/>
      <c r="B2287" s="115"/>
      <c r="C2287" s="422" t="s">
        <v>509</v>
      </c>
      <c r="D2287" s="422"/>
      <c r="E2287" s="422"/>
      <c r="F2287" s="422"/>
      <c r="G2287" s="422"/>
      <c r="H2287" s="422"/>
      <c r="I2287" s="422"/>
      <c r="J2287" s="422"/>
      <c r="K2287" s="422"/>
      <c r="L2287" s="422"/>
      <c r="M2287" s="422"/>
      <c r="N2287" s="422"/>
      <c r="O2287" s="422"/>
      <c r="P2287" s="422"/>
      <c r="Q2287" s="422"/>
      <c r="R2287" s="422"/>
      <c r="S2287" s="422"/>
      <c r="T2287" s="422"/>
      <c r="U2287" s="422"/>
      <c r="V2287" s="422"/>
      <c r="W2287" s="422"/>
      <c r="X2287" s="422"/>
      <c r="Y2287" s="422"/>
      <c r="Z2287" s="422"/>
      <c r="AA2287" s="422"/>
      <c r="AB2287" s="422"/>
      <c r="AC2287" s="422"/>
      <c r="AD2287" s="422"/>
    </row>
    <row r="2288" spans="1:30" ht="24.05" customHeight="1">
      <c r="A2288" s="211"/>
      <c r="B2288" s="115"/>
      <c r="C2288" s="422" t="s">
        <v>680</v>
      </c>
      <c r="D2288" s="422"/>
      <c r="E2288" s="422"/>
      <c r="F2288" s="422"/>
      <c r="G2288" s="422"/>
      <c r="H2288" s="422"/>
      <c r="I2288" s="422"/>
      <c r="J2288" s="422"/>
      <c r="K2288" s="422"/>
      <c r="L2288" s="422"/>
      <c r="M2288" s="422"/>
      <c r="N2288" s="422"/>
      <c r="O2288" s="422"/>
      <c r="P2288" s="422"/>
      <c r="Q2288" s="422"/>
      <c r="R2288" s="422"/>
      <c r="S2288" s="422"/>
      <c r="T2288" s="422"/>
      <c r="U2288" s="422"/>
      <c r="V2288" s="422"/>
      <c r="W2288" s="422"/>
      <c r="X2288" s="422"/>
      <c r="Y2288" s="422"/>
      <c r="Z2288" s="422"/>
      <c r="AA2288" s="422"/>
      <c r="AB2288" s="422"/>
      <c r="AC2288" s="422"/>
      <c r="AD2288" s="422"/>
    </row>
    <row r="2289" spans="1:40" ht="36" customHeight="1">
      <c r="A2289" s="211"/>
      <c r="B2289" s="115"/>
      <c r="C2289" s="422" t="s">
        <v>525</v>
      </c>
      <c r="D2289" s="422"/>
      <c r="E2289" s="422"/>
      <c r="F2289" s="422"/>
      <c r="G2289" s="422"/>
      <c r="H2289" s="422"/>
      <c r="I2289" s="422"/>
      <c r="J2289" s="422"/>
      <c r="K2289" s="422"/>
      <c r="L2289" s="422"/>
      <c r="M2289" s="422"/>
      <c r="N2289" s="422"/>
      <c r="O2289" s="422"/>
      <c r="P2289" s="422"/>
      <c r="Q2289" s="422"/>
      <c r="R2289" s="422"/>
      <c r="S2289" s="422"/>
      <c r="T2289" s="422"/>
      <c r="U2289" s="422"/>
      <c r="V2289" s="422"/>
      <c r="W2289" s="422"/>
      <c r="X2289" s="422"/>
      <c r="Y2289" s="422"/>
      <c r="Z2289" s="422"/>
      <c r="AA2289" s="422"/>
      <c r="AB2289" s="422"/>
      <c r="AC2289" s="422"/>
      <c r="AD2289" s="422"/>
    </row>
    <row r="2290" spans="1:40" ht="36" customHeight="1">
      <c r="A2290" s="211"/>
      <c r="B2290" s="115"/>
      <c r="C2290" s="422" t="s">
        <v>668</v>
      </c>
      <c r="D2290" s="422"/>
      <c r="E2290" s="422"/>
      <c r="F2290" s="422"/>
      <c r="G2290" s="422"/>
      <c r="H2290" s="422"/>
      <c r="I2290" s="422"/>
      <c r="J2290" s="422"/>
      <c r="K2290" s="422"/>
      <c r="L2290" s="422"/>
      <c r="M2290" s="422"/>
      <c r="N2290" s="422"/>
      <c r="O2290" s="422"/>
      <c r="P2290" s="422"/>
      <c r="Q2290" s="422"/>
      <c r="R2290" s="422"/>
      <c r="S2290" s="422"/>
      <c r="T2290" s="422"/>
      <c r="U2290" s="422"/>
      <c r="V2290" s="422"/>
      <c r="W2290" s="422"/>
      <c r="X2290" s="422"/>
      <c r="Y2290" s="422"/>
      <c r="Z2290" s="422"/>
      <c r="AA2290" s="422"/>
      <c r="AB2290" s="422"/>
      <c r="AC2290" s="422"/>
      <c r="AD2290" s="422"/>
    </row>
    <row r="2291" spans="1:40" ht="36" customHeight="1">
      <c r="A2291" s="211"/>
      <c r="B2291" s="115"/>
      <c r="C2291" s="422" t="s">
        <v>672</v>
      </c>
      <c r="D2291" s="422"/>
      <c r="E2291" s="422"/>
      <c r="F2291" s="422"/>
      <c r="G2291" s="422"/>
      <c r="H2291" s="422"/>
      <c r="I2291" s="422"/>
      <c r="J2291" s="422"/>
      <c r="K2291" s="422"/>
      <c r="L2291" s="422"/>
      <c r="M2291" s="422"/>
      <c r="N2291" s="422"/>
      <c r="O2291" s="422"/>
      <c r="P2291" s="422"/>
      <c r="Q2291" s="422"/>
      <c r="R2291" s="422"/>
      <c r="S2291" s="422"/>
      <c r="T2291" s="422"/>
      <c r="U2291" s="422"/>
      <c r="V2291" s="422"/>
      <c r="W2291" s="422"/>
      <c r="X2291" s="422"/>
      <c r="Y2291" s="422"/>
      <c r="Z2291" s="422"/>
      <c r="AA2291" s="422"/>
      <c r="AB2291" s="422"/>
      <c r="AC2291" s="422"/>
      <c r="AD2291" s="422"/>
    </row>
    <row r="2292" spans="1:40" ht="24.05" customHeight="1">
      <c r="A2292" s="211"/>
      <c r="B2292" s="115"/>
      <c r="C2292" s="452" t="s">
        <v>669</v>
      </c>
      <c r="D2292" s="452"/>
      <c r="E2292" s="452"/>
      <c r="F2292" s="452"/>
      <c r="G2292" s="452"/>
      <c r="H2292" s="452"/>
      <c r="I2292" s="452"/>
      <c r="J2292" s="452"/>
      <c r="K2292" s="452"/>
      <c r="L2292" s="452"/>
      <c r="M2292" s="452"/>
      <c r="N2292" s="452"/>
      <c r="O2292" s="452"/>
      <c r="P2292" s="452"/>
      <c r="Q2292" s="452"/>
      <c r="R2292" s="452"/>
      <c r="S2292" s="452"/>
      <c r="T2292" s="452"/>
      <c r="U2292" s="452"/>
      <c r="V2292" s="452"/>
      <c r="W2292" s="452"/>
      <c r="X2292" s="452"/>
      <c r="Y2292" s="452"/>
      <c r="Z2292" s="452"/>
      <c r="AA2292" s="452"/>
      <c r="AB2292" s="452"/>
      <c r="AC2292" s="452"/>
      <c r="AD2292" s="452"/>
    </row>
    <row r="2293" spans="1:40" ht="15.05" customHeight="1">
      <c r="A2293" s="211"/>
      <c r="B2293" s="115"/>
      <c r="C2293" s="248"/>
      <c r="D2293" s="248"/>
      <c r="E2293" s="248"/>
      <c r="F2293" s="248"/>
      <c r="G2293" s="248"/>
      <c r="H2293" s="248"/>
      <c r="I2293" s="248"/>
      <c r="J2293" s="248"/>
      <c r="K2293" s="248"/>
      <c r="L2293" s="248"/>
      <c r="M2293" s="248"/>
      <c r="N2293" s="248"/>
      <c r="O2293" s="248"/>
      <c r="P2293" s="248"/>
      <c r="Q2293" s="248"/>
      <c r="R2293" s="248"/>
      <c r="S2293" s="248"/>
      <c r="T2293" s="248"/>
      <c r="U2293" s="248"/>
      <c r="V2293" s="248"/>
      <c r="W2293" s="248"/>
      <c r="X2293" s="248"/>
      <c r="Y2293" s="248"/>
      <c r="Z2293" s="248"/>
      <c r="AA2293" s="248"/>
      <c r="AB2293" s="248"/>
      <c r="AC2293" s="248"/>
      <c r="AD2293" s="248"/>
      <c r="AG2293" s="94" t="s">
        <v>917</v>
      </c>
      <c r="AH2293" s="95" t="s">
        <v>926</v>
      </c>
      <c r="AI2293" s="95" t="s">
        <v>927</v>
      </c>
    </row>
    <row r="2294" spans="1:40" ht="80.2" customHeight="1">
      <c r="A2294" s="132"/>
      <c r="B2294" s="132"/>
      <c r="C2294" s="763" t="s">
        <v>64</v>
      </c>
      <c r="D2294" s="763"/>
      <c r="E2294" s="763"/>
      <c r="F2294" s="763"/>
      <c r="G2294" s="763"/>
      <c r="H2294" s="763"/>
      <c r="I2294" s="763"/>
      <c r="J2294" s="763"/>
      <c r="K2294" s="763"/>
      <c r="L2294" s="763"/>
      <c r="M2294" s="763"/>
      <c r="N2294" s="763" t="s">
        <v>523</v>
      </c>
      <c r="O2294" s="763"/>
      <c r="P2294" s="763"/>
      <c r="Q2294" s="763"/>
      <c r="R2294" s="761" t="s">
        <v>522</v>
      </c>
      <c r="S2294" s="761"/>
      <c r="T2294" s="761" t="s">
        <v>524</v>
      </c>
      <c r="U2294" s="761"/>
      <c r="V2294" s="483" t="s">
        <v>850</v>
      </c>
      <c r="W2294" s="484"/>
      <c r="X2294" s="484"/>
      <c r="Y2294" s="484"/>
      <c r="Z2294" s="484"/>
      <c r="AA2294" s="484"/>
      <c r="AB2294" s="484"/>
      <c r="AC2294" s="484"/>
      <c r="AD2294" s="485"/>
      <c r="AG2294" s="94">
        <f>COUNTBLANK(R2296:AD2415)</f>
        <v>1560</v>
      </c>
      <c r="AH2294" s="95">
        <v>1560</v>
      </c>
      <c r="AI2294" s="95">
        <v>960</v>
      </c>
    </row>
    <row r="2295" spans="1:40" ht="15.05" customHeight="1">
      <c r="A2295" s="132"/>
      <c r="B2295" s="132"/>
      <c r="C2295" s="764"/>
      <c r="D2295" s="764"/>
      <c r="E2295" s="764"/>
      <c r="F2295" s="764"/>
      <c r="G2295" s="764"/>
      <c r="H2295" s="764"/>
      <c r="I2295" s="764"/>
      <c r="J2295" s="764"/>
      <c r="K2295" s="764"/>
      <c r="L2295" s="764"/>
      <c r="M2295" s="764"/>
      <c r="N2295" s="764"/>
      <c r="O2295" s="764"/>
      <c r="P2295" s="764"/>
      <c r="Q2295" s="764"/>
      <c r="R2295" s="762"/>
      <c r="S2295" s="762"/>
      <c r="T2295" s="762"/>
      <c r="U2295" s="762"/>
      <c r="V2295" s="508" t="s">
        <v>252</v>
      </c>
      <c r="W2295" s="508"/>
      <c r="X2295" s="508"/>
      <c r="Y2295" s="697" t="s">
        <v>253</v>
      </c>
      <c r="Z2295" s="697"/>
      <c r="AA2295" s="697"/>
      <c r="AB2295" s="697" t="s">
        <v>254</v>
      </c>
      <c r="AC2295" s="697"/>
      <c r="AD2295" s="697"/>
      <c r="AG2295" s="190" t="s">
        <v>918</v>
      </c>
      <c r="AH2295" s="97" t="s">
        <v>928</v>
      </c>
      <c r="AI2295" s="97" t="s">
        <v>919</v>
      </c>
      <c r="AJ2295" s="97" t="s">
        <v>920</v>
      </c>
      <c r="AL2295" s="95" t="s">
        <v>935</v>
      </c>
      <c r="AM2295" s="106" t="s">
        <v>938</v>
      </c>
      <c r="AN2295" s="111" t="s">
        <v>935</v>
      </c>
    </row>
    <row r="2296" spans="1:40" ht="15.05" customHeight="1">
      <c r="A2296" s="132"/>
      <c r="B2296" s="132"/>
      <c r="C2296" s="168" t="s">
        <v>68</v>
      </c>
      <c r="D2296" s="551" t="str">
        <f t="shared" ref="D2296:D2360" si="333">IF(D38="","",D38)</f>
        <v/>
      </c>
      <c r="E2296" s="551"/>
      <c r="F2296" s="551"/>
      <c r="G2296" s="551"/>
      <c r="H2296" s="551"/>
      <c r="I2296" s="551"/>
      <c r="J2296" s="551"/>
      <c r="K2296" s="551"/>
      <c r="L2296" s="551"/>
      <c r="M2296" s="551"/>
      <c r="N2296" s="409"/>
      <c r="O2296" s="409"/>
      <c r="P2296" s="409"/>
      <c r="Q2296" s="409"/>
      <c r="R2296" s="513"/>
      <c r="S2296" s="514"/>
      <c r="T2296" s="513"/>
      <c r="U2296" s="514"/>
      <c r="V2296" s="513"/>
      <c r="W2296" s="599"/>
      <c r="X2296" s="514"/>
      <c r="Y2296" s="513"/>
      <c r="Z2296" s="599"/>
      <c r="AA2296" s="514"/>
      <c r="AB2296" s="513"/>
      <c r="AC2296" s="599"/>
      <c r="AD2296" s="514"/>
      <c r="AG2296" s="111">
        <f>V2296</f>
        <v>0</v>
      </c>
      <c r="AH2296" s="95">
        <f>IF(COUNTIF(Y2296:AD2296,"NA")=2,"NA",SUM(Y2296:AD2296))</f>
        <v>0</v>
      </c>
      <c r="AI2296" s="95">
        <f>COUNTIF(Y2296:AD2296, "NS")</f>
        <v>0</v>
      </c>
      <c r="AJ2296" s="95">
        <f>IF($AG$2294 = $AH$2294, 0, IF(OR(AND(AG2296 = 0, AI2296 &gt; 0), AND(AG2296 = "NS", AH2296 &gt; 0), AND(AG2296 = "NS", AI2296 = 0, AH2296 =0), AND(AG2296="NA", AH2296&lt;&gt;"NA")), 1, IF(OR(AND(AG2296 &gt; 0, AI2296 = 2), AND(AG2296 = "NS", AI2296 = 2), AND(AG2296 = "NS", AH2296 = 0, AI2296 &gt; 0), AG2296 = AH2296), 0, 1)))</f>
        <v>0</v>
      </c>
      <c r="AL2296" s="111">
        <f>IF($AG$2294=$AH$2294,0,IF(OR(AND(D2296&lt;&gt;"",N2296=""),AND(D2296="",N2296&lt;&gt;"")),1,0))</f>
        <v>0</v>
      </c>
      <c r="AM2296" s="111">
        <f>IF(OR(AND(N2296=1,COUNTA(R2296:AD2296)=0),AND(N2296&gt;1,COUNTA(R2296:AD2296)&lt;&gt;0)),1,0)</f>
        <v>0</v>
      </c>
      <c r="AN2296" s="111">
        <f>IF(AND(N2296=1,COUNTA(R2296:AD2296)&lt;&gt;COUNTA($R$2294:$U$2295,$V$2295:$AD$2295)),1,0)</f>
        <v>0</v>
      </c>
    </row>
    <row r="2297" spans="1:40" ht="15.05" customHeight="1">
      <c r="A2297" s="132"/>
      <c r="B2297" s="132"/>
      <c r="C2297" s="160" t="s">
        <v>69</v>
      </c>
      <c r="D2297" s="551" t="str">
        <f t="shared" si="333"/>
        <v/>
      </c>
      <c r="E2297" s="551"/>
      <c r="F2297" s="551"/>
      <c r="G2297" s="551"/>
      <c r="H2297" s="551"/>
      <c r="I2297" s="551"/>
      <c r="J2297" s="551"/>
      <c r="K2297" s="551"/>
      <c r="L2297" s="551"/>
      <c r="M2297" s="551"/>
      <c r="N2297" s="409"/>
      <c r="O2297" s="409"/>
      <c r="P2297" s="409"/>
      <c r="Q2297" s="409"/>
      <c r="R2297" s="513"/>
      <c r="S2297" s="514"/>
      <c r="T2297" s="513"/>
      <c r="U2297" s="514"/>
      <c r="V2297" s="513"/>
      <c r="W2297" s="599"/>
      <c r="X2297" s="514"/>
      <c r="Y2297" s="513"/>
      <c r="Z2297" s="599"/>
      <c r="AA2297" s="514"/>
      <c r="AB2297" s="513"/>
      <c r="AC2297" s="599"/>
      <c r="AD2297" s="514"/>
      <c r="AG2297" s="111">
        <f t="shared" ref="AG2297:AG2360" si="334">V2297</f>
        <v>0</v>
      </c>
      <c r="AH2297" s="95">
        <f t="shared" ref="AH2297:AH2360" si="335">IF(COUNTIF(Y2297:AD2297,"NA")=2,"NA",SUM(Y2297:AD2297))</f>
        <v>0</v>
      </c>
      <c r="AI2297" s="95">
        <f t="shared" ref="AI2297:AI2360" si="336">COUNTIF(Y2297:AD2297, "NS")</f>
        <v>0</v>
      </c>
      <c r="AJ2297" s="95">
        <f t="shared" ref="AJ2297:AJ2360" si="337">IF($AG$2294 = $AH$2294, 0, IF(OR(AND(AG2297 = 0, AI2297 &gt; 0), AND(AG2297 = "NS", AH2297 &gt; 0), AND(AG2297 = "NS", AI2297 = 0, AH2297 =0), AND(AG2297="NA", AH2297&lt;&gt;"NA")), 1, IF(OR(AND(AG2297 &gt; 0, AI2297 = 2), AND(AG2297 = "NS", AI2297 = 2), AND(AG2297 = "NS", AH2297 = 0, AI2297 &gt; 0), AG2297 = AH2297), 0, 1)))</f>
        <v>0</v>
      </c>
      <c r="AL2297" s="111">
        <f t="shared" ref="AL2297:AL2360" si="338">IF($AG$2294=$AH$2294,0,IF(OR(AND(D2297&lt;&gt;"",N2297=""),AND(D2297="",N2297&lt;&gt;"")),1,0))</f>
        <v>0</v>
      </c>
      <c r="AM2297" s="111">
        <f t="shared" ref="AM2297:AM2360" si="339">IF(OR(AND(N2297=1,COUNTA(R2297:AD2297)=0),AND(N2297&gt;1,COUNTA(R2297:AD2297)&lt;&gt;0)),1,0)</f>
        <v>0</v>
      </c>
      <c r="AN2297" s="111">
        <f t="shared" ref="AN2297:AN2360" si="340">IF(AND(N2297=1,COUNTA(R2297:AD2297)&lt;&gt;COUNTA($R$2294:$U$2295,$V$2295:$AD$2295)),1,0)</f>
        <v>0</v>
      </c>
    </row>
    <row r="2298" spans="1:40" ht="15.05" customHeight="1">
      <c r="A2298" s="132"/>
      <c r="B2298" s="132"/>
      <c r="C2298" s="160" t="s">
        <v>70</v>
      </c>
      <c r="D2298" s="551" t="str">
        <f t="shared" si="333"/>
        <v/>
      </c>
      <c r="E2298" s="551"/>
      <c r="F2298" s="551"/>
      <c r="G2298" s="551"/>
      <c r="H2298" s="551"/>
      <c r="I2298" s="551"/>
      <c r="J2298" s="551"/>
      <c r="K2298" s="551"/>
      <c r="L2298" s="551"/>
      <c r="M2298" s="551"/>
      <c r="N2298" s="409"/>
      <c r="O2298" s="409"/>
      <c r="P2298" s="409"/>
      <c r="Q2298" s="409"/>
      <c r="R2298" s="513"/>
      <c r="S2298" s="514"/>
      <c r="T2298" s="513"/>
      <c r="U2298" s="514"/>
      <c r="V2298" s="513"/>
      <c r="W2298" s="599"/>
      <c r="X2298" s="514"/>
      <c r="Y2298" s="513"/>
      <c r="Z2298" s="599"/>
      <c r="AA2298" s="514"/>
      <c r="AB2298" s="513"/>
      <c r="AC2298" s="599"/>
      <c r="AD2298" s="514"/>
      <c r="AG2298" s="111">
        <f t="shared" si="334"/>
        <v>0</v>
      </c>
      <c r="AH2298" s="95">
        <f t="shared" si="335"/>
        <v>0</v>
      </c>
      <c r="AI2298" s="95">
        <f t="shared" si="336"/>
        <v>0</v>
      </c>
      <c r="AJ2298" s="95">
        <f t="shared" si="337"/>
        <v>0</v>
      </c>
      <c r="AL2298" s="111">
        <f t="shared" si="338"/>
        <v>0</v>
      </c>
      <c r="AM2298" s="111">
        <f t="shared" si="339"/>
        <v>0</v>
      </c>
      <c r="AN2298" s="111">
        <f t="shared" si="340"/>
        <v>0</v>
      </c>
    </row>
    <row r="2299" spans="1:40" ht="15.05" customHeight="1">
      <c r="A2299" s="132"/>
      <c r="B2299" s="132"/>
      <c r="C2299" s="160" t="s">
        <v>71</v>
      </c>
      <c r="D2299" s="551" t="str">
        <f t="shared" si="333"/>
        <v/>
      </c>
      <c r="E2299" s="551"/>
      <c r="F2299" s="551"/>
      <c r="G2299" s="551"/>
      <c r="H2299" s="551"/>
      <c r="I2299" s="551"/>
      <c r="J2299" s="551"/>
      <c r="K2299" s="551"/>
      <c r="L2299" s="551"/>
      <c r="M2299" s="551"/>
      <c r="N2299" s="409"/>
      <c r="O2299" s="409"/>
      <c r="P2299" s="409"/>
      <c r="Q2299" s="409"/>
      <c r="R2299" s="513"/>
      <c r="S2299" s="514"/>
      <c r="T2299" s="513"/>
      <c r="U2299" s="514"/>
      <c r="V2299" s="513"/>
      <c r="W2299" s="599"/>
      <c r="X2299" s="514"/>
      <c r="Y2299" s="513"/>
      <c r="Z2299" s="599"/>
      <c r="AA2299" s="514"/>
      <c r="AB2299" s="513"/>
      <c r="AC2299" s="599"/>
      <c r="AD2299" s="514"/>
      <c r="AG2299" s="111">
        <f t="shared" si="334"/>
        <v>0</v>
      </c>
      <c r="AH2299" s="95">
        <f t="shared" si="335"/>
        <v>0</v>
      </c>
      <c r="AI2299" s="95">
        <f t="shared" si="336"/>
        <v>0</v>
      </c>
      <c r="AJ2299" s="95">
        <f t="shared" si="337"/>
        <v>0</v>
      </c>
      <c r="AL2299" s="111">
        <f t="shared" si="338"/>
        <v>0</v>
      </c>
      <c r="AM2299" s="111">
        <f t="shared" si="339"/>
        <v>0</v>
      </c>
      <c r="AN2299" s="111">
        <f t="shared" si="340"/>
        <v>0</v>
      </c>
    </row>
    <row r="2300" spans="1:40" ht="15.05" customHeight="1">
      <c r="A2300" s="132"/>
      <c r="B2300" s="132"/>
      <c r="C2300" s="160" t="s">
        <v>72</v>
      </c>
      <c r="D2300" s="551" t="str">
        <f t="shared" si="333"/>
        <v/>
      </c>
      <c r="E2300" s="551"/>
      <c r="F2300" s="551"/>
      <c r="G2300" s="551"/>
      <c r="H2300" s="551"/>
      <c r="I2300" s="551"/>
      <c r="J2300" s="551"/>
      <c r="K2300" s="551"/>
      <c r="L2300" s="551"/>
      <c r="M2300" s="551"/>
      <c r="N2300" s="409"/>
      <c r="O2300" s="409"/>
      <c r="P2300" s="409"/>
      <c r="Q2300" s="409"/>
      <c r="R2300" s="513"/>
      <c r="S2300" s="514"/>
      <c r="T2300" s="513"/>
      <c r="U2300" s="514"/>
      <c r="V2300" s="513"/>
      <c r="W2300" s="599"/>
      <c r="X2300" s="514"/>
      <c r="Y2300" s="513"/>
      <c r="Z2300" s="599"/>
      <c r="AA2300" s="514"/>
      <c r="AB2300" s="513"/>
      <c r="AC2300" s="599"/>
      <c r="AD2300" s="514"/>
      <c r="AG2300" s="111">
        <f t="shared" si="334"/>
        <v>0</v>
      </c>
      <c r="AH2300" s="95">
        <f t="shared" si="335"/>
        <v>0</v>
      </c>
      <c r="AI2300" s="95">
        <f t="shared" si="336"/>
        <v>0</v>
      </c>
      <c r="AJ2300" s="95">
        <f t="shared" si="337"/>
        <v>0</v>
      </c>
      <c r="AL2300" s="111">
        <f t="shared" si="338"/>
        <v>0</v>
      </c>
      <c r="AM2300" s="111">
        <f t="shared" si="339"/>
        <v>0</v>
      </c>
      <c r="AN2300" s="111">
        <f t="shared" si="340"/>
        <v>0</v>
      </c>
    </row>
    <row r="2301" spans="1:40" ht="15.05" customHeight="1">
      <c r="A2301" s="132"/>
      <c r="B2301" s="132"/>
      <c r="C2301" s="160" t="s">
        <v>73</v>
      </c>
      <c r="D2301" s="551" t="str">
        <f t="shared" si="333"/>
        <v/>
      </c>
      <c r="E2301" s="551"/>
      <c r="F2301" s="551"/>
      <c r="G2301" s="551"/>
      <c r="H2301" s="551"/>
      <c r="I2301" s="551"/>
      <c r="J2301" s="551"/>
      <c r="K2301" s="551"/>
      <c r="L2301" s="551"/>
      <c r="M2301" s="551"/>
      <c r="N2301" s="409"/>
      <c r="O2301" s="409"/>
      <c r="P2301" s="409"/>
      <c r="Q2301" s="409"/>
      <c r="R2301" s="513"/>
      <c r="S2301" s="514"/>
      <c r="T2301" s="513"/>
      <c r="U2301" s="514"/>
      <c r="V2301" s="513"/>
      <c r="W2301" s="599"/>
      <c r="X2301" s="514"/>
      <c r="Y2301" s="513"/>
      <c r="Z2301" s="599"/>
      <c r="AA2301" s="514"/>
      <c r="AB2301" s="513"/>
      <c r="AC2301" s="599"/>
      <c r="AD2301" s="514"/>
      <c r="AG2301" s="111">
        <f t="shared" si="334"/>
        <v>0</v>
      </c>
      <c r="AH2301" s="95">
        <f t="shared" si="335"/>
        <v>0</v>
      </c>
      <c r="AI2301" s="95">
        <f t="shared" si="336"/>
        <v>0</v>
      </c>
      <c r="AJ2301" s="95">
        <f t="shared" si="337"/>
        <v>0</v>
      </c>
      <c r="AL2301" s="111">
        <f t="shared" si="338"/>
        <v>0</v>
      </c>
      <c r="AM2301" s="111">
        <f t="shared" si="339"/>
        <v>0</v>
      </c>
      <c r="AN2301" s="111">
        <f t="shared" si="340"/>
        <v>0</v>
      </c>
    </row>
    <row r="2302" spans="1:40" ht="15.05" customHeight="1">
      <c r="A2302" s="132"/>
      <c r="B2302" s="132"/>
      <c r="C2302" s="160" t="s">
        <v>74</v>
      </c>
      <c r="D2302" s="551" t="str">
        <f t="shared" si="333"/>
        <v/>
      </c>
      <c r="E2302" s="551"/>
      <c r="F2302" s="551"/>
      <c r="G2302" s="551"/>
      <c r="H2302" s="551"/>
      <c r="I2302" s="551"/>
      <c r="J2302" s="551"/>
      <c r="K2302" s="551"/>
      <c r="L2302" s="551"/>
      <c r="M2302" s="551"/>
      <c r="N2302" s="409"/>
      <c r="O2302" s="409"/>
      <c r="P2302" s="409"/>
      <c r="Q2302" s="409"/>
      <c r="R2302" s="513"/>
      <c r="S2302" s="514"/>
      <c r="T2302" s="513"/>
      <c r="U2302" s="514"/>
      <c r="V2302" s="513"/>
      <c r="W2302" s="599"/>
      <c r="X2302" s="514"/>
      <c r="Y2302" s="513"/>
      <c r="Z2302" s="599"/>
      <c r="AA2302" s="514"/>
      <c r="AB2302" s="513"/>
      <c r="AC2302" s="599"/>
      <c r="AD2302" s="514"/>
      <c r="AG2302" s="111">
        <f t="shared" si="334"/>
        <v>0</v>
      </c>
      <c r="AH2302" s="95">
        <f t="shared" si="335"/>
        <v>0</v>
      </c>
      <c r="AI2302" s="95">
        <f t="shared" si="336"/>
        <v>0</v>
      </c>
      <c r="AJ2302" s="95">
        <f t="shared" si="337"/>
        <v>0</v>
      </c>
      <c r="AL2302" s="111">
        <f t="shared" si="338"/>
        <v>0</v>
      </c>
      <c r="AM2302" s="111">
        <f t="shared" si="339"/>
        <v>0</v>
      </c>
      <c r="AN2302" s="111">
        <f t="shared" si="340"/>
        <v>0</v>
      </c>
    </row>
    <row r="2303" spans="1:40" ht="15.05" customHeight="1">
      <c r="A2303" s="132"/>
      <c r="B2303" s="132"/>
      <c r="C2303" s="160" t="s">
        <v>75</v>
      </c>
      <c r="D2303" s="551" t="str">
        <f t="shared" si="333"/>
        <v/>
      </c>
      <c r="E2303" s="551"/>
      <c r="F2303" s="551"/>
      <c r="G2303" s="551"/>
      <c r="H2303" s="551"/>
      <c r="I2303" s="551"/>
      <c r="J2303" s="551"/>
      <c r="K2303" s="551"/>
      <c r="L2303" s="551"/>
      <c r="M2303" s="551"/>
      <c r="N2303" s="409"/>
      <c r="O2303" s="409"/>
      <c r="P2303" s="409"/>
      <c r="Q2303" s="409"/>
      <c r="R2303" s="513"/>
      <c r="S2303" s="514"/>
      <c r="T2303" s="513"/>
      <c r="U2303" s="514"/>
      <c r="V2303" s="513"/>
      <c r="W2303" s="599"/>
      <c r="X2303" s="514"/>
      <c r="Y2303" s="513"/>
      <c r="Z2303" s="599"/>
      <c r="AA2303" s="514"/>
      <c r="AB2303" s="513"/>
      <c r="AC2303" s="599"/>
      <c r="AD2303" s="514"/>
      <c r="AG2303" s="111">
        <f t="shared" si="334"/>
        <v>0</v>
      </c>
      <c r="AH2303" s="95">
        <f t="shared" si="335"/>
        <v>0</v>
      </c>
      <c r="AI2303" s="95">
        <f t="shared" si="336"/>
        <v>0</v>
      </c>
      <c r="AJ2303" s="95">
        <f t="shared" si="337"/>
        <v>0</v>
      </c>
      <c r="AL2303" s="111">
        <f t="shared" si="338"/>
        <v>0</v>
      </c>
      <c r="AM2303" s="111">
        <f t="shared" si="339"/>
        <v>0</v>
      </c>
      <c r="AN2303" s="111">
        <f t="shared" si="340"/>
        <v>0</v>
      </c>
    </row>
    <row r="2304" spans="1:40" ht="15.05" customHeight="1">
      <c r="A2304" s="132"/>
      <c r="B2304" s="132"/>
      <c r="C2304" s="160" t="s">
        <v>76</v>
      </c>
      <c r="D2304" s="551" t="str">
        <f t="shared" si="333"/>
        <v/>
      </c>
      <c r="E2304" s="551"/>
      <c r="F2304" s="551"/>
      <c r="G2304" s="551"/>
      <c r="H2304" s="551"/>
      <c r="I2304" s="551"/>
      <c r="J2304" s="551"/>
      <c r="K2304" s="551"/>
      <c r="L2304" s="551"/>
      <c r="M2304" s="551"/>
      <c r="N2304" s="409"/>
      <c r="O2304" s="409"/>
      <c r="P2304" s="409"/>
      <c r="Q2304" s="409"/>
      <c r="R2304" s="513"/>
      <c r="S2304" s="514"/>
      <c r="T2304" s="513"/>
      <c r="U2304" s="514"/>
      <c r="V2304" s="513"/>
      <c r="W2304" s="599"/>
      <c r="X2304" s="514"/>
      <c r="Y2304" s="513"/>
      <c r="Z2304" s="599"/>
      <c r="AA2304" s="514"/>
      <c r="AB2304" s="513"/>
      <c r="AC2304" s="599"/>
      <c r="AD2304" s="514"/>
      <c r="AG2304" s="111">
        <f t="shared" si="334"/>
        <v>0</v>
      </c>
      <c r="AH2304" s="95">
        <f t="shared" si="335"/>
        <v>0</v>
      </c>
      <c r="AI2304" s="95">
        <f t="shared" si="336"/>
        <v>0</v>
      </c>
      <c r="AJ2304" s="95">
        <f t="shared" si="337"/>
        <v>0</v>
      </c>
      <c r="AL2304" s="111">
        <f t="shared" si="338"/>
        <v>0</v>
      </c>
      <c r="AM2304" s="111">
        <f t="shared" si="339"/>
        <v>0</v>
      </c>
      <c r="AN2304" s="111">
        <f t="shared" si="340"/>
        <v>0</v>
      </c>
    </row>
    <row r="2305" spans="1:40" ht="15.05" customHeight="1">
      <c r="A2305" s="132"/>
      <c r="B2305" s="132"/>
      <c r="C2305" s="160" t="s">
        <v>77</v>
      </c>
      <c r="D2305" s="551" t="str">
        <f t="shared" si="333"/>
        <v/>
      </c>
      <c r="E2305" s="551"/>
      <c r="F2305" s="551"/>
      <c r="G2305" s="551"/>
      <c r="H2305" s="551"/>
      <c r="I2305" s="551"/>
      <c r="J2305" s="551"/>
      <c r="K2305" s="551"/>
      <c r="L2305" s="551"/>
      <c r="M2305" s="551"/>
      <c r="N2305" s="409"/>
      <c r="O2305" s="409"/>
      <c r="P2305" s="409"/>
      <c r="Q2305" s="409"/>
      <c r="R2305" s="513"/>
      <c r="S2305" s="514"/>
      <c r="T2305" s="513"/>
      <c r="U2305" s="514"/>
      <c r="V2305" s="513"/>
      <c r="W2305" s="599"/>
      <c r="X2305" s="514"/>
      <c r="Y2305" s="513"/>
      <c r="Z2305" s="599"/>
      <c r="AA2305" s="514"/>
      <c r="AB2305" s="513"/>
      <c r="AC2305" s="599"/>
      <c r="AD2305" s="514"/>
      <c r="AG2305" s="111">
        <f t="shared" si="334"/>
        <v>0</v>
      </c>
      <c r="AH2305" s="95">
        <f t="shared" si="335"/>
        <v>0</v>
      </c>
      <c r="AI2305" s="95">
        <f t="shared" si="336"/>
        <v>0</v>
      </c>
      <c r="AJ2305" s="95">
        <f t="shared" si="337"/>
        <v>0</v>
      </c>
      <c r="AL2305" s="111">
        <f t="shared" si="338"/>
        <v>0</v>
      </c>
      <c r="AM2305" s="111">
        <f t="shared" si="339"/>
        <v>0</v>
      </c>
      <c r="AN2305" s="111">
        <f t="shared" si="340"/>
        <v>0</v>
      </c>
    </row>
    <row r="2306" spans="1:40" ht="15.05" customHeight="1">
      <c r="A2306" s="132"/>
      <c r="B2306" s="132"/>
      <c r="C2306" s="160" t="s">
        <v>78</v>
      </c>
      <c r="D2306" s="551" t="str">
        <f t="shared" si="333"/>
        <v/>
      </c>
      <c r="E2306" s="551"/>
      <c r="F2306" s="551"/>
      <c r="G2306" s="551"/>
      <c r="H2306" s="551"/>
      <c r="I2306" s="551"/>
      <c r="J2306" s="551"/>
      <c r="K2306" s="551"/>
      <c r="L2306" s="551"/>
      <c r="M2306" s="551"/>
      <c r="N2306" s="409"/>
      <c r="O2306" s="409"/>
      <c r="P2306" s="409"/>
      <c r="Q2306" s="409"/>
      <c r="R2306" s="513"/>
      <c r="S2306" s="514"/>
      <c r="T2306" s="513"/>
      <c r="U2306" s="514"/>
      <c r="V2306" s="513"/>
      <c r="W2306" s="599"/>
      <c r="X2306" s="514"/>
      <c r="Y2306" s="513"/>
      <c r="Z2306" s="599"/>
      <c r="AA2306" s="514"/>
      <c r="AB2306" s="513"/>
      <c r="AC2306" s="599"/>
      <c r="AD2306" s="514"/>
      <c r="AG2306" s="111">
        <f t="shared" si="334"/>
        <v>0</v>
      </c>
      <c r="AH2306" s="95">
        <f t="shared" si="335"/>
        <v>0</v>
      </c>
      <c r="AI2306" s="95">
        <f t="shared" si="336"/>
        <v>0</v>
      </c>
      <c r="AJ2306" s="95">
        <f t="shared" si="337"/>
        <v>0</v>
      </c>
      <c r="AL2306" s="111">
        <f t="shared" si="338"/>
        <v>0</v>
      </c>
      <c r="AM2306" s="111">
        <f t="shared" si="339"/>
        <v>0</v>
      </c>
      <c r="AN2306" s="111">
        <f t="shared" si="340"/>
        <v>0</v>
      </c>
    </row>
    <row r="2307" spans="1:40" ht="15.05" customHeight="1">
      <c r="A2307" s="132"/>
      <c r="B2307" s="132"/>
      <c r="C2307" s="160" t="s">
        <v>79</v>
      </c>
      <c r="D2307" s="551" t="str">
        <f t="shared" si="333"/>
        <v/>
      </c>
      <c r="E2307" s="551"/>
      <c r="F2307" s="551"/>
      <c r="G2307" s="551"/>
      <c r="H2307" s="551"/>
      <c r="I2307" s="551"/>
      <c r="J2307" s="551"/>
      <c r="K2307" s="551"/>
      <c r="L2307" s="551"/>
      <c r="M2307" s="551"/>
      <c r="N2307" s="409"/>
      <c r="O2307" s="409"/>
      <c r="P2307" s="409"/>
      <c r="Q2307" s="409"/>
      <c r="R2307" s="513"/>
      <c r="S2307" s="514"/>
      <c r="T2307" s="513"/>
      <c r="U2307" s="514"/>
      <c r="V2307" s="513"/>
      <c r="W2307" s="599"/>
      <c r="X2307" s="514"/>
      <c r="Y2307" s="513"/>
      <c r="Z2307" s="599"/>
      <c r="AA2307" s="514"/>
      <c r="AB2307" s="513"/>
      <c r="AC2307" s="599"/>
      <c r="AD2307" s="514"/>
      <c r="AG2307" s="111">
        <f t="shared" si="334"/>
        <v>0</v>
      </c>
      <c r="AH2307" s="95">
        <f t="shared" si="335"/>
        <v>0</v>
      </c>
      <c r="AI2307" s="95">
        <f t="shared" si="336"/>
        <v>0</v>
      </c>
      <c r="AJ2307" s="95">
        <f t="shared" si="337"/>
        <v>0</v>
      </c>
      <c r="AL2307" s="111">
        <f t="shared" si="338"/>
        <v>0</v>
      </c>
      <c r="AM2307" s="111">
        <f t="shared" si="339"/>
        <v>0</v>
      </c>
      <c r="AN2307" s="111">
        <f t="shared" si="340"/>
        <v>0</v>
      </c>
    </row>
    <row r="2308" spans="1:40" ht="15.05" customHeight="1">
      <c r="A2308" s="132"/>
      <c r="B2308" s="132"/>
      <c r="C2308" s="160" t="s">
        <v>80</v>
      </c>
      <c r="D2308" s="551" t="str">
        <f t="shared" si="333"/>
        <v/>
      </c>
      <c r="E2308" s="551"/>
      <c r="F2308" s="551"/>
      <c r="G2308" s="551"/>
      <c r="H2308" s="551"/>
      <c r="I2308" s="551"/>
      <c r="J2308" s="551"/>
      <c r="K2308" s="551"/>
      <c r="L2308" s="551"/>
      <c r="M2308" s="551"/>
      <c r="N2308" s="409"/>
      <c r="O2308" s="409"/>
      <c r="P2308" s="409"/>
      <c r="Q2308" s="409"/>
      <c r="R2308" s="513"/>
      <c r="S2308" s="514"/>
      <c r="T2308" s="513"/>
      <c r="U2308" s="514"/>
      <c r="V2308" s="513"/>
      <c r="W2308" s="599"/>
      <c r="X2308" s="514"/>
      <c r="Y2308" s="513"/>
      <c r="Z2308" s="599"/>
      <c r="AA2308" s="514"/>
      <c r="AB2308" s="513"/>
      <c r="AC2308" s="599"/>
      <c r="AD2308" s="514"/>
      <c r="AG2308" s="111">
        <f t="shared" si="334"/>
        <v>0</v>
      </c>
      <c r="AH2308" s="95">
        <f t="shared" si="335"/>
        <v>0</v>
      </c>
      <c r="AI2308" s="95">
        <f t="shared" si="336"/>
        <v>0</v>
      </c>
      <c r="AJ2308" s="95">
        <f t="shared" si="337"/>
        <v>0</v>
      </c>
      <c r="AL2308" s="111">
        <f t="shared" si="338"/>
        <v>0</v>
      </c>
      <c r="AM2308" s="111">
        <f t="shared" si="339"/>
        <v>0</v>
      </c>
      <c r="AN2308" s="111">
        <f t="shared" si="340"/>
        <v>0</v>
      </c>
    </row>
    <row r="2309" spans="1:40" ht="15.05" customHeight="1">
      <c r="A2309" s="132"/>
      <c r="B2309" s="132"/>
      <c r="C2309" s="160" t="s">
        <v>81</v>
      </c>
      <c r="D2309" s="551" t="str">
        <f t="shared" si="333"/>
        <v/>
      </c>
      <c r="E2309" s="551"/>
      <c r="F2309" s="551"/>
      <c r="G2309" s="551"/>
      <c r="H2309" s="551"/>
      <c r="I2309" s="551"/>
      <c r="J2309" s="551"/>
      <c r="K2309" s="551"/>
      <c r="L2309" s="551"/>
      <c r="M2309" s="551"/>
      <c r="N2309" s="409"/>
      <c r="O2309" s="409"/>
      <c r="P2309" s="409"/>
      <c r="Q2309" s="409"/>
      <c r="R2309" s="513"/>
      <c r="S2309" s="514"/>
      <c r="T2309" s="513"/>
      <c r="U2309" s="514"/>
      <c r="V2309" s="513"/>
      <c r="W2309" s="599"/>
      <c r="X2309" s="514"/>
      <c r="Y2309" s="513"/>
      <c r="Z2309" s="599"/>
      <c r="AA2309" s="514"/>
      <c r="AB2309" s="513"/>
      <c r="AC2309" s="599"/>
      <c r="AD2309" s="514"/>
      <c r="AG2309" s="111">
        <f t="shared" si="334"/>
        <v>0</v>
      </c>
      <c r="AH2309" s="95">
        <f t="shared" si="335"/>
        <v>0</v>
      </c>
      <c r="AI2309" s="95">
        <f t="shared" si="336"/>
        <v>0</v>
      </c>
      <c r="AJ2309" s="95">
        <f t="shared" si="337"/>
        <v>0</v>
      </c>
      <c r="AL2309" s="111">
        <f t="shared" si="338"/>
        <v>0</v>
      </c>
      <c r="AM2309" s="111">
        <f t="shared" si="339"/>
        <v>0</v>
      </c>
      <c r="AN2309" s="111">
        <f t="shared" si="340"/>
        <v>0</v>
      </c>
    </row>
    <row r="2310" spans="1:40" ht="15.05" customHeight="1">
      <c r="A2310" s="132"/>
      <c r="B2310" s="132"/>
      <c r="C2310" s="160" t="s">
        <v>82</v>
      </c>
      <c r="D2310" s="551" t="str">
        <f t="shared" si="333"/>
        <v/>
      </c>
      <c r="E2310" s="551"/>
      <c r="F2310" s="551"/>
      <c r="G2310" s="551"/>
      <c r="H2310" s="551"/>
      <c r="I2310" s="551"/>
      <c r="J2310" s="551"/>
      <c r="K2310" s="551"/>
      <c r="L2310" s="551"/>
      <c r="M2310" s="551"/>
      <c r="N2310" s="409"/>
      <c r="O2310" s="409"/>
      <c r="P2310" s="409"/>
      <c r="Q2310" s="409"/>
      <c r="R2310" s="513"/>
      <c r="S2310" s="514"/>
      <c r="T2310" s="513"/>
      <c r="U2310" s="514"/>
      <c r="V2310" s="513"/>
      <c r="W2310" s="599"/>
      <c r="X2310" s="514"/>
      <c r="Y2310" s="513"/>
      <c r="Z2310" s="599"/>
      <c r="AA2310" s="514"/>
      <c r="AB2310" s="513"/>
      <c r="AC2310" s="599"/>
      <c r="AD2310" s="514"/>
      <c r="AG2310" s="111">
        <f t="shared" si="334"/>
        <v>0</v>
      </c>
      <c r="AH2310" s="95">
        <f t="shared" si="335"/>
        <v>0</v>
      </c>
      <c r="AI2310" s="95">
        <f t="shared" si="336"/>
        <v>0</v>
      </c>
      <c r="AJ2310" s="95">
        <f t="shared" si="337"/>
        <v>0</v>
      </c>
      <c r="AL2310" s="111">
        <f t="shared" si="338"/>
        <v>0</v>
      </c>
      <c r="AM2310" s="111">
        <f t="shared" si="339"/>
        <v>0</v>
      </c>
      <c r="AN2310" s="111">
        <f t="shared" si="340"/>
        <v>0</v>
      </c>
    </row>
    <row r="2311" spans="1:40" ht="15.05" customHeight="1">
      <c r="A2311" s="132"/>
      <c r="B2311" s="132"/>
      <c r="C2311" s="160" t="s">
        <v>83</v>
      </c>
      <c r="D2311" s="551" t="str">
        <f t="shared" si="333"/>
        <v/>
      </c>
      <c r="E2311" s="551"/>
      <c r="F2311" s="551"/>
      <c r="G2311" s="551"/>
      <c r="H2311" s="551"/>
      <c r="I2311" s="551"/>
      <c r="J2311" s="551"/>
      <c r="K2311" s="551"/>
      <c r="L2311" s="551"/>
      <c r="M2311" s="551"/>
      <c r="N2311" s="409"/>
      <c r="O2311" s="409"/>
      <c r="P2311" s="409"/>
      <c r="Q2311" s="409"/>
      <c r="R2311" s="513"/>
      <c r="S2311" s="514"/>
      <c r="T2311" s="513"/>
      <c r="U2311" s="514"/>
      <c r="V2311" s="513"/>
      <c r="W2311" s="599"/>
      <c r="X2311" s="514"/>
      <c r="Y2311" s="513"/>
      <c r="Z2311" s="599"/>
      <c r="AA2311" s="514"/>
      <c r="AB2311" s="513"/>
      <c r="AC2311" s="599"/>
      <c r="AD2311" s="514"/>
      <c r="AG2311" s="111">
        <f t="shared" si="334"/>
        <v>0</v>
      </c>
      <c r="AH2311" s="95">
        <f t="shared" si="335"/>
        <v>0</v>
      </c>
      <c r="AI2311" s="95">
        <f t="shared" si="336"/>
        <v>0</v>
      </c>
      <c r="AJ2311" s="95">
        <f t="shared" si="337"/>
        <v>0</v>
      </c>
      <c r="AL2311" s="111">
        <f t="shared" si="338"/>
        <v>0</v>
      </c>
      <c r="AM2311" s="111">
        <f t="shared" si="339"/>
        <v>0</v>
      </c>
      <c r="AN2311" s="111">
        <f t="shared" si="340"/>
        <v>0</v>
      </c>
    </row>
    <row r="2312" spans="1:40" ht="15.05" customHeight="1">
      <c r="A2312" s="132"/>
      <c r="B2312" s="132"/>
      <c r="C2312" s="160" t="s">
        <v>84</v>
      </c>
      <c r="D2312" s="551" t="str">
        <f t="shared" si="333"/>
        <v/>
      </c>
      <c r="E2312" s="551"/>
      <c r="F2312" s="551"/>
      <c r="G2312" s="551"/>
      <c r="H2312" s="551"/>
      <c r="I2312" s="551"/>
      <c r="J2312" s="551"/>
      <c r="K2312" s="551"/>
      <c r="L2312" s="551"/>
      <c r="M2312" s="551"/>
      <c r="N2312" s="409"/>
      <c r="O2312" s="409"/>
      <c r="P2312" s="409"/>
      <c r="Q2312" s="409"/>
      <c r="R2312" s="513"/>
      <c r="S2312" s="514"/>
      <c r="T2312" s="513"/>
      <c r="U2312" s="514"/>
      <c r="V2312" s="513"/>
      <c r="W2312" s="599"/>
      <c r="X2312" s="514"/>
      <c r="Y2312" s="513"/>
      <c r="Z2312" s="599"/>
      <c r="AA2312" s="514"/>
      <c r="AB2312" s="513"/>
      <c r="AC2312" s="599"/>
      <c r="AD2312" s="514"/>
      <c r="AG2312" s="111">
        <f t="shared" si="334"/>
        <v>0</v>
      </c>
      <c r="AH2312" s="95">
        <f t="shared" si="335"/>
        <v>0</v>
      </c>
      <c r="AI2312" s="95">
        <f t="shared" si="336"/>
        <v>0</v>
      </c>
      <c r="AJ2312" s="95">
        <f t="shared" si="337"/>
        <v>0</v>
      </c>
      <c r="AL2312" s="111">
        <f t="shared" si="338"/>
        <v>0</v>
      </c>
      <c r="AM2312" s="111">
        <f t="shared" si="339"/>
        <v>0</v>
      </c>
      <c r="AN2312" s="111">
        <f t="shared" si="340"/>
        <v>0</v>
      </c>
    </row>
    <row r="2313" spans="1:40" ht="15.05" customHeight="1">
      <c r="A2313" s="132"/>
      <c r="B2313" s="132"/>
      <c r="C2313" s="160" t="s">
        <v>85</v>
      </c>
      <c r="D2313" s="551" t="str">
        <f t="shared" si="333"/>
        <v/>
      </c>
      <c r="E2313" s="551"/>
      <c r="F2313" s="551"/>
      <c r="G2313" s="551"/>
      <c r="H2313" s="551"/>
      <c r="I2313" s="551"/>
      <c r="J2313" s="551"/>
      <c r="K2313" s="551"/>
      <c r="L2313" s="551"/>
      <c r="M2313" s="551"/>
      <c r="N2313" s="409"/>
      <c r="O2313" s="409"/>
      <c r="P2313" s="409"/>
      <c r="Q2313" s="409"/>
      <c r="R2313" s="513"/>
      <c r="S2313" s="514"/>
      <c r="T2313" s="513"/>
      <c r="U2313" s="514"/>
      <c r="V2313" s="513"/>
      <c r="W2313" s="599"/>
      <c r="X2313" s="514"/>
      <c r="Y2313" s="513"/>
      <c r="Z2313" s="599"/>
      <c r="AA2313" s="514"/>
      <c r="AB2313" s="513"/>
      <c r="AC2313" s="599"/>
      <c r="AD2313" s="514"/>
      <c r="AG2313" s="111">
        <f t="shared" si="334"/>
        <v>0</v>
      </c>
      <c r="AH2313" s="95">
        <f t="shared" si="335"/>
        <v>0</v>
      </c>
      <c r="AI2313" s="95">
        <f t="shared" si="336"/>
        <v>0</v>
      </c>
      <c r="AJ2313" s="95">
        <f t="shared" si="337"/>
        <v>0</v>
      </c>
      <c r="AL2313" s="111">
        <f t="shared" si="338"/>
        <v>0</v>
      </c>
      <c r="AM2313" s="111">
        <f t="shared" si="339"/>
        <v>0</v>
      </c>
      <c r="AN2313" s="111">
        <f t="shared" si="340"/>
        <v>0</v>
      </c>
    </row>
    <row r="2314" spans="1:40" ht="15.05" customHeight="1">
      <c r="A2314" s="132"/>
      <c r="B2314" s="132"/>
      <c r="C2314" s="160" t="s">
        <v>86</v>
      </c>
      <c r="D2314" s="551" t="str">
        <f t="shared" si="333"/>
        <v/>
      </c>
      <c r="E2314" s="551"/>
      <c r="F2314" s="551"/>
      <c r="G2314" s="551"/>
      <c r="H2314" s="551"/>
      <c r="I2314" s="551"/>
      <c r="J2314" s="551"/>
      <c r="K2314" s="551"/>
      <c r="L2314" s="551"/>
      <c r="M2314" s="551"/>
      <c r="N2314" s="409"/>
      <c r="O2314" s="409"/>
      <c r="P2314" s="409"/>
      <c r="Q2314" s="409"/>
      <c r="R2314" s="513"/>
      <c r="S2314" s="514"/>
      <c r="T2314" s="513"/>
      <c r="U2314" s="514"/>
      <c r="V2314" s="513"/>
      <c r="W2314" s="599"/>
      <c r="X2314" s="514"/>
      <c r="Y2314" s="513"/>
      <c r="Z2314" s="599"/>
      <c r="AA2314" s="514"/>
      <c r="AB2314" s="513"/>
      <c r="AC2314" s="599"/>
      <c r="AD2314" s="514"/>
      <c r="AG2314" s="111">
        <f t="shared" si="334"/>
        <v>0</v>
      </c>
      <c r="AH2314" s="95">
        <f t="shared" si="335"/>
        <v>0</v>
      </c>
      <c r="AI2314" s="95">
        <f t="shared" si="336"/>
        <v>0</v>
      </c>
      <c r="AJ2314" s="95">
        <f t="shared" si="337"/>
        <v>0</v>
      </c>
      <c r="AL2314" s="111">
        <f t="shared" si="338"/>
        <v>0</v>
      </c>
      <c r="AM2314" s="111">
        <f t="shared" si="339"/>
        <v>0</v>
      </c>
      <c r="AN2314" s="111">
        <f t="shared" si="340"/>
        <v>0</v>
      </c>
    </row>
    <row r="2315" spans="1:40" ht="15.05" customHeight="1">
      <c r="A2315" s="132"/>
      <c r="B2315" s="132"/>
      <c r="C2315" s="160" t="s">
        <v>87</v>
      </c>
      <c r="D2315" s="551" t="str">
        <f t="shared" si="333"/>
        <v/>
      </c>
      <c r="E2315" s="551"/>
      <c r="F2315" s="551"/>
      <c r="G2315" s="551"/>
      <c r="H2315" s="551"/>
      <c r="I2315" s="551"/>
      <c r="J2315" s="551"/>
      <c r="K2315" s="551"/>
      <c r="L2315" s="551"/>
      <c r="M2315" s="551"/>
      <c r="N2315" s="409"/>
      <c r="O2315" s="409"/>
      <c r="P2315" s="409"/>
      <c r="Q2315" s="409"/>
      <c r="R2315" s="513"/>
      <c r="S2315" s="514"/>
      <c r="T2315" s="513"/>
      <c r="U2315" s="514"/>
      <c r="V2315" s="513"/>
      <c r="W2315" s="599"/>
      <c r="X2315" s="514"/>
      <c r="Y2315" s="513"/>
      <c r="Z2315" s="599"/>
      <c r="AA2315" s="514"/>
      <c r="AB2315" s="513"/>
      <c r="AC2315" s="599"/>
      <c r="AD2315" s="514"/>
      <c r="AG2315" s="111">
        <f t="shared" si="334"/>
        <v>0</v>
      </c>
      <c r="AH2315" s="95">
        <f t="shared" si="335"/>
        <v>0</v>
      </c>
      <c r="AI2315" s="95">
        <f t="shared" si="336"/>
        <v>0</v>
      </c>
      <c r="AJ2315" s="95">
        <f t="shared" si="337"/>
        <v>0</v>
      </c>
      <c r="AL2315" s="111">
        <f t="shared" si="338"/>
        <v>0</v>
      </c>
      <c r="AM2315" s="111">
        <f t="shared" si="339"/>
        <v>0</v>
      </c>
      <c r="AN2315" s="111">
        <f t="shared" si="340"/>
        <v>0</v>
      </c>
    </row>
    <row r="2316" spans="1:40" ht="15.05" customHeight="1">
      <c r="A2316" s="132"/>
      <c r="B2316" s="132"/>
      <c r="C2316" s="160" t="s">
        <v>88</v>
      </c>
      <c r="D2316" s="551" t="str">
        <f t="shared" si="333"/>
        <v/>
      </c>
      <c r="E2316" s="551"/>
      <c r="F2316" s="551"/>
      <c r="G2316" s="551"/>
      <c r="H2316" s="551"/>
      <c r="I2316" s="551"/>
      <c r="J2316" s="551"/>
      <c r="K2316" s="551"/>
      <c r="L2316" s="551"/>
      <c r="M2316" s="551"/>
      <c r="N2316" s="409"/>
      <c r="O2316" s="409"/>
      <c r="P2316" s="409"/>
      <c r="Q2316" s="409"/>
      <c r="R2316" s="513"/>
      <c r="S2316" s="514"/>
      <c r="T2316" s="513"/>
      <c r="U2316" s="514"/>
      <c r="V2316" s="513"/>
      <c r="W2316" s="599"/>
      <c r="X2316" s="514"/>
      <c r="Y2316" s="513"/>
      <c r="Z2316" s="599"/>
      <c r="AA2316" s="514"/>
      <c r="AB2316" s="513"/>
      <c r="AC2316" s="599"/>
      <c r="AD2316" s="514"/>
      <c r="AG2316" s="111">
        <f t="shared" si="334"/>
        <v>0</v>
      </c>
      <c r="AH2316" s="95">
        <f t="shared" si="335"/>
        <v>0</v>
      </c>
      <c r="AI2316" s="95">
        <f t="shared" si="336"/>
        <v>0</v>
      </c>
      <c r="AJ2316" s="95">
        <f t="shared" si="337"/>
        <v>0</v>
      </c>
      <c r="AL2316" s="111">
        <f t="shared" si="338"/>
        <v>0</v>
      </c>
      <c r="AM2316" s="111">
        <f t="shared" si="339"/>
        <v>0</v>
      </c>
      <c r="AN2316" s="111">
        <f t="shared" si="340"/>
        <v>0</v>
      </c>
    </row>
    <row r="2317" spans="1:40" ht="15.05" customHeight="1">
      <c r="A2317" s="132"/>
      <c r="B2317" s="132"/>
      <c r="C2317" s="160" t="s">
        <v>89</v>
      </c>
      <c r="D2317" s="551" t="str">
        <f t="shared" si="333"/>
        <v/>
      </c>
      <c r="E2317" s="551"/>
      <c r="F2317" s="551"/>
      <c r="G2317" s="551"/>
      <c r="H2317" s="551"/>
      <c r="I2317" s="551"/>
      <c r="J2317" s="551"/>
      <c r="K2317" s="551"/>
      <c r="L2317" s="551"/>
      <c r="M2317" s="551"/>
      <c r="N2317" s="409"/>
      <c r="O2317" s="409"/>
      <c r="P2317" s="409"/>
      <c r="Q2317" s="409"/>
      <c r="R2317" s="513"/>
      <c r="S2317" s="514"/>
      <c r="T2317" s="513"/>
      <c r="U2317" s="514"/>
      <c r="V2317" s="513"/>
      <c r="W2317" s="599"/>
      <c r="X2317" s="514"/>
      <c r="Y2317" s="513"/>
      <c r="Z2317" s="599"/>
      <c r="AA2317" s="514"/>
      <c r="AB2317" s="513"/>
      <c r="AC2317" s="599"/>
      <c r="AD2317" s="514"/>
      <c r="AG2317" s="111">
        <f t="shared" si="334"/>
        <v>0</v>
      </c>
      <c r="AH2317" s="95">
        <f t="shared" si="335"/>
        <v>0</v>
      </c>
      <c r="AI2317" s="95">
        <f t="shared" si="336"/>
        <v>0</v>
      </c>
      <c r="AJ2317" s="95">
        <f t="shared" si="337"/>
        <v>0</v>
      </c>
      <c r="AL2317" s="111">
        <f t="shared" si="338"/>
        <v>0</v>
      </c>
      <c r="AM2317" s="111">
        <f t="shared" si="339"/>
        <v>0</v>
      </c>
      <c r="AN2317" s="111">
        <f t="shared" si="340"/>
        <v>0</v>
      </c>
    </row>
    <row r="2318" spans="1:40" ht="15.05" customHeight="1">
      <c r="A2318" s="132"/>
      <c r="B2318" s="132"/>
      <c r="C2318" s="160" t="s">
        <v>90</v>
      </c>
      <c r="D2318" s="551" t="str">
        <f t="shared" si="333"/>
        <v/>
      </c>
      <c r="E2318" s="551"/>
      <c r="F2318" s="551"/>
      <c r="G2318" s="551"/>
      <c r="H2318" s="551"/>
      <c r="I2318" s="551"/>
      <c r="J2318" s="551"/>
      <c r="K2318" s="551"/>
      <c r="L2318" s="551"/>
      <c r="M2318" s="551"/>
      <c r="N2318" s="409"/>
      <c r="O2318" s="409"/>
      <c r="P2318" s="409"/>
      <c r="Q2318" s="409"/>
      <c r="R2318" s="513"/>
      <c r="S2318" s="514"/>
      <c r="T2318" s="513"/>
      <c r="U2318" s="514"/>
      <c r="V2318" s="513"/>
      <c r="W2318" s="599"/>
      <c r="X2318" s="514"/>
      <c r="Y2318" s="513"/>
      <c r="Z2318" s="599"/>
      <c r="AA2318" s="514"/>
      <c r="AB2318" s="513"/>
      <c r="AC2318" s="599"/>
      <c r="AD2318" s="514"/>
      <c r="AG2318" s="111">
        <f t="shared" si="334"/>
        <v>0</v>
      </c>
      <c r="AH2318" s="95">
        <f t="shared" si="335"/>
        <v>0</v>
      </c>
      <c r="AI2318" s="95">
        <f t="shared" si="336"/>
        <v>0</v>
      </c>
      <c r="AJ2318" s="95">
        <f t="shared" si="337"/>
        <v>0</v>
      </c>
      <c r="AL2318" s="111">
        <f t="shared" si="338"/>
        <v>0</v>
      </c>
      <c r="AM2318" s="111">
        <f t="shared" si="339"/>
        <v>0</v>
      </c>
      <c r="AN2318" s="111">
        <f t="shared" si="340"/>
        <v>0</v>
      </c>
    </row>
    <row r="2319" spans="1:40" ht="15.05" customHeight="1">
      <c r="A2319" s="132"/>
      <c r="B2319" s="132"/>
      <c r="C2319" s="160" t="s">
        <v>91</v>
      </c>
      <c r="D2319" s="551" t="str">
        <f t="shared" si="333"/>
        <v/>
      </c>
      <c r="E2319" s="551"/>
      <c r="F2319" s="551"/>
      <c r="G2319" s="551"/>
      <c r="H2319" s="551"/>
      <c r="I2319" s="551"/>
      <c r="J2319" s="551"/>
      <c r="K2319" s="551"/>
      <c r="L2319" s="551"/>
      <c r="M2319" s="551"/>
      <c r="N2319" s="409"/>
      <c r="O2319" s="409"/>
      <c r="P2319" s="409"/>
      <c r="Q2319" s="409"/>
      <c r="R2319" s="513"/>
      <c r="S2319" s="514"/>
      <c r="T2319" s="513"/>
      <c r="U2319" s="514"/>
      <c r="V2319" s="513"/>
      <c r="W2319" s="599"/>
      <c r="X2319" s="514"/>
      <c r="Y2319" s="513"/>
      <c r="Z2319" s="599"/>
      <c r="AA2319" s="514"/>
      <c r="AB2319" s="513"/>
      <c r="AC2319" s="599"/>
      <c r="AD2319" s="514"/>
      <c r="AG2319" s="111">
        <f t="shared" si="334"/>
        <v>0</v>
      </c>
      <c r="AH2319" s="95">
        <f t="shared" si="335"/>
        <v>0</v>
      </c>
      <c r="AI2319" s="95">
        <f t="shared" si="336"/>
        <v>0</v>
      </c>
      <c r="AJ2319" s="95">
        <f t="shared" si="337"/>
        <v>0</v>
      </c>
      <c r="AL2319" s="111">
        <f t="shared" si="338"/>
        <v>0</v>
      </c>
      <c r="AM2319" s="111">
        <f t="shared" si="339"/>
        <v>0</v>
      </c>
      <c r="AN2319" s="111">
        <f t="shared" si="340"/>
        <v>0</v>
      </c>
    </row>
    <row r="2320" spans="1:40" ht="15.05" customHeight="1">
      <c r="A2320" s="132"/>
      <c r="B2320" s="132"/>
      <c r="C2320" s="160" t="s">
        <v>92</v>
      </c>
      <c r="D2320" s="551" t="str">
        <f t="shared" si="333"/>
        <v/>
      </c>
      <c r="E2320" s="551"/>
      <c r="F2320" s="551"/>
      <c r="G2320" s="551"/>
      <c r="H2320" s="551"/>
      <c r="I2320" s="551"/>
      <c r="J2320" s="551"/>
      <c r="K2320" s="551"/>
      <c r="L2320" s="551"/>
      <c r="M2320" s="551"/>
      <c r="N2320" s="409"/>
      <c r="O2320" s="409"/>
      <c r="P2320" s="409"/>
      <c r="Q2320" s="409"/>
      <c r="R2320" s="513"/>
      <c r="S2320" s="514"/>
      <c r="T2320" s="513"/>
      <c r="U2320" s="514"/>
      <c r="V2320" s="513"/>
      <c r="W2320" s="599"/>
      <c r="X2320" s="514"/>
      <c r="Y2320" s="513"/>
      <c r="Z2320" s="599"/>
      <c r="AA2320" s="514"/>
      <c r="AB2320" s="513"/>
      <c r="AC2320" s="599"/>
      <c r="AD2320" s="514"/>
      <c r="AG2320" s="111">
        <f t="shared" si="334"/>
        <v>0</v>
      </c>
      <c r="AH2320" s="95">
        <f t="shared" si="335"/>
        <v>0</v>
      </c>
      <c r="AI2320" s="95">
        <f t="shared" si="336"/>
        <v>0</v>
      </c>
      <c r="AJ2320" s="95">
        <f t="shared" si="337"/>
        <v>0</v>
      </c>
      <c r="AL2320" s="111">
        <f t="shared" si="338"/>
        <v>0</v>
      </c>
      <c r="AM2320" s="111">
        <f t="shared" si="339"/>
        <v>0</v>
      </c>
      <c r="AN2320" s="111">
        <f t="shared" si="340"/>
        <v>0</v>
      </c>
    </row>
    <row r="2321" spans="1:40" ht="15.05" customHeight="1">
      <c r="A2321" s="132"/>
      <c r="B2321" s="132"/>
      <c r="C2321" s="160" t="s">
        <v>93</v>
      </c>
      <c r="D2321" s="551" t="str">
        <f t="shared" si="333"/>
        <v/>
      </c>
      <c r="E2321" s="551"/>
      <c r="F2321" s="551"/>
      <c r="G2321" s="551"/>
      <c r="H2321" s="551"/>
      <c r="I2321" s="551"/>
      <c r="J2321" s="551"/>
      <c r="K2321" s="551"/>
      <c r="L2321" s="551"/>
      <c r="M2321" s="551"/>
      <c r="N2321" s="409"/>
      <c r="O2321" s="409"/>
      <c r="P2321" s="409"/>
      <c r="Q2321" s="409"/>
      <c r="R2321" s="513"/>
      <c r="S2321" s="514"/>
      <c r="T2321" s="513"/>
      <c r="U2321" s="514"/>
      <c r="V2321" s="513"/>
      <c r="W2321" s="599"/>
      <c r="X2321" s="514"/>
      <c r="Y2321" s="513"/>
      <c r="Z2321" s="599"/>
      <c r="AA2321" s="514"/>
      <c r="AB2321" s="513"/>
      <c r="AC2321" s="599"/>
      <c r="AD2321" s="514"/>
      <c r="AG2321" s="111">
        <f t="shared" si="334"/>
        <v>0</v>
      </c>
      <c r="AH2321" s="95">
        <f t="shared" si="335"/>
        <v>0</v>
      </c>
      <c r="AI2321" s="95">
        <f t="shared" si="336"/>
        <v>0</v>
      </c>
      <c r="AJ2321" s="95">
        <f t="shared" si="337"/>
        <v>0</v>
      </c>
      <c r="AL2321" s="111">
        <f t="shared" si="338"/>
        <v>0</v>
      </c>
      <c r="AM2321" s="111">
        <f t="shared" si="339"/>
        <v>0</v>
      </c>
      <c r="AN2321" s="111">
        <f t="shared" si="340"/>
        <v>0</v>
      </c>
    </row>
    <row r="2322" spans="1:40" ht="15.05" customHeight="1">
      <c r="A2322" s="132"/>
      <c r="B2322" s="132"/>
      <c r="C2322" s="160" t="s">
        <v>94</v>
      </c>
      <c r="D2322" s="551" t="str">
        <f t="shared" si="333"/>
        <v/>
      </c>
      <c r="E2322" s="551"/>
      <c r="F2322" s="551"/>
      <c r="G2322" s="551"/>
      <c r="H2322" s="551"/>
      <c r="I2322" s="551"/>
      <c r="J2322" s="551"/>
      <c r="K2322" s="551"/>
      <c r="L2322" s="551"/>
      <c r="M2322" s="551"/>
      <c r="N2322" s="409"/>
      <c r="O2322" s="409"/>
      <c r="P2322" s="409"/>
      <c r="Q2322" s="409"/>
      <c r="R2322" s="513"/>
      <c r="S2322" s="514"/>
      <c r="T2322" s="513"/>
      <c r="U2322" s="514"/>
      <c r="V2322" s="513"/>
      <c r="W2322" s="599"/>
      <c r="X2322" s="514"/>
      <c r="Y2322" s="513"/>
      <c r="Z2322" s="599"/>
      <c r="AA2322" s="514"/>
      <c r="AB2322" s="513"/>
      <c r="AC2322" s="599"/>
      <c r="AD2322" s="514"/>
      <c r="AG2322" s="111">
        <f t="shared" si="334"/>
        <v>0</v>
      </c>
      <c r="AH2322" s="95">
        <f t="shared" si="335"/>
        <v>0</v>
      </c>
      <c r="AI2322" s="95">
        <f t="shared" si="336"/>
        <v>0</v>
      </c>
      <c r="AJ2322" s="95">
        <f t="shared" si="337"/>
        <v>0</v>
      </c>
      <c r="AL2322" s="111">
        <f t="shared" si="338"/>
        <v>0</v>
      </c>
      <c r="AM2322" s="111">
        <f t="shared" si="339"/>
        <v>0</v>
      </c>
      <c r="AN2322" s="111">
        <f t="shared" si="340"/>
        <v>0</v>
      </c>
    </row>
    <row r="2323" spans="1:40" ht="15.05" customHeight="1">
      <c r="A2323" s="132"/>
      <c r="B2323" s="132"/>
      <c r="C2323" s="160" t="s">
        <v>95</v>
      </c>
      <c r="D2323" s="551" t="str">
        <f t="shared" si="333"/>
        <v/>
      </c>
      <c r="E2323" s="551"/>
      <c r="F2323" s="551"/>
      <c r="G2323" s="551"/>
      <c r="H2323" s="551"/>
      <c r="I2323" s="551"/>
      <c r="J2323" s="551"/>
      <c r="K2323" s="551"/>
      <c r="L2323" s="551"/>
      <c r="M2323" s="551"/>
      <c r="N2323" s="409"/>
      <c r="O2323" s="409"/>
      <c r="P2323" s="409"/>
      <c r="Q2323" s="409"/>
      <c r="R2323" s="513"/>
      <c r="S2323" s="514"/>
      <c r="T2323" s="513"/>
      <c r="U2323" s="514"/>
      <c r="V2323" s="513"/>
      <c r="W2323" s="599"/>
      <c r="X2323" s="514"/>
      <c r="Y2323" s="513"/>
      <c r="Z2323" s="599"/>
      <c r="AA2323" s="514"/>
      <c r="AB2323" s="513"/>
      <c r="AC2323" s="599"/>
      <c r="AD2323" s="514"/>
      <c r="AG2323" s="111">
        <f t="shared" si="334"/>
        <v>0</v>
      </c>
      <c r="AH2323" s="95">
        <f t="shared" si="335"/>
        <v>0</v>
      </c>
      <c r="AI2323" s="95">
        <f t="shared" si="336"/>
        <v>0</v>
      </c>
      <c r="AJ2323" s="95">
        <f t="shared" si="337"/>
        <v>0</v>
      </c>
      <c r="AL2323" s="111">
        <f t="shared" si="338"/>
        <v>0</v>
      </c>
      <c r="AM2323" s="111">
        <f t="shared" si="339"/>
        <v>0</v>
      </c>
      <c r="AN2323" s="111">
        <f t="shared" si="340"/>
        <v>0</v>
      </c>
    </row>
    <row r="2324" spans="1:40" ht="15.05" customHeight="1">
      <c r="A2324" s="132"/>
      <c r="B2324" s="132"/>
      <c r="C2324" s="160" t="s">
        <v>96</v>
      </c>
      <c r="D2324" s="551" t="str">
        <f t="shared" si="333"/>
        <v/>
      </c>
      <c r="E2324" s="551"/>
      <c r="F2324" s="551"/>
      <c r="G2324" s="551"/>
      <c r="H2324" s="551"/>
      <c r="I2324" s="551"/>
      <c r="J2324" s="551"/>
      <c r="K2324" s="551"/>
      <c r="L2324" s="551"/>
      <c r="M2324" s="551"/>
      <c r="N2324" s="409"/>
      <c r="O2324" s="409"/>
      <c r="P2324" s="409"/>
      <c r="Q2324" s="409"/>
      <c r="R2324" s="513"/>
      <c r="S2324" s="514"/>
      <c r="T2324" s="513"/>
      <c r="U2324" s="514"/>
      <c r="V2324" s="513"/>
      <c r="W2324" s="599"/>
      <c r="X2324" s="514"/>
      <c r="Y2324" s="513"/>
      <c r="Z2324" s="599"/>
      <c r="AA2324" s="514"/>
      <c r="AB2324" s="513"/>
      <c r="AC2324" s="599"/>
      <c r="AD2324" s="514"/>
      <c r="AG2324" s="111">
        <f t="shared" si="334"/>
        <v>0</v>
      </c>
      <c r="AH2324" s="95">
        <f t="shared" si="335"/>
        <v>0</v>
      </c>
      <c r="AI2324" s="95">
        <f t="shared" si="336"/>
        <v>0</v>
      </c>
      <c r="AJ2324" s="95">
        <f t="shared" si="337"/>
        <v>0</v>
      </c>
      <c r="AL2324" s="111">
        <f t="shared" si="338"/>
        <v>0</v>
      </c>
      <c r="AM2324" s="111">
        <f t="shared" si="339"/>
        <v>0</v>
      </c>
      <c r="AN2324" s="111">
        <f t="shared" si="340"/>
        <v>0</v>
      </c>
    </row>
    <row r="2325" spans="1:40" ht="15.05" customHeight="1">
      <c r="A2325" s="132"/>
      <c r="B2325" s="132"/>
      <c r="C2325" s="160" t="s">
        <v>97</v>
      </c>
      <c r="D2325" s="551" t="str">
        <f t="shared" si="333"/>
        <v/>
      </c>
      <c r="E2325" s="551"/>
      <c r="F2325" s="551"/>
      <c r="G2325" s="551"/>
      <c r="H2325" s="551"/>
      <c r="I2325" s="551"/>
      <c r="J2325" s="551"/>
      <c r="K2325" s="551"/>
      <c r="L2325" s="551"/>
      <c r="M2325" s="551"/>
      <c r="N2325" s="409"/>
      <c r="O2325" s="409"/>
      <c r="P2325" s="409"/>
      <c r="Q2325" s="409"/>
      <c r="R2325" s="513"/>
      <c r="S2325" s="514"/>
      <c r="T2325" s="513"/>
      <c r="U2325" s="514"/>
      <c r="V2325" s="513"/>
      <c r="W2325" s="599"/>
      <c r="X2325" s="514"/>
      <c r="Y2325" s="513"/>
      <c r="Z2325" s="599"/>
      <c r="AA2325" s="514"/>
      <c r="AB2325" s="513"/>
      <c r="AC2325" s="599"/>
      <c r="AD2325" s="514"/>
      <c r="AG2325" s="111">
        <f t="shared" si="334"/>
        <v>0</v>
      </c>
      <c r="AH2325" s="95">
        <f t="shared" si="335"/>
        <v>0</v>
      </c>
      <c r="AI2325" s="95">
        <f t="shared" si="336"/>
        <v>0</v>
      </c>
      <c r="AJ2325" s="95">
        <f t="shared" si="337"/>
        <v>0</v>
      </c>
      <c r="AL2325" s="111">
        <f t="shared" si="338"/>
        <v>0</v>
      </c>
      <c r="AM2325" s="111">
        <f t="shared" si="339"/>
        <v>0</v>
      </c>
      <c r="AN2325" s="111">
        <f t="shared" si="340"/>
        <v>0</v>
      </c>
    </row>
    <row r="2326" spans="1:40" ht="15.05" customHeight="1">
      <c r="A2326" s="132"/>
      <c r="B2326" s="132"/>
      <c r="C2326" s="160" t="s">
        <v>98</v>
      </c>
      <c r="D2326" s="551" t="str">
        <f t="shared" si="333"/>
        <v/>
      </c>
      <c r="E2326" s="551"/>
      <c r="F2326" s="551"/>
      <c r="G2326" s="551"/>
      <c r="H2326" s="551"/>
      <c r="I2326" s="551"/>
      <c r="J2326" s="551"/>
      <c r="K2326" s="551"/>
      <c r="L2326" s="551"/>
      <c r="M2326" s="551"/>
      <c r="N2326" s="409"/>
      <c r="O2326" s="409"/>
      <c r="P2326" s="409"/>
      <c r="Q2326" s="409"/>
      <c r="R2326" s="513"/>
      <c r="S2326" s="514"/>
      <c r="T2326" s="513"/>
      <c r="U2326" s="514"/>
      <c r="V2326" s="513"/>
      <c r="W2326" s="599"/>
      <c r="X2326" s="514"/>
      <c r="Y2326" s="513"/>
      <c r="Z2326" s="599"/>
      <c r="AA2326" s="514"/>
      <c r="AB2326" s="513"/>
      <c r="AC2326" s="599"/>
      <c r="AD2326" s="514"/>
      <c r="AG2326" s="111">
        <f t="shared" si="334"/>
        <v>0</v>
      </c>
      <c r="AH2326" s="95">
        <f t="shared" si="335"/>
        <v>0</v>
      </c>
      <c r="AI2326" s="95">
        <f t="shared" si="336"/>
        <v>0</v>
      </c>
      <c r="AJ2326" s="95">
        <f t="shared" si="337"/>
        <v>0</v>
      </c>
      <c r="AL2326" s="111">
        <f t="shared" si="338"/>
        <v>0</v>
      </c>
      <c r="AM2326" s="111">
        <f t="shared" si="339"/>
        <v>0</v>
      </c>
      <c r="AN2326" s="111">
        <f t="shared" si="340"/>
        <v>0</v>
      </c>
    </row>
    <row r="2327" spans="1:40" ht="15.05" customHeight="1">
      <c r="A2327" s="132"/>
      <c r="B2327" s="132"/>
      <c r="C2327" s="160" t="s">
        <v>99</v>
      </c>
      <c r="D2327" s="551" t="str">
        <f t="shared" si="333"/>
        <v/>
      </c>
      <c r="E2327" s="551"/>
      <c r="F2327" s="551"/>
      <c r="G2327" s="551"/>
      <c r="H2327" s="551"/>
      <c r="I2327" s="551"/>
      <c r="J2327" s="551"/>
      <c r="K2327" s="551"/>
      <c r="L2327" s="551"/>
      <c r="M2327" s="551"/>
      <c r="N2327" s="409"/>
      <c r="O2327" s="409"/>
      <c r="P2327" s="409"/>
      <c r="Q2327" s="409"/>
      <c r="R2327" s="513"/>
      <c r="S2327" s="514"/>
      <c r="T2327" s="513"/>
      <c r="U2327" s="514"/>
      <c r="V2327" s="513"/>
      <c r="W2327" s="599"/>
      <c r="X2327" s="514"/>
      <c r="Y2327" s="513"/>
      <c r="Z2327" s="599"/>
      <c r="AA2327" s="514"/>
      <c r="AB2327" s="513"/>
      <c r="AC2327" s="599"/>
      <c r="AD2327" s="514"/>
      <c r="AG2327" s="111">
        <f t="shared" si="334"/>
        <v>0</v>
      </c>
      <c r="AH2327" s="95">
        <f t="shared" si="335"/>
        <v>0</v>
      </c>
      <c r="AI2327" s="95">
        <f t="shared" si="336"/>
        <v>0</v>
      </c>
      <c r="AJ2327" s="95">
        <f t="shared" si="337"/>
        <v>0</v>
      </c>
      <c r="AL2327" s="111">
        <f t="shared" si="338"/>
        <v>0</v>
      </c>
      <c r="AM2327" s="111">
        <f t="shared" si="339"/>
        <v>0</v>
      </c>
      <c r="AN2327" s="111">
        <f t="shared" si="340"/>
        <v>0</v>
      </c>
    </row>
    <row r="2328" spans="1:40" ht="15.05" customHeight="1">
      <c r="A2328" s="132"/>
      <c r="B2328" s="132"/>
      <c r="C2328" s="160" t="s">
        <v>100</v>
      </c>
      <c r="D2328" s="551" t="str">
        <f t="shared" si="333"/>
        <v/>
      </c>
      <c r="E2328" s="551"/>
      <c r="F2328" s="551"/>
      <c r="G2328" s="551"/>
      <c r="H2328" s="551"/>
      <c r="I2328" s="551"/>
      <c r="J2328" s="551"/>
      <c r="K2328" s="551"/>
      <c r="L2328" s="551"/>
      <c r="M2328" s="551"/>
      <c r="N2328" s="409"/>
      <c r="O2328" s="409"/>
      <c r="P2328" s="409"/>
      <c r="Q2328" s="409"/>
      <c r="R2328" s="513"/>
      <c r="S2328" s="514"/>
      <c r="T2328" s="513"/>
      <c r="U2328" s="514"/>
      <c r="V2328" s="513"/>
      <c r="W2328" s="599"/>
      <c r="X2328" s="514"/>
      <c r="Y2328" s="513"/>
      <c r="Z2328" s="599"/>
      <c r="AA2328" s="514"/>
      <c r="AB2328" s="513"/>
      <c r="AC2328" s="599"/>
      <c r="AD2328" s="514"/>
      <c r="AG2328" s="111">
        <f t="shared" si="334"/>
        <v>0</v>
      </c>
      <c r="AH2328" s="95">
        <f t="shared" si="335"/>
        <v>0</v>
      </c>
      <c r="AI2328" s="95">
        <f t="shared" si="336"/>
        <v>0</v>
      </c>
      <c r="AJ2328" s="95">
        <f t="shared" si="337"/>
        <v>0</v>
      </c>
      <c r="AL2328" s="111">
        <f t="shared" si="338"/>
        <v>0</v>
      </c>
      <c r="AM2328" s="111">
        <f t="shared" si="339"/>
        <v>0</v>
      </c>
      <c r="AN2328" s="111">
        <f t="shared" si="340"/>
        <v>0</v>
      </c>
    </row>
    <row r="2329" spans="1:40" ht="15.05" customHeight="1">
      <c r="A2329" s="132"/>
      <c r="B2329" s="132"/>
      <c r="C2329" s="160" t="s">
        <v>101</v>
      </c>
      <c r="D2329" s="551" t="str">
        <f t="shared" si="333"/>
        <v/>
      </c>
      <c r="E2329" s="551"/>
      <c r="F2329" s="551"/>
      <c r="G2329" s="551"/>
      <c r="H2329" s="551"/>
      <c r="I2329" s="551"/>
      <c r="J2329" s="551"/>
      <c r="K2329" s="551"/>
      <c r="L2329" s="551"/>
      <c r="M2329" s="551"/>
      <c r="N2329" s="409"/>
      <c r="O2329" s="409"/>
      <c r="P2329" s="409"/>
      <c r="Q2329" s="409"/>
      <c r="R2329" s="513"/>
      <c r="S2329" s="514"/>
      <c r="T2329" s="513"/>
      <c r="U2329" s="514"/>
      <c r="V2329" s="513"/>
      <c r="W2329" s="599"/>
      <c r="X2329" s="514"/>
      <c r="Y2329" s="513"/>
      <c r="Z2329" s="599"/>
      <c r="AA2329" s="514"/>
      <c r="AB2329" s="513"/>
      <c r="AC2329" s="599"/>
      <c r="AD2329" s="514"/>
      <c r="AG2329" s="111">
        <f t="shared" si="334"/>
        <v>0</v>
      </c>
      <c r="AH2329" s="95">
        <f t="shared" si="335"/>
        <v>0</v>
      </c>
      <c r="AI2329" s="95">
        <f t="shared" si="336"/>
        <v>0</v>
      </c>
      <c r="AJ2329" s="95">
        <f t="shared" si="337"/>
        <v>0</v>
      </c>
      <c r="AL2329" s="111">
        <f t="shared" si="338"/>
        <v>0</v>
      </c>
      <c r="AM2329" s="111">
        <f t="shared" si="339"/>
        <v>0</v>
      </c>
      <c r="AN2329" s="111">
        <f t="shared" si="340"/>
        <v>0</v>
      </c>
    </row>
    <row r="2330" spans="1:40" ht="15.05" customHeight="1">
      <c r="A2330" s="132"/>
      <c r="B2330" s="132"/>
      <c r="C2330" s="160" t="s">
        <v>102</v>
      </c>
      <c r="D2330" s="551" t="str">
        <f t="shared" si="333"/>
        <v/>
      </c>
      <c r="E2330" s="551"/>
      <c r="F2330" s="551"/>
      <c r="G2330" s="551"/>
      <c r="H2330" s="551"/>
      <c r="I2330" s="551"/>
      <c r="J2330" s="551"/>
      <c r="K2330" s="551"/>
      <c r="L2330" s="551"/>
      <c r="M2330" s="551"/>
      <c r="N2330" s="409"/>
      <c r="O2330" s="409"/>
      <c r="P2330" s="409"/>
      <c r="Q2330" s="409"/>
      <c r="R2330" s="513"/>
      <c r="S2330" s="514"/>
      <c r="T2330" s="513"/>
      <c r="U2330" s="514"/>
      <c r="V2330" s="513"/>
      <c r="W2330" s="599"/>
      <c r="X2330" s="514"/>
      <c r="Y2330" s="513"/>
      <c r="Z2330" s="599"/>
      <c r="AA2330" s="514"/>
      <c r="AB2330" s="513"/>
      <c r="AC2330" s="599"/>
      <c r="AD2330" s="514"/>
      <c r="AG2330" s="111">
        <f t="shared" si="334"/>
        <v>0</v>
      </c>
      <c r="AH2330" s="95">
        <f t="shared" si="335"/>
        <v>0</v>
      </c>
      <c r="AI2330" s="95">
        <f t="shared" si="336"/>
        <v>0</v>
      </c>
      <c r="AJ2330" s="95">
        <f t="shared" si="337"/>
        <v>0</v>
      </c>
      <c r="AL2330" s="111">
        <f t="shared" si="338"/>
        <v>0</v>
      </c>
      <c r="AM2330" s="111">
        <f t="shared" si="339"/>
        <v>0</v>
      </c>
      <c r="AN2330" s="111">
        <f t="shared" si="340"/>
        <v>0</v>
      </c>
    </row>
    <row r="2331" spans="1:40" ht="15.05" customHeight="1">
      <c r="A2331" s="132"/>
      <c r="B2331" s="132"/>
      <c r="C2331" s="160" t="s">
        <v>103</v>
      </c>
      <c r="D2331" s="551" t="str">
        <f t="shared" si="333"/>
        <v/>
      </c>
      <c r="E2331" s="551"/>
      <c r="F2331" s="551"/>
      <c r="G2331" s="551"/>
      <c r="H2331" s="551"/>
      <c r="I2331" s="551"/>
      <c r="J2331" s="551"/>
      <c r="K2331" s="551"/>
      <c r="L2331" s="551"/>
      <c r="M2331" s="551"/>
      <c r="N2331" s="409"/>
      <c r="O2331" s="409"/>
      <c r="P2331" s="409"/>
      <c r="Q2331" s="409"/>
      <c r="R2331" s="513"/>
      <c r="S2331" s="514"/>
      <c r="T2331" s="513"/>
      <c r="U2331" s="514"/>
      <c r="V2331" s="513"/>
      <c r="W2331" s="599"/>
      <c r="X2331" s="514"/>
      <c r="Y2331" s="513"/>
      <c r="Z2331" s="599"/>
      <c r="AA2331" s="514"/>
      <c r="AB2331" s="513"/>
      <c r="AC2331" s="599"/>
      <c r="AD2331" s="514"/>
      <c r="AG2331" s="111">
        <f t="shared" si="334"/>
        <v>0</v>
      </c>
      <c r="AH2331" s="95">
        <f t="shared" si="335"/>
        <v>0</v>
      </c>
      <c r="AI2331" s="95">
        <f t="shared" si="336"/>
        <v>0</v>
      </c>
      <c r="AJ2331" s="95">
        <f t="shared" si="337"/>
        <v>0</v>
      </c>
      <c r="AL2331" s="111">
        <f t="shared" si="338"/>
        <v>0</v>
      </c>
      <c r="AM2331" s="111">
        <f t="shared" si="339"/>
        <v>0</v>
      </c>
      <c r="AN2331" s="111">
        <f t="shared" si="340"/>
        <v>0</v>
      </c>
    </row>
    <row r="2332" spans="1:40" ht="15.05" customHeight="1">
      <c r="A2332" s="132"/>
      <c r="B2332" s="132"/>
      <c r="C2332" s="160" t="s">
        <v>104</v>
      </c>
      <c r="D2332" s="551" t="str">
        <f t="shared" si="333"/>
        <v/>
      </c>
      <c r="E2332" s="551"/>
      <c r="F2332" s="551"/>
      <c r="G2332" s="551"/>
      <c r="H2332" s="551"/>
      <c r="I2332" s="551"/>
      <c r="J2332" s="551"/>
      <c r="K2332" s="551"/>
      <c r="L2332" s="551"/>
      <c r="M2332" s="551"/>
      <c r="N2332" s="409"/>
      <c r="O2332" s="409"/>
      <c r="P2332" s="409"/>
      <c r="Q2332" s="409"/>
      <c r="R2332" s="513"/>
      <c r="S2332" s="514"/>
      <c r="T2332" s="513"/>
      <c r="U2332" s="514"/>
      <c r="V2332" s="513"/>
      <c r="W2332" s="599"/>
      <c r="X2332" s="514"/>
      <c r="Y2332" s="513"/>
      <c r="Z2332" s="599"/>
      <c r="AA2332" s="514"/>
      <c r="AB2332" s="513"/>
      <c r="AC2332" s="599"/>
      <c r="AD2332" s="514"/>
      <c r="AG2332" s="111">
        <f t="shared" si="334"/>
        <v>0</v>
      </c>
      <c r="AH2332" s="95">
        <f t="shared" si="335"/>
        <v>0</v>
      </c>
      <c r="AI2332" s="95">
        <f t="shared" si="336"/>
        <v>0</v>
      </c>
      <c r="AJ2332" s="95">
        <f t="shared" si="337"/>
        <v>0</v>
      </c>
      <c r="AL2332" s="111">
        <f t="shared" si="338"/>
        <v>0</v>
      </c>
      <c r="AM2332" s="111">
        <f t="shared" si="339"/>
        <v>0</v>
      </c>
      <c r="AN2332" s="111">
        <f t="shared" si="340"/>
        <v>0</v>
      </c>
    </row>
    <row r="2333" spans="1:40" ht="15.05" customHeight="1">
      <c r="A2333" s="132"/>
      <c r="B2333" s="132"/>
      <c r="C2333" s="160" t="s">
        <v>105</v>
      </c>
      <c r="D2333" s="551" t="str">
        <f t="shared" si="333"/>
        <v/>
      </c>
      <c r="E2333" s="551"/>
      <c r="F2333" s="551"/>
      <c r="G2333" s="551"/>
      <c r="H2333" s="551"/>
      <c r="I2333" s="551"/>
      <c r="J2333" s="551"/>
      <c r="K2333" s="551"/>
      <c r="L2333" s="551"/>
      <c r="M2333" s="551"/>
      <c r="N2333" s="409"/>
      <c r="O2333" s="409"/>
      <c r="P2333" s="409"/>
      <c r="Q2333" s="409"/>
      <c r="R2333" s="513"/>
      <c r="S2333" s="514"/>
      <c r="T2333" s="513"/>
      <c r="U2333" s="514"/>
      <c r="V2333" s="513"/>
      <c r="W2333" s="599"/>
      <c r="X2333" s="514"/>
      <c r="Y2333" s="513"/>
      <c r="Z2333" s="599"/>
      <c r="AA2333" s="514"/>
      <c r="AB2333" s="513"/>
      <c r="AC2333" s="599"/>
      <c r="AD2333" s="514"/>
      <c r="AG2333" s="111">
        <f t="shared" si="334"/>
        <v>0</v>
      </c>
      <c r="AH2333" s="95">
        <f t="shared" si="335"/>
        <v>0</v>
      </c>
      <c r="AI2333" s="95">
        <f t="shared" si="336"/>
        <v>0</v>
      </c>
      <c r="AJ2333" s="95">
        <f t="shared" si="337"/>
        <v>0</v>
      </c>
      <c r="AL2333" s="111">
        <f t="shared" si="338"/>
        <v>0</v>
      </c>
      <c r="AM2333" s="111">
        <f t="shared" si="339"/>
        <v>0</v>
      </c>
      <c r="AN2333" s="111">
        <f t="shared" si="340"/>
        <v>0</v>
      </c>
    </row>
    <row r="2334" spans="1:40" ht="15.05" customHeight="1">
      <c r="A2334" s="132"/>
      <c r="B2334" s="132"/>
      <c r="C2334" s="160" t="s">
        <v>106</v>
      </c>
      <c r="D2334" s="551" t="str">
        <f t="shared" si="333"/>
        <v/>
      </c>
      <c r="E2334" s="551"/>
      <c r="F2334" s="551"/>
      <c r="G2334" s="551"/>
      <c r="H2334" s="551"/>
      <c r="I2334" s="551"/>
      <c r="J2334" s="551"/>
      <c r="K2334" s="551"/>
      <c r="L2334" s="551"/>
      <c r="M2334" s="551"/>
      <c r="N2334" s="409"/>
      <c r="O2334" s="409"/>
      <c r="P2334" s="409"/>
      <c r="Q2334" s="409"/>
      <c r="R2334" s="513"/>
      <c r="S2334" s="514"/>
      <c r="T2334" s="513"/>
      <c r="U2334" s="514"/>
      <c r="V2334" s="513"/>
      <c r="W2334" s="599"/>
      <c r="X2334" s="514"/>
      <c r="Y2334" s="513"/>
      <c r="Z2334" s="599"/>
      <c r="AA2334" s="514"/>
      <c r="AB2334" s="513"/>
      <c r="AC2334" s="599"/>
      <c r="AD2334" s="514"/>
      <c r="AG2334" s="111">
        <f t="shared" si="334"/>
        <v>0</v>
      </c>
      <c r="AH2334" s="95">
        <f t="shared" si="335"/>
        <v>0</v>
      </c>
      <c r="AI2334" s="95">
        <f t="shared" si="336"/>
        <v>0</v>
      </c>
      <c r="AJ2334" s="95">
        <f t="shared" si="337"/>
        <v>0</v>
      </c>
      <c r="AL2334" s="111">
        <f t="shared" si="338"/>
        <v>0</v>
      </c>
      <c r="AM2334" s="111">
        <f t="shared" si="339"/>
        <v>0</v>
      </c>
      <c r="AN2334" s="111">
        <f t="shared" si="340"/>
        <v>0</v>
      </c>
    </row>
    <row r="2335" spans="1:40" ht="15.05" customHeight="1">
      <c r="A2335" s="132"/>
      <c r="B2335" s="132"/>
      <c r="C2335" s="160" t="s">
        <v>107</v>
      </c>
      <c r="D2335" s="551" t="str">
        <f t="shared" si="333"/>
        <v/>
      </c>
      <c r="E2335" s="551"/>
      <c r="F2335" s="551"/>
      <c r="G2335" s="551"/>
      <c r="H2335" s="551"/>
      <c r="I2335" s="551"/>
      <c r="J2335" s="551"/>
      <c r="K2335" s="551"/>
      <c r="L2335" s="551"/>
      <c r="M2335" s="551"/>
      <c r="N2335" s="409"/>
      <c r="O2335" s="409"/>
      <c r="P2335" s="409"/>
      <c r="Q2335" s="409"/>
      <c r="R2335" s="513"/>
      <c r="S2335" s="514"/>
      <c r="T2335" s="513"/>
      <c r="U2335" s="514"/>
      <c r="V2335" s="513"/>
      <c r="W2335" s="599"/>
      <c r="X2335" s="514"/>
      <c r="Y2335" s="513"/>
      <c r="Z2335" s="599"/>
      <c r="AA2335" s="514"/>
      <c r="AB2335" s="513"/>
      <c r="AC2335" s="599"/>
      <c r="AD2335" s="514"/>
      <c r="AG2335" s="111">
        <f t="shared" si="334"/>
        <v>0</v>
      </c>
      <c r="AH2335" s="95">
        <f t="shared" si="335"/>
        <v>0</v>
      </c>
      <c r="AI2335" s="95">
        <f t="shared" si="336"/>
        <v>0</v>
      </c>
      <c r="AJ2335" s="95">
        <f t="shared" si="337"/>
        <v>0</v>
      </c>
      <c r="AL2335" s="111">
        <f t="shared" si="338"/>
        <v>0</v>
      </c>
      <c r="AM2335" s="111">
        <f t="shared" si="339"/>
        <v>0</v>
      </c>
      <c r="AN2335" s="111">
        <f t="shared" si="340"/>
        <v>0</v>
      </c>
    </row>
    <row r="2336" spans="1:40" ht="15.05" customHeight="1">
      <c r="A2336" s="132"/>
      <c r="B2336" s="132"/>
      <c r="C2336" s="160" t="s">
        <v>108</v>
      </c>
      <c r="D2336" s="551" t="str">
        <f t="shared" si="333"/>
        <v/>
      </c>
      <c r="E2336" s="551"/>
      <c r="F2336" s="551"/>
      <c r="G2336" s="551"/>
      <c r="H2336" s="551"/>
      <c r="I2336" s="551"/>
      <c r="J2336" s="551"/>
      <c r="K2336" s="551"/>
      <c r="L2336" s="551"/>
      <c r="M2336" s="551"/>
      <c r="N2336" s="409"/>
      <c r="O2336" s="409"/>
      <c r="P2336" s="409"/>
      <c r="Q2336" s="409"/>
      <c r="R2336" s="513"/>
      <c r="S2336" s="514"/>
      <c r="T2336" s="513"/>
      <c r="U2336" s="514"/>
      <c r="V2336" s="513"/>
      <c r="W2336" s="599"/>
      <c r="X2336" s="514"/>
      <c r="Y2336" s="513"/>
      <c r="Z2336" s="599"/>
      <c r="AA2336" s="514"/>
      <c r="AB2336" s="513"/>
      <c r="AC2336" s="599"/>
      <c r="AD2336" s="514"/>
      <c r="AG2336" s="111">
        <f t="shared" si="334"/>
        <v>0</v>
      </c>
      <c r="AH2336" s="95">
        <f t="shared" si="335"/>
        <v>0</v>
      </c>
      <c r="AI2336" s="95">
        <f t="shared" si="336"/>
        <v>0</v>
      </c>
      <c r="AJ2336" s="95">
        <f t="shared" si="337"/>
        <v>0</v>
      </c>
      <c r="AL2336" s="111">
        <f t="shared" si="338"/>
        <v>0</v>
      </c>
      <c r="AM2336" s="111">
        <f t="shared" si="339"/>
        <v>0</v>
      </c>
      <c r="AN2336" s="111">
        <f t="shared" si="340"/>
        <v>0</v>
      </c>
    </row>
    <row r="2337" spans="1:40" ht="15.05" customHeight="1">
      <c r="A2337" s="132"/>
      <c r="B2337" s="132"/>
      <c r="C2337" s="160" t="s">
        <v>109</v>
      </c>
      <c r="D2337" s="551" t="str">
        <f t="shared" si="333"/>
        <v/>
      </c>
      <c r="E2337" s="551"/>
      <c r="F2337" s="551"/>
      <c r="G2337" s="551"/>
      <c r="H2337" s="551"/>
      <c r="I2337" s="551"/>
      <c r="J2337" s="551"/>
      <c r="K2337" s="551"/>
      <c r="L2337" s="551"/>
      <c r="M2337" s="551"/>
      <c r="N2337" s="409"/>
      <c r="O2337" s="409"/>
      <c r="P2337" s="409"/>
      <c r="Q2337" s="409"/>
      <c r="R2337" s="513"/>
      <c r="S2337" s="514"/>
      <c r="T2337" s="513"/>
      <c r="U2337" s="514"/>
      <c r="V2337" s="513"/>
      <c r="W2337" s="599"/>
      <c r="X2337" s="514"/>
      <c r="Y2337" s="513"/>
      <c r="Z2337" s="599"/>
      <c r="AA2337" s="514"/>
      <c r="AB2337" s="513"/>
      <c r="AC2337" s="599"/>
      <c r="AD2337" s="514"/>
      <c r="AG2337" s="111">
        <f t="shared" si="334"/>
        <v>0</v>
      </c>
      <c r="AH2337" s="95">
        <f t="shared" si="335"/>
        <v>0</v>
      </c>
      <c r="AI2337" s="95">
        <f t="shared" si="336"/>
        <v>0</v>
      </c>
      <c r="AJ2337" s="95">
        <f t="shared" si="337"/>
        <v>0</v>
      </c>
      <c r="AL2337" s="111">
        <f t="shared" si="338"/>
        <v>0</v>
      </c>
      <c r="AM2337" s="111">
        <f t="shared" si="339"/>
        <v>0</v>
      </c>
      <c r="AN2337" s="111">
        <f t="shared" si="340"/>
        <v>0</v>
      </c>
    </row>
    <row r="2338" spans="1:40" ht="15.05" customHeight="1">
      <c r="A2338" s="132"/>
      <c r="B2338" s="132"/>
      <c r="C2338" s="160" t="s">
        <v>110</v>
      </c>
      <c r="D2338" s="551" t="str">
        <f t="shared" si="333"/>
        <v/>
      </c>
      <c r="E2338" s="551"/>
      <c r="F2338" s="551"/>
      <c r="G2338" s="551"/>
      <c r="H2338" s="551"/>
      <c r="I2338" s="551"/>
      <c r="J2338" s="551"/>
      <c r="K2338" s="551"/>
      <c r="L2338" s="551"/>
      <c r="M2338" s="551"/>
      <c r="N2338" s="409"/>
      <c r="O2338" s="409"/>
      <c r="P2338" s="409"/>
      <c r="Q2338" s="409"/>
      <c r="R2338" s="513"/>
      <c r="S2338" s="514"/>
      <c r="T2338" s="513"/>
      <c r="U2338" s="514"/>
      <c r="V2338" s="513"/>
      <c r="W2338" s="599"/>
      <c r="X2338" s="514"/>
      <c r="Y2338" s="513"/>
      <c r="Z2338" s="599"/>
      <c r="AA2338" s="514"/>
      <c r="AB2338" s="513"/>
      <c r="AC2338" s="599"/>
      <c r="AD2338" s="514"/>
      <c r="AG2338" s="111">
        <f t="shared" si="334"/>
        <v>0</v>
      </c>
      <c r="AH2338" s="95">
        <f t="shared" si="335"/>
        <v>0</v>
      </c>
      <c r="AI2338" s="95">
        <f t="shared" si="336"/>
        <v>0</v>
      </c>
      <c r="AJ2338" s="95">
        <f t="shared" si="337"/>
        <v>0</v>
      </c>
      <c r="AL2338" s="111">
        <f t="shared" si="338"/>
        <v>0</v>
      </c>
      <c r="AM2338" s="111">
        <f t="shared" si="339"/>
        <v>0</v>
      </c>
      <c r="AN2338" s="111">
        <f t="shared" si="340"/>
        <v>0</v>
      </c>
    </row>
    <row r="2339" spans="1:40" ht="15.05" customHeight="1">
      <c r="A2339" s="132"/>
      <c r="B2339" s="132"/>
      <c r="C2339" s="160" t="s">
        <v>111</v>
      </c>
      <c r="D2339" s="551" t="str">
        <f t="shared" si="333"/>
        <v/>
      </c>
      <c r="E2339" s="551"/>
      <c r="F2339" s="551"/>
      <c r="G2339" s="551"/>
      <c r="H2339" s="551"/>
      <c r="I2339" s="551"/>
      <c r="J2339" s="551"/>
      <c r="K2339" s="551"/>
      <c r="L2339" s="551"/>
      <c r="M2339" s="551"/>
      <c r="N2339" s="409"/>
      <c r="O2339" s="409"/>
      <c r="P2339" s="409"/>
      <c r="Q2339" s="409"/>
      <c r="R2339" s="513"/>
      <c r="S2339" s="514"/>
      <c r="T2339" s="513"/>
      <c r="U2339" s="514"/>
      <c r="V2339" s="513"/>
      <c r="W2339" s="599"/>
      <c r="X2339" s="514"/>
      <c r="Y2339" s="513"/>
      <c r="Z2339" s="599"/>
      <c r="AA2339" s="514"/>
      <c r="AB2339" s="513"/>
      <c r="AC2339" s="599"/>
      <c r="AD2339" s="514"/>
      <c r="AG2339" s="111">
        <f t="shared" si="334"/>
        <v>0</v>
      </c>
      <c r="AH2339" s="95">
        <f t="shared" si="335"/>
        <v>0</v>
      </c>
      <c r="AI2339" s="95">
        <f t="shared" si="336"/>
        <v>0</v>
      </c>
      <c r="AJ2339" s="95">
        <f t="shared" si="337"/>
        <v>0</v>
      </c>
      <c r="AL2339" s="111">
        <f t="shared" si="338"/>
        <v>0</v>
      </c>
      <c r="AM2339" s="111">
        <f t="shared" si="339"/>
        <v>0</v>
      </c>
      <c r="AN2339" s="111">
        <f t="shared" si="340"/>
        <v>0</v>
      </c>
    </row>
    <row r="2340" spans="1:40" ht="15.05" customHeight="1">
      <c r="A2340" s="132"/>
      <c r="B2340" s="132"/>
      <c r="C2340" s="160" t="s">
        <v>112</v>
      </c>
      <c r="D2340" s="551" t="str">
        <f t="shared" si="333"/>
        <v/>
      </c>
      <c r="E2340" s="551"/>
      <c r="F2340" s="551"/>
      <c r="G2340" s="551"/>
      <c r="H2340" s="551"/>
      <c r="I2340" s="551"/>
      <c r="J2340" s="551"/>
      <c r="K2340" s="551"/>
      <c r="L2340" s="551"/>
      <c r="M2340" s="551"/>
      <c r="N2340" s="409"/>
      <c r="O2340" s="409"/>
      <c r="P2340" s="409"/>
      <c r="Q2340" s="409"/>
      <c r="R2340" s="513"/>
      <c r="S2340" s="514"/>
      <c r="T2340" s="513"/>
      <c r="U2340" s="514"/>
      <c r="V2340" s="513"/>
      <c r="W2340" s="599"/>
      <c r="X2340" s="514"/>
      <c r="Y2340" s="513"/>
      <c r="Z2340" s="599"/>
      <c r="AA2340" s="514"/>
      <c r="AB2340" s="513"/>
      <c r="AC2340" s="599"/>
      <c r="AD2340" s="514"/>
      <c r="AG2340" s="111">
        <f t="shared" si="334"/>
        <v>0</v>
      </c>
      <c r="AH2340" s="95">
        <f t="shared" si="335"/>
        <v>0</v>
      </c>
      <c r="AI2340" s="95">
        <f t="shared" si="336"/>
        <v>0</v>
      </c>
      <c r="AJ2340" s="95">
        <f t="shared" si="337"/>
        <v>0</v>
      </c>
      <c r="AL2340" s="111">
        <f t="shared" si="338"/>
        <v>0</v>
      </c>
      <c r="AM2340" s="111">
        <f t="shared" si="339"/>
        <v>0</v>
      </c>
      <c r="AN2340" s="111">
        <f t="shared" si="340"/>
        <v>0</v>
      </c>
    </row>
    <row r="2341" spans="1:40" ht="15.05" customHeight="1">
      <c r="A2341" s="132"/>
      <c r="B2341" s="132"/>
      <c r="C2341" s="160" t="s">
        <v>113</v>
      </c>
      <c r="D2341" s="551" t="str">
        <f t="shared" si="333"/>
        <v/>
      </c>
      <c r="E2341" s="551"/>
      <c r="F2341" s="551"/>
      <c r="G2341" s="551"/>
      <c r="H2341" s="551"/>
      <c r="I2341" s="551"/>
      <c r="J2341" s="551"/>
      <c r="K2341" s="551"/>
      <c r="L2341" s="551"/>
      <c r="M2341" s="551"/>
      <c r="N2341" s="409"/>
      <c r="O2341" s="409"/>
      <c r="P2341" s="409"/>
      <c r="Q2341" s="409"/>
      <c r="R2341" s="513"/>
      <c r="S2341" s="514"/>
      <c r="T2341" s="513"/>
      <c r="U2341" s="514"/>
      <c r="V2341" s="513"/>
      <c r="W2341" s="599"/>
      <c r="X2341" s="514"/>
      <c r="Y2341" s="513"/>
      <c r="Z2341" s="599"/>
      <c r="AA2341" s="514"/>
      <c r="AB2341" s="513"/>
      <c r="AC2341" s="599"/>
      <c r="AD2341" s="514"/>
      <c r="AG2341" s="111">
        <f t="shared" si="334"/>
        <v>0</v>
      </c>
      <c r="AH2341" s="95">
        <f t="shared" si="335"/>
        <v>0</v>
      </c>
      <c r="AI2341" s="95">
        <f t="shared" si="336"/>
        <v>0</v>
      </c>
      <c r="AJ2341" s="95">
        <f t="shared" si="337"/>
        <v>0</v>
      </c>
      <c r="AL2341" s="111">
        <f t="shared" si="338"/>
        <v>0</v>
      </c>
      <c r="AM2341" s="111">
        <f t="shared" si="339"/>
        <v>0</v>
      </c>
      <c r="AN2341" s="111">
        <f t="shared" si="340"/>
        <v>0</v>
      </c>
    </row>
    <row r="2342" spans="1:40" ht="15.05" customHeight="1">
      <c r="A2342" s="132"/>
      <c r="B2342" s="132"/>
      <c r="C2342" s="160" t="s">
        <v>114</v>
      </c>
      <c r="D2342" s="551" t="str">
        <f t="shared" si="333"/>
        <v/>
      </c>
      <c r="E2342" s="551"/>
      <c r="F2342" s="551"/>
      <c r="G2342" s="551"/>
      <c r="H2342" s="551"/>
      <c r="I2342" s="551"/>
      <c r="J2342" s="551"/>
      <c r="K2342" s="551"/>
      <c r="L2342" s="551"/>
      <c r="M2342" s="551"/>
      <c r="N2342" s="409"/>
      <c r="O2342" s="409"/>
      <c r="P2342" s="409"/>
      <c r="Q2342" s="409"/>
      <c r="R2342" s="513"/>
      <c r="S2342" s="514"/>
      <c r="T2342" s="513"/>
      <c r="U2342" s="514"/>
      <c r="V2342" s="513"/>
      <c r="W2342" s="599"/>
      <c r="X2342" s="514"/>
      <c r="Y2342" s="513"/>
      <c r="Z2342" s="599"/>
      <c r="AA2342" s="514"/>
      <c r="AB2342" s="513"/>
      <c r="AC2342" s="599"/>
      <c r="AD2342" s="514"/>
      <c r="AG2342" s="111">
        <f t="shared" si="334"/>
        <v>0</v>
      </c>
      <c r="AH2342" s="95">
        <f t="shared" si="335"/>
        <v>0</v>
      </c>
      <c r="AI2342" s="95">
        <f t="shared" si="336"/>
        <v>0</v>
      </c>
      <c r="AJ2342" s="95">
        <f t="shared" si="337"/>
        <v>0</v>
      </c>
      <c r="AL2342" s="111">
        <f t="shared" si="338"/>
        <v>0</v>
      </c>
      <c r="AM2342" s="111">
        <f t="shared" si="339"/>
        <v>0</v>
      </c>
      <c r="AN2342" s="111">
        <f t="shared" si="340"/>
        <v>0</v>
      </c>
    </row>
    <row r="2343" spans="1:40" ht="15.05" customHeight="1">
      <c r="A2343" s="132"/>
      <c r="B2343" s="132"/>
      <c r="C2343" s="160" t="s">
        <v>115</v>
      </c>
      <c r="D2343" s="551" t="str">
        <f t="shared" si="333"/>
        <v/>
      </c>
      <c r="E2343" s="551"/>
      <c r="F2343" s="551"/>
      <c r="G2343" s="551"/>
      <c r="H2343" s="551"/>
      <c r="I2343" s="551"/>
      <c r="J2343" s="551"/>
      <c r="K2343" s="551"/>
      <c r="L2343" s="551"/>
      <c r="M2343" s="551"/>
      <c r="N2343" s="409"/>
      <c r="O2343" s="409"/>
      <c r="P2343" s="409"/>
      <c r="Q2343" s="409"/>
      <c r="R2343" s="513"/>
      <c r="S2343" s="514"/>
      <c r="T2343" s="513"/>
      <c r="U2343" s="514"/>
      <c r="V2343" s="513"/>
      <c r="W2343" s="599"/>
      <c r="X2343" s="514"/>
      <c r="Y2343" s="513"/>
      <c r="Z2343" s="599"/>
      <c r="AA2343" s="514"/>
      <c r="AB2343" s="513"/>
      <c r="AC2343" s="599"/>
      <c r="AD2343" s="514"/>
      <c r="AG2343" s="111">
        <f t="shared" si="334"/>
        <v>0</v>
      </c>
      <c r="AH2343" s="95">
        <f t="shared" si="335"/>
        <v>0</v>
      </c>
      <c r="AI2343" s="95">
        <f t="shared" si="336"/>
        <v>0</v>
      </c>
      <c r="AJ2343" s="95">
        <f t="shared" si="337"/>
        <v>0</v>
      </c>
      <c r="AL2343" s="111">
        <f t="shared" si="338"/>
        <v>0</v>
      </c>
      <c r="AM2343" s="111">
        <f t="shared" si="339"/>
        <v>0</v>
      </c>
      <c r="AN2343" s="111">
        <f t="shared" si="340"/>
        <v>0</v>
      </c>
    </row>
    <row r="2344" spans="1:40" ht="15.05" customHeight="1">
      <c r="A2344" s="132"/>
      <c r="B2344" s="132"/>
      <c r="C2344" s="160" t="s">
        <v>116</v>
      </c>
      <c r="D2344" s="551" t="str">
        <f t="shared" si="333"/>
        <v/>
      </c>
      <c r="E2344" s="551"/>
      <c r="F2344" s="551"/>
      <c r="G2344" s="551"/>
      <c r="H2344" s="551"/>
      <c r="I2344" s="551"/>
      <c r="J2344" s="551"/>
      <c r="K2344" s="551"/>
      <c r="L2344" s="551"/>
      <c r="M2344" s="551"/>
      <c r="N2344" s="409"/>
      <c r="O2344" s="409"/>
      <c r="P2344" s="409"/>
      <c r="Q2344" s="409"/>
      <c r="R2344" s="513"/>
      <c r="S2344" s="514"/>
      <c r="T2344" s="513"/>
      <c r="U2344" s="514"/>
      <c r="V2344" s="513"/>
      <c r="W2344" s="599"/>
      <c r="X2344" s="514"/>
      <c r="Y2344" s="513"/>
      <c r="Z2344" s="599"/>
      <c r="AA2344" s="514"/>
      <c r="AB2344" s="513"/>
      <c r="AC2344" s="599"/>
      <c r="AD2344" s="514"/>
      <c r="AG2344" s="111">
        <f t="shared" si="334"/>
        <v>0</v>
      </c>
      <c r="AH2344" s="95">
        <f t="shared" si="335"/>
        <v>0</v>
      </c>
      <c r="AI2344" s="95">
        <f t="shared" si="336"/>
        <v>0</v>
      </c>
      <c r="AJ2344" s="95">
        <f t="shared" si="337"/>
        <v>0</v>
      </c>
      <c r="AL2344" s="111">
        <f t="shared" si="338"/>
        <v>0</v>
      </c>
      <c r="AM2344" s="111">
        <f t="shared" si="339"/>
        <v>0</v>
      </c>
      <c r="AN2344" s="111">
        <f t="shared" si="340"/>
        <v>0</v>
      </c>
    </row>
    <row r="2345" spans="1:40" ht="15.05" customHeight="1">
      <c r="A2345" s="132"/>
      <c r="B2345" s="132"/>
      <c r="C2345" s="160" t="s">
        <v>117</v>
      </c>
      <c r="D2345" s="551" t="str">
        <f t="shared" si="333"/>
        <v/>
      </c>
      <c r="E2345" s="551"/>
      <c r="F2345" s="551"/>
      <c r="G2345" s="551"/>
      <c r="H2345" s="551"/>
      <c r="I2345" s="551"/>
      <c r="J2345" s="551"/>
      <c r="K2345" s="551"/>
      <c r="L2345" s="551"/>
      <c r="M2345" s="551"/>
      <c r="N2345" s="409"/>
      <c r="O2345" s="409"/>
      <c r="P2345" s="409"/>
      <c r="Q2345" s="409"/>
      <c r="R2345" s="513"/>
      <c r="S2345" s="514"/>
      <c r="T2345" s="513"/>
      <c r="U2345" s="514"/>
      <c r="V2345" s="513"/>
      <c r="W2345" s="599"/>
      <c r="X2345" s="514"/>
      <c r="Y2345" s="513"/>
      <c r="Z2345" s="599"/>
      <c r="AA2345" s="514"/>
      <c r="AB2345" s="513"/>
      <c r="AC2345" s="599"/>
      <c r="AD2345" s="514"/>
      <c r="AG2345" s="111">
        <f t="shared" si="334"/>
        <v>0</v>
      </c>
      <c r="AH2345" s="95">
        <f t="shared" si="335"/>
        <v>0</v>
      </c>
      <c r="AI2345" s="95">
        <f t="shared" si="336"/>
        <v>0</v>
      </c>
      <c r="AJ2345" s="95">
        <f t="shared" si="337"/>
        <v>0</v>
      </c>
      <c r="AL2345" s="111">
        <f t="shared" si="338"/>
        <v>0</v>
      </c>
      <c r="AM2345" s="111">
        <f t="shared" si="339"/>
        <v>0</v>
      </c>
      <c r="AN2345" s="111">
        <f t="shared" si="340"/>
        <v>0</v>
      </c>
    </row>
    <row r="2346" spans="1:40" ht="15.05" customHeight="1">
      <c r="A2346" s="132"/>
      <c r="B2346" s="132"/>
      <c r="C2346" s="160" t="s">
        <v>118</v>
      </c>
      <c r="D2346" s="551" t="str">
        <f t="shared" si="333"/>
        <v/>
      </c>
      <c r="E2346" s="551"/>
      <c r="F2346" s="551"/>
      <c r="G2346" s="551"/>
      <c r="H2346" s="551"/>
      <c r="I2346" s="551"/>
      <c r="J2346" s="551"/>
      <c r="K2346" s="551"/>
      <c r="L2346" s="551"/>
      <c r="M2346" s="551"/>
      <c r="N2346" s="409"/>
      <c r="O2346" s="409"/>
      <c r="P2346" s="409"/>
      <c r="Q2346" s="409"/>
      <c r="R2346" s="513"/>
      <c r="S2346" s="514"/>
      <c r="T2346" s="513"/>
      <c r="U2346" s="514"/>
      <c r="V2346" s="513"/>
      <c r="W2346" s="599"/>
      <c r="X2346" s="514"/>
      <c r="Y2346" s="513"/>
      <c r="Z2346" s="599"/>
      <c r="AA2346" s="514"/>
      <c r="AB2346" s="513"/>
      <c r="AC2346" s="599"/>
      <c r="AD2346" s="514"/>
      <c r="AG2346" s="111">
        <f t="shared" si="334"/>
        <v>0</v>
      </c>
      <c r="AH2346" s="95">
        <f t="shared" si="335"/>
        <v>0</v>
      </c>
      <c r="AI2346" s="95">
        <f t="shared" si="336"/>
        <v>0</v>
      </c>
      <c r="AJ2346" s="95">
        <f t="shared" si="337"/>
        <v>0</v>
      </c>
      <c r="AL2346" s="111">
        <f t="shared" si="338"/>
        <v>0</v>
      </c>
      <c r="AM2346" s="111">
        <f t="shared" si="339"/>
        <v>0</v>
      </c>
      <c r="AN2346" s="111">
        <f t="shared" si="340"/>
        <v>0</v>
      </c>
    </row>
    <row r="2347" spans="1:40" ht="15.05" customHeight="1">
      <c r="A2347" s="132"/>
      <c r="B2347" s="132"/>
      <c r="C2347" s="160" t="s">
        <v>119</v>
      </c>
      <c r="D2347" s="551" t="str">
        <f t="shared" si="333"/>
        <v/>
      </c>
      <c r="E2347" s="551"/>
      <c r="F2347" s="551"/>
      <c r="G2347" s="551"/>
      <c r="H2347" s="551"/>
      <c r="I2347" s="551"/>
      <c r="J2347" s="551"/>
      <c r="K2347" s="551"/>
      <c r="L2347" s="551"/>
      <c r="M2347" s="551"/>
      <c r="N2347" s="409"/>
      <c r="O2347" s="409"/>
      <c r="P2347" s="409"/>
      <c r="Q2347" s="409"/>
      <c r="R2347" s="513"/>
      <c r="S2347" s="514"/>
      <c r="T2347" s="513"/>
      <c r="U2347" s="514"/>
      <c r="V2347" s="513"/>
      <c r="W2347" s="599"/>
      <c r="X2347" s="514"/>
      <c r="Y2347" s="513"/>
      <c r="Z2347" s="599"/>
      <c r="AA2347" s="514"/>
      <c r="AB2347" s="513"/>
      <c r="AC2347" s="599"/>
      <c r="AD2347" s="514"/>
      <c r="AG2347" s="111">
        <f t="shared" si="334"/>
        <v>0</v>
      </c>
      <c r="AH2347" s="95">
        <f t="shared" si="335"/>
        <v>0</v>
      </c>
      <c r="AI2347" s="95">
        <f t="shared" si="336"/>
        <v>0</v>
      </c>
      <c r="AJ2347" s="95">
        <f t="shared" si="337"/>
        <v>0</v>
      </c>
      <c r="AL2347" s="111">
        <f t="shared" si="338"/>
        <v>0</v>
      </c>
      <c r="AM2347" s="111">
        <f t="shared" si="339"/>
        <v>0</v>
      </c>
      <c r="AN2347" s="111">
        <f t="shared" si="340"/>
        <v>0</v>
      </c>
    </row>
    <row r="2348" spans="1:40" ht="15.05" customHeight="1">
      <c r="A2348" s="132"/>
      <c r="B2348" s="132"/>
      <c r="C2348" s="160" t="s">
        <v>120</v>
      </c>
      <c r="D2348" s="551" t="str">
        <f t="shared" si="333"/>
        <v/>
      </c>
      <c r="E2348" s="551"/>
      <c r="F2348" s="551"/>
      <c r="G2348" s="551"/>
      <c r="H2348" s="551"/>
      <c r="I2348" s="551"/>
      <c r="J2348" s="551"/>
      <c r="K2348" s="551"/>
      <c r="L2348" s="551"/>
      <c r="M2348" s="551"/>
      <c r="N2348" s="409"/>
      <c r="O2348" s="409"/>
      <c r="P2348" s="409"/>
      <c r="Q2348" s="409"/>
      <c r="R2348" s="513"/>
      <c r="S2348" s="514"/>
      <c r="T2348" s="513"/>
      <c r="U2348" s="514"/>
      <c r="V2348" s="513"/>
      <c r="W2348" s="599"/>
      <c r="X2348" s="514"/>
      <c r="Y2348" s="513"/>
      <c r="Z2348" s="599"/>
      <c r="AA2348" s="514"/>
      <c r="AB2348" s="513"/>
      <c r="AC2348" s="599"/>
      <c r="AD2348" s="514"/>
      <c r="AG2348" s="111">
        <f t="shared" si="334"/>
        <v>0</v>
      </c>
      <c r="AH2348" s="95">
        <f t="shared" si="335"/>
        <v>0</v>
      </c>
      <c r="AI2348" s="95">
        <f t="shared" si="336"/>
        <v>0</v>
      </c>
      <c r="AJ2348" s="95">
        <f t="shared" si="337"/>
        <v>0</v>
      </c>
      <c r="AL2348" s="111">
        <f t="shared" si="338"/>
        <v>0</v>
      </c>
      <c r="AM2348" s="111">
        <f t="shared" si="339"/>
        <v>0</v>
      </c>
      <c r="AN2348" s="111">
        <f t="shared" si="340"/>
        <v>0</v>
      </c>
    </row>
    <row r="2349" spans="1:40" ht="15.05" customHeight="1">
      <c r="A2349" s="132"/>
      <c r="B2349" s="132"/>
      <c r="C2349" s="160" t="s">
        <v>121</v>
      </c>
      <c r="D2349" s="551" t="str">
        <f t="shared" si="333"/>
        <v/>
      </c>
      <c r="E2349" s="551"/>
      <c r="F2349" s="551"/>
      <c r="G2349" s="551"/>
      <c r="H2349" s="551"/>
      <c r="I2349" s="551"/>
      <c r="J2349" s="551"/>
      <c r="K2349" s="551"/>
      <c r="L2349" s="551"/>
      <c r="M2349" s="551"/>
      <c r="N2349" s="409"/>
      <c r="O2349" s="409"/>
      <c r="P2349" s="409"/>
      <c r="Q2349" s="409"/>
      <c r="R2349" s="513"/>
      <c r="S2349" s="514"/>
      <c r="T2349" s="513"/>
      <c r="U2349" s="514"/>
      <c r="V2349" s="513"/>
      <c r="W2349" s="599"/>
      <c r="X2349" s="514"/>
      <c r="Y2349" s="513"/>
      <c r="Z2349" s="599"/>
      <c r="AA2349" s="514"/>
      <c r="AB2349" s="513"/>
      <c r="AC2349" s="599"/>
      <c r="AD2349" s="514"/>
      <c r="AG2349" s="111">
        <f t="shared" si="334"/>
        <v>0</v>
      </c>
      <c r="AH2349" s="95">
        <f t="shared" si="335"/>
        <v>0</v>
      </c>
      <c r="AI2349" s="95">
        <f t="shared" si="336"/>
        <v>0</v>
      </c>
      <c r="AJ2349" s="95">
        <f t="shared" si="337"/>
        <v>0</v>
      </c>
      <c r="AL2349" s="111">
        <f t="shared" si="338"/>
        <v>0</v>
      </c>
      <c r="AM2349" s="111">
        <f t="shared" si="339"/>
        <v>0</v>
      </c>
      <c r="AN2349" s="111">
        <f t="shared" si="340"/>
        <v>0</v>
      </c>
    </row>
    <row r="2350" spans="1:40" ht="15.05" customHeight="1">
      <c r="A2350" s="132"/>
      <c r="B2350" s="132"/>
      <c r="C2350" s="160" t="s">
        <v>122</v>
      </c>
      <c r="D2350" s="551" t="str">
        <f t="shared" si="333"/>
        <v/>
      </c>
      <c r="E2350" s="551"/>
      <c r="F2350" s="551"/>
      <c r="G2350" s="551"/>
      <c r="H2350" s="551"/>
      <c r="I2350" s="551"/>
      <c r="J2350" s="551"/>
      <c r="K2350" s="551"/>
      <c r="L2350" s="551"/>
      <c r="M2350" s="551"/>
      <c r="N2350" s="409"/>
      <c r="O2350" s="409"/>
      <c r="P2350" s="409"/>
      <c r="Q2350" s="409"/>
      <c r="R2350" s="513"/>
      <c r="S2350" s="514"/>
      <c r="T2350" s="513"/>
      <c r="U2350" s="514"/>
      <c r="V2350" s="513"/>
      <c r="W2350" s="599"/>
      <c r="X2350" s="514"/>
      <c r="Y2350" s="513"/>
      <c r="Z2350" s="599"/>
      <c r="AA2350" s="514"/>
      <c r="AB2350" s="513"/>
      <c r="AC2350" s="599"/>
      <c r="AD2350" s="514"/>
      <c r="AG2350" s="111">
        <f t="shared" si="334"/>
        <v>0</v>
      </c>
      <c r="AH2350" s="95">
        <f t="shared" si="335"/>
        <v>0</v>
      </c>
      <c r="AI2350" s="95">
        <f t="shared" si="336"/>
        <v>0</v>
      </c>
      <c r="AJ2350" s="95">
        <f t="shared" si="337"/>
        <v>0</v>
      </c>
      <c r="AL2350" s="111">
        <f t="shared" si="338"/>
        <v>0</v>
      </c>
      <c r="AM2350" s="111">
        <f t="shared" si="339"/>
        <v>0</v>
      </c>
      <c r="AN2350" s="111">
        <f t="shared" si="340"/>
        <v>0</v>
      </c>
    </row>
    <row r="2351" spans="1:40" ht="15.05" customHeight="1">
      <c r="A2351" s="132"/>
      <c r="B2351" s="132"/>
      <c r="C2351" s="160" t="s">
        <v>123</v>
      </c>
      <c r="D2351" s="551" t="str">
        <f t="shared" si="333"/>
        <v/>
      </c>
      <c r="E2351" s="551"/>
      <c r="F2351" s="551"/>
      <c r="G2351" s="551"/>
      <c r="H2351" s="551"/>
      <c r="I2351" s="551"/>
      <c r="J2351" s="551"/>
      <c r="K2351" s="551"/>
      <c r="L2351" s="551"/>
      <c r="M2351" s="551"/>
      <c r="N2351" s="409"/>
      <c r="O2351" s="409"/>
      <c r="P2351" s="409"/>
      <c r="Q2351" s="409"/>
      <c r="R2351" s="513"/>
      <c r="S2351" s="514"/>
      <c r="T2351" s="513"/>
      <c r="U2351" s="514"/>
      <c r="V2351" s="513"/>
      <c r="W2351" s="599"/>
      <c r="X2351" s="514"/>
      <c r="Y2351" s="513"/>
      <c r="Z2351" s="599"/>
      <c r="AA2351" s="514"/>
      <c r="AB2351" s="513"/>
      <c r="AC2351" s="599"/>
      <c r="AD2351" s="514"/>
      <c r="AG2351" s="111">
        <f t="shared" si="334"/>
        <v>0</v>
      </c>
      <c r="AH2351" s="95">
        <f t="shared" si="335"/>
        <v>0</v>
      </c>
      <c r="AI2351" s="95">
        <f t="shared" si="336"/>
        <v>0</v>
      </c>
      <c r="AJ2351" s="95">
        <f t="shared" si="337"/>
        <v>0</v>
      </c>
      <c r="AL2351" s="111">
        <f t="shared" si="338"/>
        <v>0</v>
      </c>
      <c r="AM2351" s="111">
        <f t="shared" si="339"/>
        <v>0</v>
      </c>
      <c r="AN2351" s="111">
        <f t="shared" si="340"/>
        <v>0</v>
      </c>
    </row>
    <row r="2352" spans="1:40" ht="15.05" customHeight="1">
      <c r="A2352" s="132"/>
      <c r="B2352" s="132"/>
      <c r="C2352" s="160" t="s">
        <v>124</v>
      </c>
      <c r="D2352" s="551" t="str">
        <f t="shared" si="333"/>
        <v/>
      </c>
      <c r="E2352" s="551"/>
      <c r="F2352" s="551"/>
      <c r="G2352" s="551"/>
      <c r="H2352" s="551"/>
      <c r="I2352" s="551"/>
      <c r="J2352" s="551"/>
      <c r="K2352" s="551"/>
      <c r="L2352" s="551"/>
      <c r="M2352" s="551"/>
      <c r="N2352" s="409"/>
      <c r="O2352" s="409"/>
      <c r="P2352" s="409"/>
      <c r="Q2352" s="409"/>
      <c r="R2352" s="513"/>
      <c r="S2352" s="514"/>
      <c r="T2352" s="513"/>
      <c r="U2352" s="514"/>
      <c r="V2352" s="513"/>
      <c r="W2352" s="599"/>
      <c r="X2352" s="514"/>
      <c r="Y2352" s="513"/>
      <c r="Z2352" s="599"/>
      <c r="AA2352" s="514"/>
      <c r="AB2352" s="513"/>
      <c r="AC2352" s="599"/>
      <c r="AD2352" s="514"/>
      <c r="AG2352" s="111">
        <f t="shared" si="334"/>
        <v>0</v>
      </c>
      <c r="AH2352" s="95">
        <f t="shared" si="335"/>
        <v>0</v>
      </c>
      <c r="AI2352" s="95">
        <f t="shared" si="336"/>
        <v>0</v>
      </c>
      <c r="AJ2352" s="95">
        <f t="shared" si="337"/>
        <v>0</v>
      </c>
      <c r="AL2352" s="111">
        <f t="shared" si="338"/>
        <v>0</v>
      </c>
      <c r="AM2352" s="111">
        <f t="shared" si="339"/>
        <v>0</v>
      </c>
      <c r="AN2352" s="111">
        <f t="shared" si="340"/>
        <v>0</v>
      </c>
    </row>
    <row r="2353" spans="1:40" ht="15.05" customHeight="1">
      <c r="A2353" s="132"/>
      <c r="B2353" s="132"/>
      <c r="C2353" s="160" t="s">
        <v>125</v>
      </c>
      <c r="D2353" s="551" t="str">
        <f t="shared" si="333"/>
        <v/>
      </c>
      <c r="E2353" s="551"/>
      <c r="F2353" s="551"/>
      <c r="G2353" s="551"/>
      <c r="H2353" s="551"/>
      <c r="I2353" s="551"/>
      <c r="J2353" s="551"/>
      <c r="K2353" s="551"/>
      <c r="L2353" s="551"/>
      <c r="M2353" s="551"/>
      <c r="N2353" s="409"/>
      <c r="O2353" s="409"/>
      <c r="P2353" s="409"/>
      <c r="Q2353" s="409"/>
      <c r="R2353" s="513"/>
      <c r="S2353" s="514"/>
      <c r="T2353" s="513"/>
      <c r="U2353" s="514"/>
      <c r="V2353" s="513"/>
      <c r="W2353" s="599"/>
      <c r="X2353" s="514"/>
      <c r="Y2353" s="513"/>
      <c r="Z2353" s="599"/>
      <c r="AA2353" s="514"/>
      <c r="AB2353" s="513"/>
      <c r="AC2353" s="599"/>
      <c r="AD2353" s="514"/>
      <c r="AG2353" s="111">
        <f t="shared" si="334"/>
        <v>0</v>
      </c>
      <c r="AH2353" s="95">
        <f t="shared" si="335"/>
        <v>0</v>
      </c>
      <c r="AI2353" s="95">
        <f t="shared" si="336"/>
        <v>0</v>
      </c>
      <c r="AJ2353" s="95">
        <f t="shared" si="337"/>
        <v>0</v>
      </c>
      <c r="AL2353" s="111">
        <f t="shared" si="338"/>
        <v>0</v>
      </c>
      <c r="AM2353" s="111">
        <f t="shared" si="339"/>
        <v>0</v>
      </c>
      <c r="AN2353" s="111">
        <f t="shared" si="340"/>
        <v>0</v>
      </c>
    </row>
    <row r="2354" spans="1:40" ht="15.05" customHeight="1">
      <c r="A2354" s="132"/>
      <c r="B2354" s="132"/>
      <c r="C2354" s="160" t="s">
        <v>126</v>
      </c>
      <c r="D2354" s="551" t="str">
        <f t="shared" si="333"/>
        <v/>
      </c>
      <c r="E2354" s="551"/>
      <c r="F2354" s="551"/>
      <c r="G2354" s="551"/>
      <c r="H2354" s="551"/>
      <c r="I2354" s="551"/>
      <c r="J2354" s="551"/>
      <c r="K2354" s="551"/>
      <c r="L2354" s="551"/>
      <c r="M2354" s="551"/>
      <c r="N2354" s="409"/>
      <c r="O2354" s="409"/>
      <c r="P2354" s="409"/>
      <c r="Q2354" s="409"/>
      <c r="R2354" s="513"/>
      <c r="S2354" s="514"/>
      <c r="T2354" s="513"/>
      <c r="U2354" s="514"/>
      <c r="V2354" s="513"/>
      <c r="W2354" s="599"/>
      <c r="X2354" s="514"/>
      <c r="Y2354" s="513"/>
      <c r="Z2354" s="599"/>
      <c r="AA2354" s="514"/>
      <c r="AB2354" s="513"/>
      <c r="AC2354" s="599"/>
      <c r="AD2354" s="514"/>
      <c r="AG2354" s="111">
        <f t="shared" si="334"/>
        <v>0</v>
      </c>
      <c r="AH2354" s="95">
        <f t="shared" si="335"/>
        <v>0</v>
      </c>
      <c r="AI2354" s="95">
        <f t="shared" si="336"/>
        <v>0</v>
      </c>
      <c r="AJ2354" s="95">
        <f t="shared" si="337"/>
        <v>0</v>
      </c>
      <c r="AL2354" s="111">
        <f t="shared" si="338"/>
        <v>0</v>
      </c>
      <c r="AM2354" s="111">
        <f t="shared" si="339"/>
        <v>0</v>
      </c>
      <c r="AN2354" s="111">
        <f t="shared" si="340"/>
        <v>0</v>
      </c>
    </row>
    <row r="2355" spans="1:40" ht="15.05" customHeight="1">
      <c r="A2355" s="132"/>
      <c r="B2355" s="132"/>
      <c r="C2355" s="160" t="s">
        <v>127</v>
      </c>
      <c r="D2355" s="551" t="str">
        <f t="shared" si="333"/>
        <v/>
      </c>
      <c r="E2355" s="551"/>
      <c r="F2355" s="551"/>
      <c r="G2355" s="551"/>
      <c r="H2355" s="551"/>
      <c r="I2355" s="551"/>
      <c r="J2355" s="551"/>
      <c r="K2355" s="551"/>
      <c r="L2355" s="551"/>
      <c r="M2355" s="551"/>
      <c r="N2355" s="409"/>
      <c r="O2355" s="409"/>
      <c r="P2355" s="409"/>
      <c r="Q2355" s="409"/>
      <c r="R2355" s="513"/>
      <c r="S2355" s="514"/>
      <c r="T2355" s="513"/>
      <c r="U2355" s="514"/>
      <c r="V2355" s="513"/>
      <c r="W2355" s="599"/>
      <c r="X2355" s="514"/>
      <c r="Y2355" s="513"/>
      <c r="Z2355" s="599"/>
      <c r="AA2355" s="514"/>
      <c r="AB2355" s="513"/>
      <c r="AC2355" s="599"/>
      <c r="AD2355" s="514"/>
      <c r="AG2355" s="111">
        <f t="shared" si="334"/>
        <v>0</v>
      </c>
      <c r="AH2355" s="95">
        <f t="shared" si="335"/>
        <v>0</v>
      </c>
      <c r="AI2355" s="95">
        <f t="shared" si="336"/>
        <v>0</v>
      </c>
      <c r="AJ2355" s="95">
        <f t="shared" si="337"/>
        <v>0</v>
      </c>
      <c r="AL2355" s="111">
        <f t="shared" si="338"/>
        <v>0</v>
      </c>
      <c r="AM2355" s="111">
        <f t="shared" si="339"/>
        <v>0</v>
      </c>
      <c r="AN2355" s="111">
        <f t="shared" si="340"/>
        <v>0</v>
      </c>
    </row>
    <row r="2356" spans="1:40" ht="15.05" customHeight="1">
      <c r="A2356" s="132"/>
      <c r="B2356" s="132"/>
      <c r="C2356" s="160" t="s">
        <v>128</v>
      </c>
      <c r="D2356" s="551" t="str">
        <f t="shared" si="333"/>
        <v/>
      </c>
      <c r="E2356" s="551"/>
      <c r="F2356" s="551"/>
      <c r="G2356" s="551"/>
      <c r="H2356" s="551"/>
      <c r="I2356" s="551"/>
      <c r="J2356" s="551"/>
      <c r="K2356" s="551"/>
      <c r="L2356" s="551"/>
      <c r="M2356" s="551"/>
      <c r="N2356" s="409"/>
      <c r="O2356" s="409"/>
      <c r="P2356" s="409"/>
      <c r="Q2356" s="409"/>
      <c r="R2356" s="513"/>
      <c r="S2356" s="514"/>
      <c r="T2356" s="513"/>
      <c r="U2356" s="514"/>
      <c r="V2356" s="513"/>
      <c r="W2356" s="599"/>
      <c r="X2356" s="514"/>
      <c r="Y2356" s="513"/>
      <c r="Z2356" s="599"/>
      <c r="AA2356" s="514"/>
      <c r="AB2356" s="513"/>
      <c r="AC2356" s="599"/>
      <c r="AD2356" s="514"/>
      <c r="AG2356" s="111">
        <f t="shared" si="334"/>
        <v>0</v>
      </c>
      <c r="AH2356" s="95">
        <f t="shared" si="335"/>
        <v>0</v>
      </c>
      <c r="AI2356" s="95">
        <f t="shared" si="336"/>
        <v>0</v>
      </c>
      <c r="AJ2356" s="95">
        <f t="shared" si="337"/>
        <v>0</v>
      </c>
      <c r="AL2356" s="111">
        <f t="shared" si="338"/>
        <v>0</v>
      </c>
      <c r="AM2356" s="111">
        <f t="shared" si="339"/>
        <v>0</v>
      </c>
      <c r="AN2356" s="111">
        <f t="shared" si="340"/>
        <v>0</v>
      </c>
    </row>
    <row r="2357" spans="1:40" ht="15.05" customHeight="1">
      <c r="A2357" s="132"/>
      <c r="B2357" s="132"/>
      <c r="C2357" s="160" t="s">
        <v>129</v>
      </c>
      <c r="D2357" s="551" t="str">
        <f t="shared" si="333"/>
        <v/>
      </c>
      <c r="E2357" s="551"/>
      <c r="F2357" s="551"/>
      <c r="G2357" s="551"/>
      <c r="H2357" s="551"/>
      <c r="I2357" s="551"/>
      <c r="J2357" s="551"/>
      <c r="K2357" s="551"/>
      <c r="L2357" s="551"/>
      <c r="M2357" s="551"/>
      <c r="N2357" s="409"/>
      <c r="O2357" s="409"/>
      <c r="P2357" s="409"/>
      <c r="Q2357" s="409"/>
      <c r="R2357" s="513"/>
      <c r="S2357" s="514"/>
      <c r="T2357" s="513"/>
      <c r="U2357" s="514"/>
      <c r="V2357" s="513"/>
      <c r="W2357" s="599"/>
      <c r="X2357" s="514"/>
      <c r="Y2357" s="513"/>
      <c r="Z2357" s="599"/>
      <c r="AA2357" s="514"/>
      <c r="AB2357" s="513"/>
      <c r="AC2357" s="599"/>
      <c r="AD2357" s="514"/>
      <c r="AG2357" s="111">
        <f t="shared" si="334"/>
        <v>0</v>
      </c>
      <c r="AH2357" s="95">
        <f t="shared" si="335"/>
        <v>0</v>
      </c>
      <c r="AI2357" s="95">
        <f t="shared" si="336"/>
        <v>0</v>
      </c>
      <c r="AJ2357" s="95">
        <f t="shared" si="337"/>
        <v>0</v>
      </c>
      <c r="AL2357" s="111">
        <f t="shared" si="338"/>
        <v>0</v>
      </c>
      <c r="AM2357" s="111">
        <f t="shared" si="339"/>
        <v>0</v>
      </c>
      <c r="AN2357" s="111">
        <f t="shared" si="340"/>
        <v>0</v>
      </c>
    </row>
    <row r="2358" spans="1:40" ht="15.05" customHeight="1">
      <c r="A2358" s="132"/>
      <c r="B2358" s="132"/>
      <c r="C2358" s="160" t="s">
        <v>130</v>
      </c>
      <c r="D2358" s="551" t="str">
        <f t="shared" si="333"/>
        <v/>
      </c>
      <c r="E2358" s="551"/>
      <c r="F2358" s="551"/>
      <c r="G2358" s="551"/>
      <c r="H2358" s="551"/>
      <c r="I2358" s="551"/>
      <c r="J2358" s="551"/>
      <c r="K2358" s="551"/>
      <c r="L2358" s="551"/>
      <c r="M2358" s="551"/>
      <c r="N2358" s="409"/>
      <c r="O2358" s="409"/>
      <c r="P2358" s="409"/>
      <c r="Q2358" s="409"/>
      <c r="R2358" s="513"/>
      <c r="S2358" s="514"/>
      <c r="T2358" s="513"/>
      <c r="U2358" s="514"/>
      <c r="V2358" s="513"/>
      <c r="W2358" s="599"/>
      <c r="X2358" s="514"/>
      <c r="Y2358" s="513"/>
      <c r="Z2358" s="599"/>
      <c r="AA2358" s="514"/>
      <c r="AB2358" s="513"/>
      <c r="AC2358" s="599"/>
      <c r="AD2358" s="514"/>
      <c r="AG2358" s="111">
        <f t="shared" si="334"/>
        <v>0</v>
      </c>
      <c r="AH2358" s="95">
        <f t="shared" si="335"/>
        <v>0</v>
      </c>
      <c r="AI2358" s="95">
        <f t="shared" si="336"/>
        <v>0</v>
      </c>
      <c r="AJ2358" s="95">
        <f t="shared" si="337"/>
        <v>0</v>
      </c>
      <c r="AL2358" s="111">
        <f t="shared" si="338"/>
        <v>0</v>
      </c>
      <c r="AM2358" s="111">
        <f t="shared" si="339"/>
        <v>0</v>
      </c>
      <c r="AN2358" s="111">
        <f t="shared" si="340"/>
        <v>0</v>
      </c>
    </row>
    <row r="2359" spans="1:40" ht="15.05" customHeight="1">
      <c r="A2359" s="132"/>
      <c r="B2359" s="132"/>
      <c r="C2359" s="160" t="s">
        <v>131</v>
      </c>
      <c r="D2359" s="551" t="str">
        <f t="shared" si="333"/>
        <v/>
      </c>
      <c r="E2359" s="551"/>
      <c r="F2359" s="551"/>
      <c r="G2359" s="551"/>
      <c r="H2359" s="551"/>
      <c r="I2359" s="551"/>
      <c r="J2359" s="551"/>
      <c r="K2359" s="551"/>
      <c r="L2359" s="551"/>
      <c r="M2359" s="551"/>
      <c r="N2359" s="409"/>
      <c r="O2359" s="409"/>
      <c r="P2359" s="409"/>
      <c r="Q2359" s="409"/>
      <c r="R2359" s="513"/>
      <c r="S2359" s="514"/>
      <c r="T2359" s="513"/>
      <c r="U2359" s="514"/>
      <c r="V2359" s="513"/>
      <c r="W2359" s="599"/>
      <c r="X2359" s="514"/>
      <c r="Y2359" s="513"/>
      <c r="Z2359" s="599"/>
      <c r="AA2359" s="514"/>
      <c r="AB2359" s="513"/>
      <c r="AC2359" s="599"/>
      <c r="AD2359" s="514"/>
      <c r="AG2359" s="111">
        <f t="shared" si="334"/>
        <v>0</v>
      </c>
      <c r="AH2359" s="95">
        <f t="shared" si="335"/>
        <v>0</v>
      </c>
      <c r="AI2359" s="95">
        <f t="shared" si="336"/>
        <v>0</v>
      </c>
      <c r="AJ2359" s="95">
        <f t="shared" si="337"/>
        <v>0</v>
      </c>
      <c r="AL2359" s="111">
        <f t="shared" si="338"/>
        <v>0</v>
      </c>
      <c r="AM2359" s="111">
        <f t="shared" si="339"/>
        <v>0</v>
      </c>
      <c r="AN2359" s="111">
        <f t="shared" si="340"/>
        <v>0</v>
      </c>
    </row>
    <row r="2360" spans="1:40" ht="15.05" customHeight="1">
      <c r="A2360" s="132"/>
      <c r="B2360" s="132"/>
      <c r="C2360" s="160" t="s">
        <v>132</v>
      </c>
      <c r="D2360" s="551" t="str">
        <f t="shared" si="333"/>
        <v/>
      </c>
      <c r="E2360" s="551"/>
      <c r="F2360" s="551"/>
      <c r="G2360" s="551"/>
      <c r="H2360" s="551"/>
      <c r="I2360" s="551"/>
      <c r="J2360" s="551"/>
      <c r="K2360" s="551"/>
      <c r="L2360" s="551"/>
      <c r="M2360" s="551"/>
      <c r="N2360" s="409"/>
      <c r="O2360" s="409"/>
      <c r="P2360" s="409"/>
      <c r="Q2360" s="409"/>
      <c r="R2360" s="513"/>
      <c r="S2360" s="514"/>
      <c r="T2360" s="513"/>
      <c r="U2360" s="514"/>
      <c r="V2360" s="513"/>
      <c r="W2360" s="599"/>
      <c r="X2360" s="514"/>
      <c r="Y2360" s="513"/>
      <c r="Z2360" s="599"/>
      <c r="AA2360" s="514"/>
      <c r="AB2360" s="513"/>
      <c r="AC2360" s="599"/>
      <c r="AD2360" s="514"/>
      <c r="AG2360" s="111">
        <f t="shared" si="334"/>
        <v>0</v>
      </c>
      <c r="AH2360" s="95">
        <f t="shared" si="335"/>
        <v>0</v>
      </c>
      <c r="AI2360" s="95">
        <f t="shared" si="336"/>
        <v>0</v>
      </c>
      <c r="AJ2360" s="95">
        <f t="shared" si="337"/>
        <v>0</v>
      </c>
      <c r="AL2360" s="111">
        <f t="shared" si="338"/>
        <v>0</v>
      </c>
      <c r="AM2360" s="111">
        <f t="shared" si="339"/>
        <v>0</v>
      </c>
      <c r="AN2360" s="111">
        <f t="shared" si="340"/>
        <v>0</v>
      </c>
    </row>
    <row r="2361" spans="1:40" ht="15.05" customHeight="1">
      <c r="A2361" s="132"/>
      <c r="B2361" s="132"/>
      <c r="C2361" s="160" t="s">
        <v>133</v>
      </c>
      <c r="D2361" s="551" t="str">
        <f t="shared" ref="D2361:D2415" si="341">IF(D103="","",D103)</f>
        <v/>
      </c>
      <c r="E2361" s="551"/>
      <c r="F2361" s="551"/>
      <c r="G2361" s="551"/>
      <c r="H2361" s="551"/>
      <c r="I2361" s="551"/>
      <c r="J2361" s="551"/>
      <c r="K2361" s="551"/>
      <c r="L2361" s="551"/>
      <c r="M2361" s="551"/>
      <c r="N2361" s="409"/>
      <c r="O2361" s="409"/>
      <c r="P2361" s="409"/>
      <c r="Q2361" s="409"/>
      <c r="R2361" s="513"/>
      <c r="S2361" s="514"/>
      <c r="T2361" s="513"/>
      <c r="U2361" s="514"/>
      <c r="V2361" s="513"/>
      <c r="W2361" s="599"/>
      <c r="X2361" s="514"/>
      <c r="Y2361" s="513"/>
      <c r="Z2361" s="599"/>
      <c r="AA2361" s="514"/>
      <c r="AB2361" s="513"/>
      <c r="AC2361" s="599"/>
      <c r="AD2361" s="514"/>
      <c r="AG2361" s="111">
        <f t="shared" ref="AG2361:AG2415" si="342">V2361</f>
        <v>0</v>
      </c>
      <c r="AH2361" s="95">
        <f t="shared" ref="AH2361:AH2415" si="343">IF(COUNTIF(Y2361:AD2361,"NA")=2,"NA",SUM(Y2361:AD2361))</f>
        <v>0</v>
      </c>
      <c r="AI2361" s="95">
        <f t="shared" ref="AI2361:AI2415" si="344">COUNTIF(Y2361:AD2361, "NS")</f>
        <v>0</v>
      </c>
      <c r="AJ2361" s="95">
        <f t="shared" ref="AJ2361:AJ2415" si="345">IF($AG$2294 = $AH$2294, 0, IF(OR(AND(AG2361 = 0, AI2361 &gt; 0), AND(AG2361 = "NS", AH2361 &gt; 0), AND(AG2361 = "NS", AI2361 = 0, AH2361 =0), AND(AG2361="NA", AH2361&lt;&gt;"NA")), 1, IF(OR(AND(AG2361 &gt; 0, AI2361 = 2), AND(AG2361 = "NS", AI2361 = 2), AND(AG2361 = "NS", AH2361 = 0, AI2361 &gt; 0), AG2361 = AH2361), 0, 1)))</f>
        <v>0</v>
      </c>
      <c r="AL2361" s="111">
        <f t="shared" ref="AL2361:AL2415" si="346">IF($AG$2294=$AH$2294,0,IF(OR(AND(D2361&lt;&gt;"",N2361=""),AND(D2361="",N2361&lt;&gt;"")),1,0))</f>
        <v>0</v>
      </c>
      <c r="AM2361" s="111">
        <f t="shared" ref="AM2361:AM2415" si="347">IF(OR(AND(N2361=1,COUNTA(R2361:AD2361)=0),AND(N2361&gt;1,COUNTA(R2361:AD2361)&lt;&gt;0)),1,0)</f>
        <v>0</v>
      </c>
      <c r="AN2361" s="111">
        <f t="shared" ref="AN2361:AN2415" si="348">IF(AND(N2361=1,COUNTA(R2361:AD2361)&lt;&gt;COUNTA($R$2294:$U$2295,$V$2295:$AD$2295)),1,0)</f>
        <v>0</v>
      </c>
    </row>
    <row r="2362" spans="1:40" ht="15.05" customHeight="1">
      <c r="A2362" s="132"/>
      <c r="B2362" s="132"/>
      <c r="C2362" s="160" t="s">
        <v>134</v>
      </c>
      <c r="D2362" s="551" t="str">
        <f t="shared" si="341"/>
        <v/>
      </c>
      <c r="E2362" s="551"/>
      <c r="F2362" s="551"/>
      <c r="G2362" s="551"/>
      <c r="H2362" s="551"/>
      <c r="I2362" s="551"/>
      <c r="J2362" s="551"/>
      <c r="K2362" s="551"/>
      <c r="L2362" s="551"/>
      <c r="M2362" s="551"/>
      <c r="N2362" s="409"/>
      <c r="O2362" s="409"/>
      <c r="P2362" s="409"/>
      <c r="Q2362" s="409"/>
      <c r="R2362" s="513"/>
      <c r="S2362" s="514"/>
      <c r="T2362" s="513"/>
      <c r="U2362" s="514"/>
      <c r="V2362" s="513"/>
      <c r="W2362" s="599"/>
      <c r="X2362" s="514"/>
      <c r="Y2362" s="513"/>
      <c r="Z2362" s="599"/>
      <c r="AA2362" s="514"/>
      <c r="AB2362" s="513"/>
      <c r="AC2362" s="599"/>
      <c r="AD2362" s="514"/>
      <c r="AG2362" s="111">
        <f t="shared" si="342"/>
        <v>0</v>
      </c>
      <c r="AH2362" s="95">
        <f t="shared" si="343"/>
        <v>0</v>
      </c>
      <c r="AI2362" s="95">
        <f t="shared" si="344"/>
        <v>0</v>
      </c>
      <c r="AJ2362" s="95">
        <f t="shared" si="345"/>
        <v>0</v>
      </c>
      <c r="AL2362" s="111">
        <f t="shared" si="346"/>
        <v>0</v>
      </c>
      <c r="AM2362" s="111">
        <f t="shared" si="347"/>
        <v>0</v>
      </c>
      <c r="AN2362" s="111">
        <f t="shared" si="348"/>
        <v>0</v>
      </c>
    </row>
    <row r="2363" spans="1:40" ht="15.05" customHeight="1">
      <c r="A2363" s="132"/>
      <c r="B2363" s="132"/>
      <c r="C2363" s="160" t="s">
        <v>135</v>
      </c>
      <c r="D2363" s="551" t="str">
        <f t="shared" si="341"/>
        <v/>
      </c>
      <c r="E2363" s="551"/>
      <c r="F2363" s="551"/>
      <c r="G2363" s="551"/>
      <c r="H2363" s="551"/>
      <c r="I2363" s="551"/>
      <c r="J2363" s="551"/>
      <c r="K2363" s="551"/>
      <c r="L2363" s="551"/>
      <c r="M2363" s="551"/>
      <c r="N2363" s="409"/>
      <c r="O2363" s="409"/>
      <c r="P2363" s="409"/>
      <c r="Q2363" s="409"/>
      <c r="R2363" s="513"/>
      <c r="S2363" s="514"/>
      <c r="T2363" s="513"/>
      <c r="U2363" s="514"/>
      <c r="V2363" s="513"/>
      <c r="W2363" s="599"/>
      <c r="X2363" s="514"/>
      <c r="Y2363" s="513"/>
      <c r="Z2363" s="599"/>
      <c r="AA2363" s="514"/>
      <c r="AB2363" s="513"/>
      <c r="AC2363" s="599"/>
      <c r="AD2363" s="514"/>
      <c r="AG2363" s="111">
        <f t="shared" si="342"/>
        <v>0</v>
      </c>
      <c r="AH2363" s="95">
        <f t="shared" si="343"/>
        <v>0</v>
      </c>
      <c r="AI2363" s="95">
        <f t="shared" si="344"/>
        <v>0</v>
      </c>
      <c r="AJ2363" s="95">
        <f t="shared" si="345"/>
        <v>0</v>
      </c>
      <c r="AL2363" s="111">
        <f t="shared" si="346"/>
        <v>0</v>
      </c>
      <c r="AM2363" s="111">
        <f t="shared" si="347"/>
        <v>0</v>
      </c>
      <c r="AN2363" s="111">
        <f t="shared" si="348"/>
        <v>0</v>
      </c>
    </row>
    <row r="2364" spans="1:40" ht="15.05" customHeight="1">
      <c r="A2364" s="132"/>
      <c r="B2364" s="132"/>
      <c r="C2364" s="160" t="s">
        <v>136</v>
      </c>
      <c r="D2364" s="551" t="str">
        <f t="shared" si="341"/>
        <v/>
      </c>
      <c r="E2364" s="551"/>
      <c r="F2364" s="551"/>
      <c r="G2364" s="551"/>
      <c r="H2364" s="551"/>
      <c r="I2364" s="551"/>
      <c r="J2364" s="551"/>
      <c r="K2364" s="551"/>
      <c r="L2364" s="551"/>
      <c r="M2364" s="551"/>
      <c r="N2364" s="409"/>
      <c r="O2364" s="409"/>
      <c r="P2364" s="409"/>
      <c r="Q2364" s="409"/>
      <c r="R2364" s="513"/>
      <c r="S2364" s="514"/>
      <c r="T2364" s="513"/>
      <c r="U2364" s="514"/>
      <c r="V2364" s="513"/>
      <c r="W2364" s="599"/>
      <c r="X2364" s="514"/>
      <c r="Y2364" s="513"/>
      <c r="Z2364" s="599"/>
      <c r="AA2364" s="514"/>
      <c r="AB2364" s="513"/>
      <c r="AC2364" s="599"/>
      <c r="AD2364" s="514"/>
      <c r="AG2364" s="111">
        <f t="shared" si="342"/>
        <v>0</v>
      </c>
      <c r="AH2364" s="95">
        <f t="shared" si="343"/>
        <v>0</v>
      </c>
      <c r="AI2364" s="95">
        <f t="shared" si="344"/>
        <v>0</v>
      </c>
      <c r="AJ2364" s="95">
        <f t="shared" si="345"/>
        <v>0</v>
      </c>
      <c r="AL2364" s="111">
        <f t="shared" si="346"/>
        <v>0</v>
      </c>
      <c r="AM2364" s="111">
        <f t="shared" si="347"/>
        <v>0</v>
      </c>
      <c r="AN2364" s="111">
        <f t="shared" si="348"/>
        <v>0</v>
      </c>
    </row>
    <row r="2365" spans="1:40" ht="15.05" customHeight="1">
      <c r="A2365" s="132"/>
      <c r="B2365" s="132"/>
      <c r="C2365" s="160" t="s">
        <v>137</v>
      </c>
      <c r="D2365" s="551" t="str">
        <f t="shared" si="341"/>
        <v/>
      </c>
      <c r="E2365" s="551"/>
      <c r="F2365" s="551"/>
      <c r="G2365" s="551"/>
      <c r="H2365" s="551"/>
      <c r="I2365" s="551"/>
      <c r="J2365" s="551"/>
      <c r="K2365" s="551"/>
      <c r="L2365" s="551"/>
      <c r="M2365" s="551"/>
      <c r="N2365" s="409"/>
      <c r="O2365" s="409"/>
      <c r="P2365" s="409"/>
      <c r="Q2365" s="409"/>
      <c r="R2365" s="513"/>
      <c r="S2365" s="514"/>
      <c r="T2365" s="513"/>
      <c r="U2365" s="514"/>
      <c r="V2365" s="513"/>
      <c r="W2365" s="599"/>
      <c r="X2365" s="514"/>
      <c r="Y2365" s="513"/>
      <c r="Z2365" s="599"/>
      <c r="AA2365" s="514"/>
      <c r="AB2365" s="513"/>
      <c r="AC2365" s="599"/>
      <c r="AD2365" s="514"/>
      <c r="AG2365" s="111">
        <f t="shared" si="342"/>
        <v>0</v>
      </c>
      <c r="AH2365" s="95">
        <f t="shared" si="343"/>
        <v>0</v>
      </c>
      <c r="AI2365" s="95">
        <f t="shared" si="344"/>
        <v>0</v>
      </c>
      <c r="AJ2365" s="95">
        <f t="shared" si="345"/>
        <v>0</v>
      </c>
      <c r="AL2365" s="111">
        <f t="shared" si="346"/>
        <v>0</v>
      </c>
      <c r="AM2365" s="111">
        <f t="shared" si="347"/>
        <v>0</v>
      </c>
      <c r="AN2365" s="111">
        <f t="shared" si="348"/>
        <v>0</v>
      </c>
    </row>
    <row r="2366" spans="1:40" ht="15.05" customHeight="1">
      <c r="A2366" s="132"/>
      <c r="B2366" s="132"/>
      <c r="C2366" s="160" t="s">
        <v>138</v>
      </c>
      <c r="D2366" s="551" t="str">
        <f t="shared" si="341"/>
        <v/>
      </c>
      <c r="E2366" s="551"/>
      <c r="F2366" s="551"/>
      <c r="G2366" s="551"/>
      <c r="H2366" s="551"/>
      <c r="I2366" s="551"/>
      <c r="J2366" s="551"/>
      <c r="K2366" s="551"/>
      <c r="L2366" s="551"/>
      <c r="M2366" s="551"/>
      <c r="N2366" s="409"/>
      <c r="O2366" s="409"/>
      <c r="P2366" s="409"/>
      <c r="Q2366" s="409"/>
      <c r="R2366" s="513"/>
      <c r="S2366" s="514"/>
      <c r="T2366" s="513"/>
      <c r="U2366" s="514"/>
      <c r="V2366" s="513"/>
      <c r="W2366" s="599"/>
      <c r="X2366" s="514"/>
      <c r="Y2366" s="513"/>
      <c r="Z2366" s="599"/>
      <c r="AA2366" s="514"/>
      <c r="AB2366" s="513"/>
      <c r="AC2366" s="599"/>
      <c r="AD2366" s="514"/>
      <c r="AG2366" s="111">
        <f t="shared" si="342"/>
        <v>0</v>
      </c>
      <c r="AH2366" s="95">
        <f t="shared" si="343"/>
        <v>0</v>
      </c>
      <c r="AI2366" s="95">
        <f t="shared" si="344"/>
        <v>0</v>
      </c>
      <c r="AJ2366" s="95">
        <f t="shared" si="345"/>
        <v>0</v>
      </c>
      <c r="AL2366" s="111">
        <f t="shared" si="346"/>
        <v>0</v>
      </c>
      <c r="AM2366" s="111">
        <f t="shared" si="347"/>
        <v>0</v>
      </c>
      <c r="AN2366" s="111">
        <f t="shared" si="348"/>
        <v>0</v>
      </c>
    </row>
    <row r="2367" spans="1:40" ht="15.05" customHeight="1">
      <c r="A2367" s="132"/>
      <c r="B2367" s="132"/>
      <c r="C2367" s="160" t="s">
        <v>139</v>
      </c>
      <c r="D2367" s="551" t="str">
        <f t="shared" si="341"/>
        <v/>
      </c>
      <c r="E2367" s="551"/>
      <c r="F2367" s="551"/>
      <c r="G2367" s="551"/>
      <c r="H2367" s="551"/>
      <c r="I2367" s="551"/>
      <c r="J2367" s="551"/>
      <c r="K2367" s="551"/>
      <c r="L2367" s="551"/>
      <c r="M2367" s="551"/>
      <c r="N2367" s="409"/>
      <c r="O2367" s="409"/>
      <c r="P2367" s="409"/>
      <c r="Q2367" s="409"/>
      <c r="R2367" s="513"/>
      <c r="S2367" s="514"/>
      <c r="T2367" s="513"/>
      <c r="U2367" s="514"/>
      <c r="V2367" s="513"/>
      <c r="W2367" s="599"/>
      <c r="X2367" s="514"/>
      <c r="Y2367" s="513"/>
      <c r="Z2367" s="599"/>
      <c r="AA2367" s="514"/>
      <c r="AB2367" s="513"/>
      <c r="AC2367" s="599"/>
      <c r="AD2367" s="514"/>
      <c r="AG2367" s="111">
        <f t="shared" si="342"/>
        <v>0</v>
      </c>
      <c r="AH2367" s="95">
        <f t="shared" si="343"/>
        <v>0</v>
      </c>
      <c r="AI2367" s="95">
        <f t="shared" si="344"/>
        <v>0</v>
      </c>
      <c r="AJ2367" s="95">
        <f t="shared" si="345"/>
        <v>0</v>
      </c>
      <c r="AL2367" s="111">
        <f t="shared" si="346"/>
        <v>0</v>
      </c>
      <c r="AM2367" s="111">
        <f t="shared" si="347"/>
        <v>0</v>
      </c>
      <c r="AN2367" s="111">
        <f t="shared" si="348"/>
        <v>0</v>
      </c>
    </row>
    <row r="2368" spans="1:40" ht="15.05" customHeight="1">
      <c r="A2368" s="132"/>
      <c r="B2368" s="132"/>
      <c r="C2368" s="160" t="s">
        <v>140</v>
      </c>
      <c r="D2368" s="551" t="str">
        <f t="shared" si="341"/>
        <v/>
      </c>
      <c r="E2368" s="551"/>
      <c r="F2368" s="551"/>
      <c r="G2368" s="551"/>
      <c r="H2368" s="551"/>
      <c r="I2368" s="551"/>
      <c r="J2368" s="551"/>
      <c r="K2368" s="551"/>
      <c r="L2368" s="551"/>
      <c r="M2368" s="551"/>
      <c r="N2368" s="409"/>
      <c r="O2368" s="409"/>
      <c r="P2368" s="409"/>
      <c r="Q2368" s="409"/>
      <c r="R2368" s="513"/>
      <c r="S2368" s="514"/>
      <c r="T2368" s="513"/>
      <c r="U2368" s="514"/>
      <c r="V2368" s="513"/>
      <c r="W2368" s="599"/>
      <c r="X2368" s="514"/>
      <c r="Y2368" s="513"/>
      <c r="Z2368" s="599"/>
      <c r="AA2368" s="514"/>
      <c r="AB2368" s="513"/>
      <c r="AC2368" s="599"/>
      <c r="AD2368" s="514"/>
      <c r="AG2368" s="111">
        <f t="shared" si="342"/>
        <v>0</v>
      </c>
      <c r="AH2368" s="95">
        <f t="shared" si="343"/>
        <v>0</v>
      </c>
      <c r="AI2368" s="95">
        <f t="shared" si="344"/>
        <v>0</v>
      </c>
      <c r="AJ2368" s="95">
        <f t="shared" si="345"/>
        <v>0</v>
      </c>
      <c r="AL2368" s="111">
        <f t="shared" si="346"/>
        <v>0</v>
      </c>
      <c r="AM2368" s="111">
        <f t="shared" si="347"/>
        <v>0</v>
      </c>
      <c r="AN2368" s="111">
        <f t="shared" si="348"/>
        <v>0</v>
      </c>
    </row>
    <row r="2369" spans="1:40" ht="15.05" customHeight="1">
      <c r="A2369" s="132"/>
      <c r="B2369" s="132"/>
      <c r="C2369" s="160" t="s">
        <v>141</v>
      </c>
      <c r="D2369" s="551" t="str">
        <f t="shared" si="341"/>
        <v/>
      </c>
      <c r="E2369" s="551"/>
      <c r="F2369" s="551"/>
      <c r="G2369" s="551"/>
      <c r="H2369" s="551"/>
      <c r="I2369" s="551"/>
      <c r="J2369" s="551"/>
      <c r="K2369" s="551"/>
      <c r="L2369" s="551"/>
      <c r="M2369" s="551"/>
      <c r="N2369" s="409"/>
      <c r="O2369" s="409"/>
      <c r="P2369" s="409"/>
      <c r="Q2369" s="409"/>
      <c r="R2369" s="513"/>
      <c r="S2369" s="514"/>
      <c r="T2369" s="513"/>
      <c r="U2369" s="514"/>
      <c r="V2369" s="513"/>
      <c r="W2369" s="599"/>
      <c r="X2369" s="514"/>
      <c r="Y2369" s="513"/>
      <c r="Z2369" s="599"/>
      <c r="AA2369" s="514"/>
      <c r="AB2369" s="513"/>
      <c r="AC2369" s="599"/>
      <c r="AD2369" s="514"/>
      <c r="AG2369" s="111">
        <f t="shared" si="342"/>
        <v>0</v>
      </c>
      <c r="AH2369" s="95">
        <f t="shared" si="343"/>
        <v>0</v>
      </c>
      <c r="AI2369" s="95">
        <f t="shared" si="344"/>
        <v>0</v>
      </c>
      <c r="AJ2369" s="95">
        <f t="shared" si="345"/>
        <v>0</v>
      </c>
      <c r="AL2369" s="111">
        <f t="shared" si="346"/>
        <v>0</v>
      </c>
      <c r="AM2369" s="111">
        <f t="shared" si="347"/>
        <v>0</v>
      </c>
      <c r="AN2369" s="111">
        <f t="shared" si="348"/>
        <v>0</v>
      </c>
    </row>
    <row r="2370" spans="1:40" ht="15.05" customHeight="1">
      <c r="A2370" s="132"/>
      <c r="B2370" s="132"/>
      <c r="C2370" s="160" t="s">
        <v>142</v>
      </c>
      <c r="D2370" s="551" t="str">
        <f t="shared" si="341"/>
        <v/>
      </c>
      <c r="E2370" s="551"/>
      <c r="F2370" s="551"/>
      <c r="G2370" s="551"/>
      <c r="H2370" s="551"/>
      <c r="I2370" s="551"/>
      <c r="J2370" s="551"/>
      <c r="K2370" s="551"/>
      <c r="L2370" s="551"/>
      <c r="M2370" s="551"/>
      <c r="N2370" s="409"/>
      <c r="O2370" s="409"/>
      <c r="P2370" s="409"/>
      <c r="Q2370" s="409"/>
      <c r="R2370" s="513"/>
      <c r="S2370" s="514"/>
      <c r="T2370" s="513"/>
      <c r="U2370" s="514"/>
      <c r="V2370" s="513"/>
      <c r="W2370" s="599"/>
      <c r="X2370" s="514"/>
      <c r="Y2370" s="513"/>
      <c r="Z2370" s="599"/>
      <c r="AA2370" s="514"/>
      <c r="AB2370" s="513"/>
      <c r="AC2370" s="599"/>
      <c r="AD2370" s="514"/>
      <c r="AG2370" s="111">
        <f t="shared" si="342"/>
        <v>0</v>
      </c>
      <c r="AH2370" s="95">
        <f t="shared" si="343"/>
        <v>0</v>
      </c>
      <c r="AI2370" s="95">
        <f t="shared" si="344"/>
        <v>0</v>
      </c>
      <c r="AJ2370" s="95">
        <f t="shared" si="345"/>
        <v>0</v>
      </c>
      <c r="AL2370" s="111">
        <f t="shared" si="346"/>
        <v>0</v>
      </c>
      <c r="AM2370" s="111">
        <f t="shared" si="347"/>
        <v>0</v>
      </c>
      <c r="AN2370" s="111">
        <f t="shared" si="348"/>
        <v>0</v>
      </c>
    </row>
    <row r="2371" spans="1:40" ht="15.05" customHeight="1">
      <c r="A2371" s="132"/>
      <c r="B2371" s="132"/>
      <c r="C2371" s="160" t="s">
        <v>143</v>
      </c>
      <c r="D2371" s="551" t="str">
        <f t="shared" si="341"/>
        <v/>
      </c>
      <c r="E2371" s="551"/>
      <c r="F2371" s="551"/>
      <c r="G2371" s="551"/>
      <c r="H2371" s="551"/>
      <c r="I2371" s="551"/>
      <c r="J2371" s="551"/>
      <c r="K2371" s="551"/>
      <c r="L2371" s="551"/>
      <c r="M2371" s="551"/>
      <c r="N2371" s="409"/>
      <c r="O2371" s="409"/>
      <c r="P2371" s="409"/>
      <c r="Q2371" s="409"/>
      <c r="R2371" s="513"/>
      <c r="S2371" s="514"/>
      <c r="T2371" s="513"/>
      <c r="U2371" s="514"/>
      <c r="V2371" s="513"/>
      <c r="W2371" s="599"/>
      <c r="X2371" s="514"/>
      <c r="Y2371" s="513"/>
      <c r="Z2371" s="599"/>
      <c r="AA2371" s="514"/>
      <c r="AB2371" s="513"/>
      <c r="AC2371" s="599"/>
      <c r="AD2371" s="514"/>
      <c r="AG2371" s="111">
        <f t="shared" si="342"/>
        <v>0</v>
      </c>
      <c r="AH2371" s="95">
        <f t="shared" si="343"/>
        <v>0</v>
      </c>
      <c r="AI2371" s="95">
        <f t="shared" si="344"/>
        <v>0</v>
      </c>
      <c r="AJ2371" s="95">
        <f t="shared" si="345"/>
        <v>0</v>
      </c>
      <c r="AL2371" s="111">
        <f t="shared" si="346"/>
        <v>0</v>
      </c>
      <c r="AM2371" s="111">
        <f t="shared" si="347"/>
        <v>0</v>
      </c>
      <c r="AN2371" s="111">
        <f t="shared" si="348"/>
        <v>0</v>
      </c>
    </row>
    <row r="2372" spans="1:40" ht="15.05" customHeight="1">
      <c r="A2372" s="132"/>
      <c r="B2372" s="132"/>
      <c r="C2372" s="160" t="s">
        <v>144</v>
      </c>
      <c r="D2372" s="551" t="str">
        <f t="shared" si="341"/>
        <v/>
      </c>
      <c r="E2372" s="551"/>
      <c r="F2372" s="551"/>
      <c r="G2372" s="551"/>
      <c r="H2372" s="551"/>
      <c r="I2372" s="551"/>
      <c r="J2372" s="551"/>
      <c r="K2372" s="551"/>
      <c r="L2372" s="551"/>
      <c r="M2372" s="551"/>
      <c r="N2372" s="409"/>
      <c r="O2372" s="409"/>
      <c r="P2372" s="409"/>
      <c r="Q2372" s="409"/>
      <c r="R2372" s="513"/>
      <c r="S2372" s="514"/>
      <c r="T2372" s="513"/>
      <c r="U2372" s="514"/>
      <c r="V2372" s="513"/>
      <c r="W2372" s="599"/>
      <c r="X2372" s="514"/>
      <c r="Y2372" s="513"/>
      <c r="Z2372" s="599"/>
      <c r="AA2372" s="514"/>
      <c r="AB2372" s="513"/>
      <c r="AC2372" s="599"/>
      <c r="AD2372" s="514"/>
      <c r="AG2372" s="111">
        <f t="shared" si="342"/>
        <v>0</v>
      </c>
      <c r="AH2372" s="95">
        <f t="shared" si="343"/>
        <v>0</v>
      </c>
      <c r="AI2372" s="95">
        <f t="shared" si="344"/>
        <v>0</v>
      </c>
      <c r="AJ2372" s="95">
        <f t="shared" si="345"/>
        <v>0</v>
      </c>
      <c r="AL2372" s="111">
        <f t="shared" si="346"/>
        <v>0</v>
      </c>
      <c r="AM2372" s="111">
        <f t="shared" si="347"/>
        <v>0</v>
      </c>
      <c r="AN2372" s="111">
        <f t="shared" si="348"/>
        <v>0</v>
      </c>
    </row>
    <row r="2373" spans="1:40" ht="15.05" customHeight="1">
      <c r="A2373" s="132"/>
      <c r="B2373" s="132"/>
      <c r="C2373" s="160" t="s">
        <v>145</v>
      </c>
      <c r="D2373" s="551" t="str">
        <f t="shared" si="341"/>
        <v/>
      </c>
      <c r="E2373" s="551"/>
      <c r="F2373" s="551"/>
      <c r="G2373" s="551"/>
      <c r="H2373" s="551"/>
      <c r="I2373" s="551"/>
      <c r="J2373" s="551"/>
      <c r="K2373" s="551"/>
      <c r="L2373" s="551"/>
      <c r="M2373" s="551"/>
      <c r="N2373" s="409"/>
      <c r="O2373" s="409"/>
      <c r="P2373" s="409"/>
      <c r="Q2373" s="409"/>
      <c r="R2373" s="513"/>
      <c r="S2373" s="514"/>
      <c r="T2373" s="513"/>
      <c r="U2373" s="514"/>
      <c r="V2373" s="513"/>
      <c r="W2373" s="599"/>
      <c r="X2373" s="514"/>
      <c r="Y2373" s="513"/>
      <c r="Z2373" s="599"/>
      <c r="AA2373" s="514"/>
      <c r="AB2373" s="513"/>
      <c r="AC2373" s="599"/>
      <c r="AD2373" s="514"/>
      <c r="AG2373" s="111">
        <f t="shared" si="342"/>
        <v>0</v>
      </c>
      <c r="AH2373" s="95">
        <f t="shared" si="343"/>
        <v>0</v>
      </c>
      <c r="AI2373" s="95">
        <f t="shared" si="344"/>
        <v>0</v>
      </c>
      <c r="AJ2373" s="95">
        <f t="shared" si="345"/>
        <v>0</v>
      </c>
      <c r="AL2373" s="111">
        <f t="shared" si="346"/>
        <v>0</v>
      </c>
      <c r="AM2373" s="111">
        <f t="shared" si="347"/>
        <v>0</v>
      </c>
      <c r="AN2373" s="111">
        <f t="shared" si="348"/>
        <v>0</v>
      </c>
    </row>
    <row r="2374" spans="1:40" ht="15.05" customHeight="1">
      <c r="A2374" s="132"/>
      <c r="B2374" s="132"/>
      <c r="C2374" s="161" t="s">
        <v>146</v>
      </c>
      <c r="D2374" s="551" t="str">
        <f t="shared" si="341"/>
        <v/>
      </c>
      <c r="E2374" s="551"/>
      <c r="F2374" s="551"/>
      <c r="G2374" s="551"/>
      <c r="H2374" s="551"/>
      <c r="I2374" s="551"/>
      <c r="J2374" s="551"/>
      <c r="K2374" s="551"/>
      <c r="L2374" s="551"/>
      <c r="M2374" s="551"/>
      <c r="N2374" s="409"/>
      <c r="O2374" s="409"/>
      <c r="P2374" s="409"/>
      <c r="Q2374" s="409"/>
      <c r="R2374" s="513"/>
      <c r="S2374" s="514"/>
      <c r="T2374" s="513"/>
      <c r="U2374" s="514"/>
      <c r="V2374" s="513"/>
      <c r="W2374" s="599"/>
      <c r="X2374" s="514"/>
      <c r="Y2374" s="513"/>
      <c r="Z2374" s="599"/>
      <c r="AA2374" s="514"/>
      <c r="AB2374" s="513"/>
      <c r="AC2374" s="599"/>
      <c r="AD2374" s="514"/>
      <c r="AG2374" s="111">
        <f t="shared" si="342"/>
        <v>0</v>
      </c>
      <c r="AH2374" s="95">
        <f t="shared" si="343"/>
        <v>0</v>
      </c>
      <c r="AI2374" s="95">
        <f t="shared" si="344"/>
        <v>0</v>
      </c>
      <c r="AJ2374" s="95">
        <f t="shared" si="345"/>
        <v>0</v>
      </c>
      <c r="AL2374" s="111">
        <f t="shared" si="346"/>
        <v>0</v>
      </c>
      <c r="AM2374" s="111">
        <f t="shared" si="347"/>
        <v>0</v>
      </c>
      <c r="AN2374" s="111">
        <f t="shared" si="348"/>
        <v>0</v>
      </c>
    </row>
    <row r="2375" spans="1:40" ht="15.05" customHeight="1">
      <c r="A2375" s="132"/>
      <c r="B2375" s="132"/>
      <c r="C2375" s="160" t="s">
        <v>147</v>
      </c>
      <c r="D2375" s="551" t="str">
        <f t="shared" si="341"/>
        <v/>
      </c>
      <c r="E2375" s="551"/>
      <c r="F2375" s="551"/>
      <c r="G2375" s="551"/>
      <c r="H2375" s="551"/>
      <c r="I2375" s="551"/>
      <c r="J2375" s="551"/>
      <c r="K2375" s="551"/>
      <c r="L2375" s="551"/>
      <c r="M2375" s="551"/>
      <c r="N2375" s="409"/>
      <c r="O2375" s="409"/>
      <c r="P2375" s="409"/>
      <c r="Q2375" s="409"/>
      <c r="R2375" s="513"/>
      <c r="S2375" s="514"/>
      <c r="T2375" s="513"/>
      <c r="U2375" s="514"/>
      <c r="V2375" s="513"/>
      <c r="W2375" s="599"/>
      <c r="X2375" s="514"/>
      <c r="Y2375" s="513"/>
      <c r="Z2375" s="599"/>
      <c r="AA2375" s="514"/>
      <c r="AB2375" s="513"/>
      <c r="AC2375" s="599"/>
      <c r="AD2375" s="514"/>
      <c r="AG2375" s="111">
        <f t="shared" si="342"/>
        <v>0</v>
      </c>
      <c r="AH2375" s="95">
        <f t="shared" si="343"/>
        <v>0</v>
      </c>
      <c r="AI2375" s="95">
        <f t="shared" si="344"/>
        <v>0</v>
      </c>
      <c r="AJ2375" s="95">
        <f t="shared" si="345"/>
        <v>0</v>
      </c>
      <c r="AL2375" s="111">
        <f t="shared" si="346"/>
        <v>0</v>
      </c>
      <c r="AM2375" s="111">
        <f t="shared" si="347"/>
        <v>0</v>
      </c>
      <c r="AN2375" s="111">
        <f t="shared" si="348"/>
        <v>0</v>
      </c>
    </row>
    <row r="2376" spans="1:40" ht="15.05" customHeight="1">
      <c r="A2376" s="132"/>
      <c r="B2376" s="132"/>
      <c r="C2376" s="160" t="s">
        <v>148</v>
      </c>
      <c r="D2376" s="551" t="str">
        <f t="shared" si="341"/>
        <v/>
      </c>
      <c r="E2376" s="551"/>
      <c r="F2376" s="551"/>
      <c r="G2376" s="551"/>
      <c r="H2376" s="551"/>
      <c r="I2376" s="551"/>
      <c r="J2376" s="551"/>
      <c r="K2376" s="551"/>
      <c r="L2376" s="551"/>
      <c r="M2376" s="551"/>
      <c r="N2376" s="409"/>
      <c r="O2376" s="409"/>
      <c r="P2376" s="409"/>
      <c r="Q2376" s="409"/>
      <c r="R2376" s="513"/>
      <c r="S2376" s="514"/>
      <c r="T2376" s="513"/>
      <c r="U2376" s="514"/>
      <c r="V2376" s="513"/>
      <c r="W2376" s="599"/>
      <c r="X2376" s="514"/>
      <c r="Y2376" s="513"/>
      <c r="Z2376" s="599"/>
      <c r="AA2376" s="514"/>
      <c r="AB2376" s="513"/>
      <c r="AC2376" s="599"/>
      <c r="AD2376" s="514"/>
      <c r="AG2376" s="111">
        <f t="shared" si="342"/>
        <v>0</v>
      </c>
      <c r="AH2376" s="95">
        <f t="shared" si="343"/>
        <v>0</v>
      </c>
      <c r="AI2376" s="95">
        <f t="shared" si="344"/>
        <v>0</v>
      </c>
      <c r="AJ2376" s="95">
        <f t="shared" si="345"/>
        <v>0</v>
      </c>
      <c r="AL2376" s="111">
        <f t="shared" si="346"/>
        <v>0</v>
      </c>
      <c r="AM2376" s="111">
        <f t="shared" si="347"/>
        <v>0</v>
      </c>
      <c r="AN2376" s="111">
        <f t="shared" si="348"/>
        <v>0</v>
      </c>
    </row>
    <row r="2377" spans="1:40" ht="15.05" customHeight="1">
      <c r="A2377" s="132"/>
      <c r="B2377" s="132"/>
      <c r="C2377" s="160" t="s">
        <v>149</v>
      </c>
      <c r="D2377" s="551" t="str">
        <f t="shared" si="341"/>
        <v/>
      </c>
      <c r="E2377" s="551"/>
      <c r="F2377" s="551"/>
      <c r="G2377" s="551"/>
      <c r="H2377" s="551"/>
      <c r="I2377" s="551"/>
      <c r="J2377" s="551"/>
      <c r="K2377" s="551"/>
      <c r="L2377" s="551"/>
      <c r="M2377" s="551"/>
      <c r="N2377" s="409"/>
      <c r="O2377" s="409"/>
      <c r="P2377" s="409"/>
      <c r="Q2377" s="409"/>
      <c r="R2377" s="513"/>
      <c r="S2377" s="514"/>
      <c r="T2377" s="513"/>
      <c r="U2377" s="514"/>
      <c r="V2377" s="513"/>
      <c r="W2377" s="599"/>
      <c r="X2377" s="514"/>
      <c r="Y2377" s="513"/>
      <c r="Z2377" s="599"/>
      <c r="AA2377" s="514"/>
      <c r="AB2377" s="513"/>
      <c r="AC2377" s="599"/>
      <c r="AD2377" s="514"/>
      <c r="AG2377" s="111">
        <f t="shared" si="342"/>
        <v>0</v>
      </c>
      <c r="AH2377" s="95">
        <f t="shared" si="343"/>
        <v>0</v>
      </c>
      <c r="AI2377" s="95">
        <f t="shared" si="344"/>
        <v>0</v>
      </c>
      <c r="AJ2377" s="95">
        <f t="shared" si="345"/>
        <v>0</v>
      </c>
      <c r="AL2377" s="111">
        <f t="shared" si="346"/>
        <v>0</v>
      </c>
      <c r="AM2377" s="111">
        <f t="shared" si="347"/>
        <v>0</v>
      </c>
      <c r="AN2377" s="111">
        <f t="shared" si="348"/>
        <v>0</v>
      </c>
    </row>
    <row r="2378" spans="1:40" ht="15.05" customHeight="1">
      <c r="A2378" s="132"/>
      <c r="B2378" s="132"/>
      <c r="C2378" s="160" t="s">
        <v>150</v>
      </c>
      <c r="D2378" s="551" t="str">
        <f t="shared" si="341"/>
        <v/>
      </c>
      <c r="E2378" s="551"/>
      <c r="F2378" s="551"/>
      <c r="G2378" s="551"/>
      <c r="H2378" s="551"/>
      <c r="I2378" s="551"/>
      <c r="J2378" s="551"/>
      <c r="K2378" s="551"/>
      <c r="L2378" s="551"/>
      <c r="M2378" s="551"/>
      <c r="N2378" s="409"/>
      <c r="O2378" s="409"/>
      <c r="P2378" s="409"/>
      <c r="Q2378" s="409"/>
      <c r="R2378" s="513"/>
      <c r="S2378" s="514"/>
      <c r="T2378" s="513"/>
      <c r="U2378" s="514"/>
      <c r="V2378" s="513"/>
      <c r="W2378" s="599"/>
      <c r="X2378" s="514"/>
      <c r="Y2378" s="513"/>
      <c r="Z2378" s="599"/>
      <c r="AA2378" s="514"/>
      <c r="AB2378" s="513"/>
      <c r="AC2378" s="599"/>
      <c r="AD2378" s="514"/>
      <c r="AG2378" s="111">
        <f t="shared" si="342"/>
        <v>0</v>
      </c>
      <c r="AH2378" s="95">
        <f t="shared" si="343"/>
        <v>0</v>
      </c>
      <c r="AI2378" s="95">
        <f t="shared" si="344"/>
        <v>0</v>
      </c>
      <c r="AJ2378" s="95">
        <f t="shared" si="345"/>
        <v>0</v>
      </c>
      <c r="AL2378" s="111">
        <f t="shared" si="346"/>
        <v>0</v>
      </c>
      <c r="AM2378" s="111">
        <f t="shared" si="347"/>
        <v>0</v>
      </c>
      <c r="AN2378" s="111">
        <f t="shared" si="348"/>
        <v>0</v>
      </c>
    </row>
    <row r="2379" spans="1:40" ht="15.05" customHeight="1">
      <c r="A2379" s="132"/>
      <c r="B2379" s="132"/>
      <c r="C2379" s="160" t="s">
        <v>151</v>
      </c>
      <c r="D2379" s="551" t="str">
        <f t="shared" si="341"/>
        <v/>
      </c>
      <c r="E2379" s="551"/>
      <c r="F2379" s="551"/>
      <c r="G2379" s="551"/>
      <c r="H2379" s="551"/>
      <c r="I2379" s="551"/>
      <c r="J2379" s="551"/>
      <c r="K2379" s="551"/>
      <c r="L2379" s="551"/>
      <c r="M2379" s="551"/>
      <c r="N2379" s="409"/>
      <c r="O2379" s="409"/>
      <c r="P2379" s="409"/>
      <c r="Q2379" s="409"/>
      <c r="R2379" s="513"/>
      <c r="S2379" s="514"/>
      <c r="T2379" s="513"/>
      <c r="U2379" s="514"/>
      <c r="V2379" s="513"/>
      <c r="W2379" s="599"/>
      <c r="X2379" s="514"/>
      <c r="Y2379" s="513"/>
      <c r="Z2379" s="599"/>
      <c r="AA2379" s="514"/>
      <c r="AB2379" s="513"/>
      <c r="AC2379" s="599"/>
      <c r="AD2379" s="514"/>
      <c r="AG2379" s="111">
        <f t="shared" si="342"/>
        <v>0</v>
      </c>
      <c r="AH2379" s="95">
        <f t="shared" si="343"/>
        <v>0</v>
      </c>
      <c r="AI2379" s="95">
        <f t="shared" si="344"/>
        <v>0</v>
      </c>
      <c r="AJ2379" s="95">
        <f t="shared" si="345"/>
        <v>0</v>
      </c>
      <c r="AL2379" s="111">
        <f t="shared" si="346"/>
        <v>0</v>
      </c>
      <c r="AM2379" s="111">
        <f t="shared" si="347"/>
        <v>0</v>
      </c>
      <c r="AN2379" s="111">
        <f t="shared" si="348"/>
        <v>0</v>
      </c>
    </row>
    <row r="2380" spans="1:40" ht="15.05" customHeight="1">
      <c r="A2380" s="132"/>
      <c r="B2380" s="132"/>
      <c r="C2380" s="160" t="s">
        <v>152</v>
      </c>
      <c r="D2380" s="551" t="str">
        <f t="shared" si="341"/>
        <v/>
      </c>
      <c r="E2380" s="551"/>
      <c r="F2380" s="551"/>
      <c r="G2380" s="551"/>
      <c r="H2380" s="551"/>
      <c r="I2380" s="551"/>
      <c r="J2380" s="551"/>
      <c r="K2380" s="551"/>
      <c r="L2380" s="551"/>
      <c r="M2380" s="551"/>
      <c r="N2380" s="409"/>
      <c r="O2380" s="409"/>
      <c r="P2380" s="409"/>
      <c r="Q2380" s="409"/>
      <c r="R2380" s="513"/>
      <c r="S2380" s="514"/>
      <c r="T2380" s="513"/>
      <c r="U2380" s="514"/>
      <c r="V2380" s="513"/>
      <c r="W2380" s="599"/>
      <c r="X2380" s="514"/>
      <c r="Y2380" s="513"/>
      <c r="Z2380" s="599"/>
      <c r="AA2380" s="514"/>
      <c r="AB2380" s="513"/>
      <c r="AC2380" s="599"/>
      <c r="AD2380" s="514"/>
      <c r="AG2380" s="111">
        <f t="shared" si="342"/>
        <v>0</v>
      </c>
      <c r="AH2380" s="95">
        <f t="shared" si="343"/>
        <v>0</v>
      </c>
      <c r="AI2380" s="95">
        <f t="shared" si="344"/>
        <v>0</v>
      </c>
      <c r="AJ2380" s="95">
        <f t="shared" si="345"/>
        <v>0</v>
      </c>
      <c r="AL2380" s="111">
        <f t="shared" si="346"/>
        <v>0</v>
      </c>
      <c r="AM2380" s="111">
        <f t="shared" si="347"/>
        <v>0</v>
      </c>
      <c r="AN2380" s="111">
        <f t="shared" si="348"/>
        <v>0</v>
      </c>
    </row>
    <row r="2381" spans="1:40" ht="15.05" customHeight="1">
      <c r="A2381" s="132"/>
      <c r="B2381" s="132"/>
      <c r="C2381" s="160" t="s">
        <v>153</v>
      </c>
      <c r="D2381" s="551" t="str">
        <f t="shared" si="341"/>
        <v/>
      </c>
      <c r="E2381" s="551"/>
      <c r="F2381" s="551"/>
      <c r="G2381" s="551"/>
      <c r="H2381" s="551"/>
      <c r="I2381" s="551"/>
      <c r="J2381" s="551"/>
      <c r="K2381" s="551"/>
      <c r="L2381" s="551"/>
      <c r="M2381" s="551"/>
      <c r="N2381" s="409"/>
      <c r="O2381" s="409"/>
      <c r="P2381" s="409"/>
      <c r="Q2381" s="409"/>
      <c r="R2381" s="513"/>
      <c r="S2381" s="514"/>
      <c r="T2381" s="513"/>
      <c r="U2381" s="514"/>
      <c r="V2381" s="513"/>
      <c r="W2381" s="599"/>
      <c r="X2381" s="514"/>
      <c r="Y2381" s="513"/>
      <c r="Z2381" s="599"/>
      <c r="AA2381" s="514"/>
      <c r="AB2381" s="513"/>
      <c r="AC2381" s="599"/>
      <c r="AD2381" s="514"/>
      <c r="AG2381" s="111">
        <f t="shared" si="342"/>
        <v>0</v>
      </c>
      <c r="AH2381" s="95">
        <f t="shared" si="343"/>
        <v>0</v>
      </c>
      <c r="AI2381" s="95">
        <f t="shared" si="344"/>
        <v>0</v>
      </c>
      <c r="AJ2381" s="95">
        <f t="shared" si="345"/>
        <v>0</v>
      </c>
      <c r="AL2381" s="111">
        <f t="shared" si="346"/>
        <v>0</v>
      </c>
      <c r="AM2381" s="111">
        <f t="shared" si="347"/>
        <v>0</v>
      </c>
      <c r="AN2381" s="111">
        <f t="shared" si="348"/>
        <v>0</v>
      </c>
    </row>
    <row r="2382" spans="1:40" ht="15.05" customHeight="1">
      <c r="A2382" s="132"/>
      <c r="B2382" s="132"/>
      <c r="C2382" s="160" t="s">
        <v>154</v>
      </c>
      <c r="D2382" s="551" t="str">
        <f t="shared" si="341"/>
        <v/>
      </c>
      <c r="E2382" s="551"/>
      <c r="F2382" s="551"/>
      <c r="G2382" s="551"/>
      <c r="H2382" s="551"/>
      <c r="I2382" s="551"/>
      <c r="J2382" s="551"/>
      <c r="K2382" s="551"/>
      <c r="L2382" s="551"/>
      <c r="M2382" s="551"/>
      <c r="N2382" s="409"/>
      <c r="O2382" s="409"/>
      <c r="P2382" s="409"/>
      <c r="Q2382" s="409"/>
      <c r="R2382" s="513"/>
      <c r="S2382" s="514"/>
      <c r="T2382" s="513"/>
      <c r="U2382" s="514"/>
      <c r="V2382" s="513"/>
      <c r="W2382" s="599"/>
      <c r="X2382" s="514"/>
      <c r="Y2382" s="513"/>
      <c r="Z2382" s="599"/>
      <c r="AA2382" s="514"/>
      <c r="AB2382" s="513"/>
      <c r="AC2382" s="599"/>
      <c r="AD2382" s="514"/>
      <c r="AG2382" s="111">
        <f t="shared" si="342"/>
        <v>0</v>
      </c>
      <c r="AH2382" s="95">
        <f t="shared" si="343"/>
        <v>0</v>
      </c>
      <c r="AI2382" s="95">
        <f t="shared" si="344"/>
        <v>0</v>
      </c>
      <c r="AJ2382" s="95">
        <f t="shared" si="345"/>
        <v>0</v>
      </c>
      <c r="AL2382" s="111">
        <f t="shared" si="346"/>
        <v>0</v>
      </c>
      <c r="AM2382" s="111">
        <f t="shared" si="347"/>
        <v>0</v>
      </c>
      <c r="AN2382" s="111">
        <f t="shared" si="348"/>
        <v>0</v>
      </c>
    </row>
    <row r="2383" spans="1:40" ht="15.05" customHeight="1">
      <c r="A2383" s="132"/>
      <c r="B2383" s="132"/>
      <c r="C2383" s="160" t="s">
        <v>155</v>
      </c>
      <c r="D2383" s="551" t="str">
        <f t="shared" si="341"/>
        <v/>
      </c>
      <c r="E2383" s="551"/>
      <c r="F2383" s="551"/>
      <c r="G2383" s="551"/>
      <c r="H2383" s="551"/>
      <c r="I2383" s="551"/>
      <c r="J2383" s="551"/>
      <c r="K2383" s="551"/>
      <c r="L2383" s="551"/>
      <c r="M2383" s="551"/>
      <c r="N2383" s="409"/>
      <c r="O2383" s="409"/>
      <c r="P2383" s="409"/>
      <c r="Q2383" s="409"/>
      <c r="R2383" s="513"/>
      <c r="S2383" s="514"/>
      <c r="T2383" s="513"/>
      <c r="U2383" s="514"/>
      <c r="V2383" s="513"/>
      <c r="W2383" s="599"/>
      <c r="X2383" s="514"/>
      <c r="Y2383" s="513"/>
      <c r="Z2383" s="599"/>
      <c r="AA2383" s="514"/>
      <c r="AB2383" s="513"/>
      <c r="AC2383" s="599"/>
      <c r="AD2383" s="514"/>
      <c r="AG2383" s="111">
        <f t="shared" si="342"/>
        <v>0</v>
      </c>
      <c r="AH2383" s="95">
        <f t="shared" si="343"/>
        <v>0</v>
      </c>
      <c r="AI2383" s="95">
        <f t="shared" si="344"/>
        <v>0</v>
      </c>
      <c r="AJ2383" s="95">
        <f t="shared" si="345"/>
        <v>0</v>
      </c>
      <c r="AL2383" s="111">
        <f t="shared" si="346"/>
        <v>0</v>
      </c>
      <c r="AM2383" s="111">
        <f t="shared" si="347"/>
        <v>0</v>
      </c>
      <c r="AN2383" s="111">
        <f t="shared" si="348"/>
        <v>0</v>
      </c>
    </row>
    <row r="2384" spans="1:40" ht="15.05" customHeight="1">
      <c r="A2384" s="132"/>
      <c r="B2384" s="132"/>
      <c r="C2384" s="160" t="s">
        <v>156</v>
      </c>
      <c r="D2384" s="551" t="str">
        <f t="shared" si="341"/>
        <v/>
      </c>
      <c r="E2384" s="551"/>
      <c r="F2384" s="551"/>
      <c r="G2384" s="551"/>
      <c r="H2384" s="551"/>
      <c r="I2384" s="551"/>
      <c r="J2384" s="551"/>
      <c r="K2384" s="551"/>
      <c r="L2384" s="551"/>
      <c r="M2384" s="551"/>
      <c r="N2384" s="409"/>
      <c r="O2384" s="409"/>
      <c r="P2384" s="409"/>
      <c r="Q2384" s="409"/>
      <c r="R2384" s="513"/>
      <c r="S2384" s="514"/>
      <c r="T2384" s="513"/>
      <c r="U2384" s="514"/>
      <c r="V2384" s="513"/>
      <c r="W2384" s="599"/>
      <c r="X2384" s="514"/>
      <c r="Y2384" s="513"/>
      <c r="Z2384" s="599"/>
      <c r="AA2384" s="514"/>
      <c r="AB2384" s="513"/>
      <c r="AC2384" s="599"/>
      <c r="AD2384" s="514"/>
      <c r="AG2384" s="111">
        <f t="shared" si="342"/>
        <v>0</v>
      </c>
      <c r="AH2384" s="95">
        <f t="shared" si="343"/>
        <v>0</v>
      </c>
      <c r="AI2384" s="95">
        <f t="shared" si="344"/>
        <v>0</v>
      </c>
      <c r="AJ2384" s="95">
        <f t="shared" si="345"/>
        <v>0</v>
      </c>
      <c r="AL2384" s="111">
        <f t="shared" si="346"/>
        <v>0</v>
      </c>
      <c r="AM2384" s="111">
        <f t="shared" si="347"/>
        <v>0</v>
      </c>
      <c r="AN2384" s="111">
        <f t="shared" si="348"/>
        <v>0</v>
      </c>
    </row>
    <row r="2385" spans="1:40" ht="15.05" customHeight="1">
      <c r="A2385" s="132"/>
      <c r="B2385" s="132"/>
      <c r="C2385" s="160" t="s">
        <v>157</v>
      </c>
      <c r="D2385" s="551" t="str">
        <f t="shared" si="341"/>
        <v/>
      </c>
      <c r="E2385" s="551"/>
      <c r="F2385" s="551"/>
      <c r="G2385" s="551"/>
      <c r="H2385" s="551"/>
      <c r="I2385" s="551"/>
      <c r="J2385" s="551"/>
      <c r="K2385" s="551"/>
      <c r="L2385" s="551"/>
      <c r="M2385" s="551"/>
      <c r="N2385" s="409"/>
      <c r="O2385" s="409"/>
      <c r="P2385" s="409"/>
      <c r="Q2385" s="409"/>
      <c r="R2385" s="513"/>
      <c r="S2385" s="514"/>
      <c r="T2385" s="513"/>
      <c r="U2385" s="514"/>
      <c r="V2385" s="513"/>
      <c r="W2385" s="599"/>
      <c r="X2385" s="514"/>
      <c r="Y2385" s="513"/>
      <c r="Z2385" s="599"/>
      <c r="AA2385" s="514"/>
      <c r="AB2385" s="513"/>
      <c r="AC2385" s="599"/>
      <c r="AD2385" s="514"/>
      <c r="AG2385" s="111">
        <f t="shared" si="342"/>
        <v>0</v>
      </c>
      <c r="AH2385" s="95">
        <f t="shared" si="343"/>
        <v>0</v>
      </c>
      <c r="AI2385" s="95">
        <f t="shared" si="344"/>
        <v>0</v>
      </c>
      <c r="AJ2385" s="95">
        <f t="shared" si="345"/>
        <v>0</v>
      </c>
      <c r="AL2385" s="111">
        <f t="shared" si="346"/>
        <v>0</v>
      </c>
      <c r="AM2385" s="111">
        <f t="shared" si="347"/>
        <v>0</v>
      </c>
      <c r="AN2385" s="111">
        <f t="shared" si="348"/>
        <v>0</v>
      </c>
    </row>
    <row r="2386" spans="1:40" ht="15.05" customHeight="1">
      <c r="A2386" s="132"/>
      <c r="B2386" s="132"/>
      <c r="C2386" s="160" t="s">
        <v>158</v>
      </c>
      <c r="D2386" s="551" t="str">
        <f t="shared" si="341"/>
        <v/>
      </c>
      <c r="E2386" s="551"/>
      <c r="F2386" s="551"/>
      <c r="G2386" s="551"/>
      <c r="H2386" s="551"/>
      <c r="I2386" s="551"/>
      <c r="J2386" s="551"/>
      <c r="K2386" s="551"/>
      <c r="L2386" s="551"/>
      <c r="M2386" s="551"/>
      <c r="N2386" s="409"/>
      <c r="O2386" s="409"/>
      <c r="P2386" s="409"/>
      <c r="Q2386" s="409"/>
      <c r="R2386" s="513"/>
      <c r="S2386" s="514"/>
      <c r="T2386" s="513"/>
      <c r="U2386" s="514"/>
      <c r="V2386" s="513"/>
      <c r="W2386" s="599"/>
      <c r="X2386" s="514"/>
      <c r="Y2386" s="513"/>
      <c r="Z2386" s="599"/>
      <c r="AA2386" s="514"/>
      <c r="AB2386" s="513"/>
      <c r="AC2386" s="599"/>
      <c r="AD2386" s="514"/>
      <c r="AG2386" s="111">
        <f t="shared" si="342"/>
        <v>0</v>
      </c>
      <c r="AH2386" s="95">
        <f t="shared" si="343"/>
        <v>0</v>
      </c>
      <c r="AI2386" s="95">
        <f t="shared" si="344"/>
        <v>0</v>
      </c>
      <c r="AJ2386" s="95">
        <f t="shared" si="345"/>
        <v>0</v>
      </c>
      <c r="AL2386" s="111">
        <f t="shared" si="346"/>
        <v>0</v>
      </c>
      <c r="AM2386" s="111">
        <f t="shared" si="347"/>
        <v>0</v>
      </c>
      <c r="AN2386" s="111">
        <f t="shared" si="348"/>
        <v>0</v>
      </c>
    </row>
    <row r="2387" spans="1:40" ht="15.05" customHeight="1">
      <c r="A2387" s="132"/>
      <c r="B2387" s="132"/>
      <c r="C2387" s="160" t="s">
        <v>159</v>
      </c>
      <c r="D2387" s="551" t="str">
        <f t="shared" si="341"/>
        <v/>
      </c>
      <c r="E2387" s="551"/>
      <c r="F2387" s="551"/>
      <c r="G2387" s="551"/>
      <c r="H2387" s="551"/>
      <c r="I2387" s="551"/>
      <c r="J2387" s="551"/>
      <c r="K2387" s="551"/>
      <c r="L2387" s="551"/>
      <c r="M2387" s="551"/>
      <c r="N2387" s="409"/>
      <c r="O2387" s="409"/>
      <c r="P2387" s="409"/>
      <c r="Q2387" s="409"/>
      <c r="R2387" s="513"/>
      <c r="S2387" s="514"/>
      <c r="T2387" s="513"/>
      <c r="U2387" s="514"/>
      <c r="V2387" s="513"/>
      <c r="W2387" s="599"/>
      <c r="X2387" s="514"/>
      <c r="Y2387" s="513"/>
      <c r="Z2387" s="599"/>
      <c r="AA2387" s="514"/>
      <c r="AB2387" s="513"/>
      <c r="AC2387" s="599"/>
      <c r="AD2387" s="514"/>
      <c r="AG2387" s="111">
        <f t="shared" si="342"/>
        <v>0</v>
      </c>
      <c r="AH2387" s="95">
        <f t="shared" si="343"/>
        <v>0</v>
      </c>
      <c r="AI2387" s="95">
        <f t="shared" si="344"/>
        <v>0</v>
      </c>
      <c r="AJ2387" s="95">
        <f t="shared" si="345"/>
        <v>0</v>
      </c>
      <c r="AL2387" s="111">
        <f t="shared" si="346"/>
        <v>0</v>
      </c>
      <c r="AM2387" s="111">
        <f t="shared" si="347"/>
        <v>0</v>
      </c>
      <c r="AN2387" s="111">
        <f t="shared" si="348"/>
        <v>0</v>
      </c>
    </row>
    <row r="2388" spans="1:40" ht="15.05" customHeight="1">
      <c r="A2388" s="132"/>
      <c r="B2388" s="132"/>
      <c r="C2388" s="160" t="s">
        <v>160</v>
      </c>
      <c r="D2388" s="551" t="str">
        <f t="shared" si="341"/>
        <v/>
      </c>
      <c r="E2388" s="551"/>
      <c r="F2388" s="551"/>
      <c r="G2388" s="551"/>
      <c r="H2388" s="551"/>
      <c r="I2388" s="551"/>
      <c r="J2388" s="551"/>
      <c r="K2388" s="551"/>
      <c r="L2388" s="551"/>
      <c r="M2388" s="551"/>
      <c r="N2388" s="409"/>
      <c r="O2388" s="409"/>
      <c r="P2388" s="409"/>
      <c r="Q2388" s="409"/>
      <c r="R2388" s="513"/>
      <c r="S2388" s="514"/>
      <c r="T2388" s="513"/>
      <c r="U2388" s="514"/>
      <c r="V2388" s="513"/>
      <c r="W2388" s="599"/>
      <c r="X2388" s="514"/>
      <c r="Y2388" s="513"/>
      <c r="Z2388" s="599"/>
      <c r="AA2388" s="514"/>
      <c r="AB2388" s="513"/>
      <c r="AC2388" s="599"/>
      <c r="AD2388" s="514"/>
      <c r="AG2388" s="111">
        <f t="shared" si="342"/>
        <v>0</v>
      </c>
      <c r="AH2388" s="95">
        <f t="shared" si="343"/>
        <v>0</v>
      </c>
      <c r="AI2388" s="95">
        <f t="shared" si="344"/>
        <v>0</v>
      </c>
      <c r="AJ2388" s="95">
        <f t="shared" si="345"/>
        <v>0</v>
      </c>
      <c r="AL2388" s="111">
        <f t="shared" si="346"/>
        <v>0</v>
      </c>
      <c r="AM2388" s="111">
        <f t="shared" si="347"/>
        <v>0</v>
      </c>
      <c r="AN2388" s="111">
        <f t="shared" si="348"/>
        <v>0</v>
      </c>
    </row>
    <row r="2389" spans="1:40" ht="15.05" customHeight="1">
      <c r="A2389" s="132"/>
      <c r="B2389" s="132"/>
      <c r="C2389" s="160" t="s">
        <v>161</v>
      </c>
      <c r="D2389" s="551" t="str">
        <f t="shared" si="341"/>
        <v/>
      </c>
      <c r="E2389" s="551"/>
      <c r="F2389" s="551"/>
      <c r="G2389" s="551"/>
      <c r="H2389" s="551"/>
      <c r="I2389" s="551"/>
      <c r="J2389" s="551"/>
      <c r="K2389" s="551"/>
      <c r="L2389" s="551"/>
      <c r="M2389" s="551"/>
      <c r="N2389" s="409"/>
      <c r="O2389" s="409"/>
      <c r="P2389" s="409"/>
      <c r="Q2389" s="409"/>
      <c r="R2389" s="513"/>
      <c r="S2389" s="514"/>
      <c r="T2389" s="513"/>
      <c r="U2389" s="514"/>
      <c r="V2389" s="513"/>
      <c r="W2389" s="599"/>
      <c r="X2389" s="514"/>
      <c r="Y2389" s="513"/>
      <c r="Z2389" s="599"/>
      <c r="AA2389" s="514"/>
      <c r="AB2389" s="513"/>
      <c r="AC2389" s="599"/>
      <c r="AD2389" s="514"/>
      <c r="AG2389" s="111">
        <f t="shared" si="342"/>
        <v>0</v>
      </c>
      <c r="AH2389" s="95">
        <f t="shared" si="343"/>
        <v>0</v>
      </c>
      <c r="AI2389" s="95">
        <f t="shared" si="344"/>
        <v>0</v>
      </c>
      <c r="AJ2389" s="95">
        <f t="shared" si="345"/>
        <v>0</v>
      </c>
      <c r="AL2389" s="111">
        <f t="shared" si="346"/>
        <v>0</v>
      </c>
      <c r="AM2389" s="111">
        <f t="shared" si="347"/>
        <v>0</v>
      </c>
      <c r="AN2389" s="111">
        <f t="shared" si="348"/>
        <v>0</v>
      </c>
    </row>
    <row r="2390" spans="1:40" ht="15.05" customHeight="1">
      <c r="A2390" s="132"/>
      <c r="B2390" s="132"/>
      <c r="C2390" s="160" t="s">
        <v>162</v>
      </c>
      <c r="D2390" s="551" t="str">
        <f t="shared" si="341"/>
        <v/>
      </c>
      <c r="E2390" s="551"/>
      <c r="F2390" s="551"/>
      <c r="G2390" s="551"/>
      <c r="H2390" s="551"/>
      <c r="I2390" s="551"/>
      <c r="J2390" s="551"/>
      <c r="K2390" s="551"/>
      <c r="L2390" s="551"/>
      <c r="M2390" s="551"/>
      <c r="N2390" s="409"/>
      <c r="O2390" s="409"/>
      <c r="P2390" s="409"/>
      <c r="Q2390" s="409"/>
      <c r="R2390" s="513"/>
      <c r="S2390" s="514"/>
      <c r="T2390" s="513"/>
      <c r="U2390" s="514"/>
      <c r="V2390" s="513"/>
      <c r="W2390" s="599"/>
      <c r="X2390" s="514"/>
      <c r="Y2390" s="513"/>
      <c r="Z2390" s="599"/>
      <c r="AA2390" s="514"/>
      <c r="AB2390" s="513"/>
      <c r="AC2390" s="599"/>
      <c r="AD2390" s="514"/>
      <c r="AG2390" s="111">
        <f t="shared" si="342"/>
        <v>0</v>
      </c>
      <c r="AH2390" s="95">
        <f t="shared" si="343"/>
        <v>0</v>
      </c>
      <c r="AI2390" s="95">
        <f t="shared" si="344"/>
        <v>0</v>
      </c>
      <c r="AJ2390" s="95">
        <f t="shared" si="345"/>
        <v>0</v>
      </c>
      <c r="AL2390" s="111">
        <f t="shared" si="346"/>
        <v>0</v>
      </c>
      <c r="AM2390" s="111">
        <f t="shared" si="347"/>
        <v>0</v>
      </c>
      <c r="AN2390" s="111">
        <f t="shared" si="348"/>
        <v>0</v>
      </c>
    </row>
    <row r="2391" spans="1:40" ht="15.05" customHeight="1">
      <c r="A2391" s="132"/>
      <c r="B2391" s="132"/>
      <c r="C2391" s="160" t="s">
        <v>163</v>
      </c>
      <c r="D2391" s="551" t="str">
        <f t="shared" si="341"/>
        <v/>
      </c>
      <c r="E2391" s="551"/>
      <c r="F2391" s="551"/>
      <c r="G2391" s="551"/>
      <c r="H2391" s="551"/>
      <c r="I2391" s="551"/>
      <c r="J2391" s="551"/>
      <c r="K2391" s="551"/>
      <c r="L2391" s="551"/>
      <c r="M2391" s="551"/>
      <c r="N2391" s="409"/>
      <c r="O2391" s="409"/>
      <c r="P2391" s="409"/>
      <c r="Q2391" s="409"/>
      <c r="R2391" s="513"/>
      <c r="S2391" s="514"/>
      <c r="T2391" s="513"/>
      <c r="U2391" s="514"/>
      <c r="V2391" s="513"/>
      <c r="W2391" s="599"/>
      <c r="X2391" s="514"/>
      <c r="Y2391" s="513"/>
      <c r="Z2391" s="599"/>
      <c r="AA2391" s="514"/>
      <c r="AB2391" s="513"/>
      <c r="AC2391" s="599"/>
      <c r="AD2391" s="514"/>
      <c r="AG2391" s="111">
        <f t="shared" si="342"/>
        <v>0</v>
      </c>
      <c r="AH2391" s="95">
        <f t="shared" si="343"/>
        <v>0</v>
      </c>
      <c r="AI2391" s="95">
        <f t="shared" si="344"/>
        <v>0</v>
      </c>
      <c r="AJ2391" s="95">
        <f t="shared" si="345"/>
        <v>0</v>
      </c>
      <c r="AL2391" s="111">
        <f t="shared" si="346"/>
        <v>0</v>
      </c>
      <c r="AM2391" s="111">
        <f t="shared" si="347"/>
        <v>0</v>
      </c>
      <c r="AN2391" s="111">
        <f t="shared" si="348"/>
        <v>0</v>
      </c>
    </row>
    <row r="2392" spans="1:40" ht="15.05" customHeight="1">
      <c r="A2392" s="132"/>
      <c r="B2392" s="132"/>
      <c r="C2392" s="160" t="s">
        <v>164</v>
      </c>
      <c r="D2392" s="551" t="str">
        <f t="shared" si="341"/>
        <v/>
      </c>
      <c r="E2392" s="551"/>
      <c r="F2392" s="551"/>
      <c r="G2392" s="551"/>
      <c r="H2392" s="551"/>
      <c r="I2392" s="551"/>
      <c r="J2392" s="551"/>
      <c r="K2392" s="551"/>
      <c r="L2392" s="551"/>
      <c r="M2392" s="551"/>
      <c r="N2392" s="409"/>
      <c r="O2392" s="409"/>
      <c r="P2392" s="409"/>
      <c r="Q2392" s="409"/>
      <c r="R2392" s="513"/>
      <c r="S2392" s="514"/>
      <c r="T2392" s="513"/>
      <c r="U2392" s="514"/>
      <c r="V2392" s="513"/>
      <c r="W2392" s="599"/>
      <c r="X2392" s="514"/>
      <c r="Y2392" s="513"/>
      <c r="Z2392" s="599"/>
      <c r="AA2392" s="514"/>
      <c r="AB2392" s="513"/>
      <c r="AC2392" s="599"/>
      <c r="AD2392" s="514"/>
      <c r="AG2392" s="111">
        <f t="shared" si="342"/>
        <v>0</v>
      </c>
      <c r="AH2392" s="95">
        <f t="shared" si="343"/>
        <v>0</v>
      </c>
      <c r="AI2392" s="95">
        <f t="shared" si="344"/>
        <v>0</v>
      </c>
      <c r="AJ2392" s="95">
        <f t="shared" si="345"/>
        <v>0</v>
      </c>
      <c r="AL2392" s="111">
        <f t="shared" si="346"/>
        <v>0</v>
      </c>
      <c r="AM2392" s="111">
        <f t="shared" si="347"/>
        <v>0</v>
      </c>
      <c r="AN2392" s="111">
        <f t="shared" si="348"/>
        <v>0</v>
      </c>
    </row>
    <row r="2393" spans="1:40" ht="15.05" customHeight="1">
      <c r="A2393" s="132"/>
      <c r="B2393" s="132"/>
      <c r="C2393" s="160" t="s">
        <v>165</v>
      </c>
      <c r="D2393" s="551" t="str">
        <f t="shared" si="341"/>
        <v/>
      </c>
      <c r="E2393" s="551"/>
      <c r="F2393" s="551"/>
      <c r="G2393" s="551"/>
      <c r="H2393" s="551"/>
      <c r="I2393" s="551"/>
      <c r="J2393" s="551"/>
      <c r="K2393" s="551"/>
      <c r="L2393" s="551"/>
      <c r="M2393" s="551"/>
      <c r="N2393" s="409"/>
      <c r="O2393" s="409"/>
      <c r="P2393" s="409"/>
      <c r="Q2393" s="409"/>
      <c r="R2393" s="513"/>
      <c r="S2393" s="514"/>
      <c r="T2393" s="513"/>
      <c r="U2393" s="514"/>
      <c r="V2393" s="513"/>
      <c r="W2393" s="599"/>
      <c r="X2393" s="514"/>
      <c r="Y2393" s="513"/>
      <c r="Z2393" s="599"/>
      <c r="AA2393" s="514"/>
      <c r="AB2393" s="513"/>
      <c r="AC2393" s="599"/>
      <c r="AD2393" s="514"/>
      <c r="AG2393" s="111">
        <f t="shared" si="342"/>
        <v>0</v>
      </c>
      <c r="AH2393" s="95">
        <f t="shared" si="343"/>
        <v>0</v>
      </c>
      <c r="AI2393" s="95">
        <f t="shared" si="344"/>
        <v>0</v>
      </c>
      <c r="AJ2393" s="95">
        <f t="shared" si="345"/>
        <v>0</v>
      </c>
      <c r="AL2393" s="111">
        <f t="shared" si="346"/>
        <v>0</v>
      </c>
      <c r="AM2393" s="111">
        <f t="shared" si="347"/>
        <v>0</v>
      </c>
      <c r="AN2393" s="111">
        <f t="shared" si="348"/>
        <v>0</v>
      </c>
    </row>
    <row r="2394" spans="1:40" ht="15.05" customHeight="1">
      <c r="A2394" s="132"/>
      <c r="B2394" s="132"/>
      <c r="C2394" s="160" t="s">
        <v>166</v>
      </c>
      <c r="D2394" s="551" t="str">
        <f t="shared" si="341"/>
        <v/>
      </c>
      <c r="E2394" s="551"/>
      <c r="F2394" s="551"/>
      <c r="G2394" s="551"/>
      <c r="H2394" s="551"/>
      <c r="I2394" s="551"/>
      <c r="J2394" s="551"/>
      <c r="K2394" s="551"/>
      <c r="L2394" s="551"/>
      <c r="M2394" s="551"/>
      <c r="N2394" s="409"/>
      <c r="O2394" s="409"/>
      <c r="P2394" s="409"/>
      <c r="Q2394" s="409"/>
      <c r="R2394" s="513"/>
      <c r="S2394" s="514"/>
      <c r="T2394" s="513"/>
      <c r="U2394" s="514"/>
      <c r="V2394" s="513"/>
      <c r="W2394" s="599"/>
      <c r="X2394" s="514"/>
      <c r="Y2394" s="513"/>
      <c r="Z2394" s="599"/>
      <c r="AA2394" s="514"/>
      <c r="AB2394" s="513"/>
      <c r="AC2394" s="599"/>
      <c r="AD2394" s="514"/>
      <c r="AG2394" s="111">
        <f t="shared" si="342"/>
        <v>0</v>
      </c>
      <c r="AH2394" s="95">
        <f t="shared" si="343"/>
        <v>0</v>
      </c>
      <c r="AI2394" s="95">
        <f t="shared" si="344"/>
        <v>0</v>
      </c>
      <c r="AJ2394" s="95">
        <f t="shared" si="345"/>
        <v>0</v>
      </c>
      <c r="AL2394" s="111">
        <f t="shared" si="346"/>
        <v>0</v>
      </c>
      <c r="AM2394" s="111">
        <f t="shared" si="347"/>
        <v>0</v>
      </c>
      <c r="AN2394" s="111">
        <f t="shared" si="348"/>
        <v>0</v>
      </c>
    </row>
    <row r="2395" spans="1:40" ht="15.05" customHeight="1">
      <c r="A2395" s="132"/>
      <c r="B2395" s="132"/>
      <c r="C2395" s="162" t="s">
        <v>167</v>
      </c>
      <c r="D2395" s="551" t="str">
        <f t="shared" si="341"/>
        <v/>
      </c>
      <c r="E2395" s="551"/>
      <c r="F2395" s="551"/>
      <c r="G2395" s="551"/>
      <c r="H2395" s="551"/>
      <c r="I2395" s="551"/>
      <c r="J2395" s="551"/>
      <c r="K2395" s="551"/>
      <c r="L2395" s="551"/>
      <c r="M2395" s="551"/>
      <c r="N2395" s="409"/>
      <c r="O2395" s="409"/>
      <c r="P2395" s="409"/>
      <c r="Q2395" s="409"/>
      <c r="R2395" s="513"/>
      <c r="S2395" s="514"/>
      <c r="T2395" s="513"/>
      <c r="U2395" s="514"/>
      <c r="V2395" s="513"/>
      <c r="W2395" s="599"/>
      <c r="X2395" s="514"/>
      <c r="Y2395" s="513"/>
      <c r="Z2395" s="599"/>
      <c r="AA2395" s="514"/>
      <c r="AB2395" s="513"/>
      <c r="AC2395" s="599"/>
      <c r="AD2395" s="514"/>
      <c r="AG2395" s="111">
        <f t="shared" si="342"/>
        <v>0</v>
      </c>
      <c r="AH2395" s="95">
        <f t="shared" si="343"/>
        <v>0</v>
      </c>
      <c r="AI2395" s="95">
        <f t="shared" si="344"/>
        <v>0</v>
      </c>
      <c r="AJ2395" s="95">
        <f t="shared" si="345"/>
        <v>0</v>
      </c>
      <c r="AL2395" s="111">
        <f t="shared" si="346"/>
        <v>0</v>
      </c>
      <c r="AM2395" s="111">
        <f t="shared" si="347"/>
        <v>0</v>
      </c>
      <c r="AN2395" s="111">
        <f t="shared" si="348"/>
        <v>0</v>
      </c>
    </row>
    <row r="2396" spans="1:40" ht="15.05" customHeight="1">
      <c r="A2396" s="132"/>
      <c r="B2396" s="132"/>
      <c r="C2396" s="162" t="s">
        <v>168</v>
      </c>
      <c r="D2396" s="551" t="str">
        <f t="shared" si="341"/>
        <v/>
      </c>
      <c r="E2396" s="551"/>
      <c r="F2396" s="551"/>
      <c r="G2396" s="551"/>
      <c r="H2396" s="551"/>
      <c r="I2396" s="551"/>
      <c r="J2396" s="551"/>
      <c r="K2396" s="551"/>
      <c r="L2396" s="551"/>
      <c r="M2396" s="551"/>
      <c r="N2396" s="409"/>
      <c r="O2396" s="409"/>
      <c r="P2396" s="409"/>
      <c r="Q2396" s="409"/>
      <c r="R2396" s="513"/>
      <c r="S2396" s="514"/>
      <c r="T2396" s="513"/>
      <c r="U2396" s="514"/>
      <c r="V2396" s="513"/>
      <c r="W2396" s="599"/>
      <c r="X2396" s="514"/>
      <c r="Y2396" s="513"/>
      <c r="Z2396" s="599"/>
      <c r="AA2396" s="514"/>
      <c r="AB2396" s="513"/>
      <c r="AC2396" s="599"/>
      <c r="AD2396" s="514"/>
      <c r="AG2396" s="111">
        <f t="shared" si="342"/>
        <v>0</v>
      </c>
      <c r="AH2396" s="95">
        <f t="shared" si="343"/>
        <v>0</v>
      </c>
      <c r="AI2396" s="95">
        <f t="shared" si="344"/>
        <v>0</v>
      </c>
      <c r="AJ2396" s="95">
        <f t="shared" si="345"/>
        <v>0</v>
      </c>
      <c r="AL2396" s="111">
        <f t="shared" si="346"/>
        <v>0</v>
      </c>
      <c r="AM2396" s="111">
        <f t="shared" si="347"/>
        <v>0</v>
      </c>
      <c r="AN2396" s="111">
        <f t="shared" si="348"/>
        <v>0</v>
      </c>
    </row>
    <row r="2397" spans="1:40" ht="15.05" customHeight="1">
      <c r="A2397" s="132"/>
      <c r="B2397" s="132"/>
      <c r="C2397" s="162" t="s">
        <v>169</v>
      </c>
      <c r="D2397" s="551" t="str">
        <f t="shared" si="341"/>
        <v/>
      </c>
      <c r="E2397" s="551"/>
      <c r="F2397" s="551"/>
      <c r="G2397" s="551"/>
      <c r="H2397" s="551"/>
      <c r="I2397" s="551"/>
      <c r="J2397" s="551"/>
      <c r="K2397" s="551"/>
      <c r="L2397" s="551"/>
      <c r="M2397" s="551"/>
      <c r="N2397" s="409"/>
      <c r="O2397" s="409"/>
      <c r="P2397" s="409"/>
      <c r="Q2397" s="409"/>
      <c r="R2397" s="513"/>
      <c r="S2397" s="514"/>
      <c r="T2397" s="513"/>
      <c r="U2397" s="514"/>
      <c r="V2397" s="513"/>
      <c r="W2397" s="599"/>
      <c r="X2397" s="514"/>
      <c r="Y2397" s="513"/>
      <c r="Z2397" s="599"/>
      <c r="AA2397" s="514"/>
      <c r="AB2397" s="513"/>
      <c r="AC2397" s="599"/>
      <c r="AD2397" s="514"/>
      <c r="AG2397" s="111">
        <f t="shared" si="342"/>
        <v>0</v>
      </c>
      <c r="AH2397" s="95">
        <f t="shared" si="343"/>
        <v>0</v>
      </c>
      <c r="AI2397" s="95">
        <f t="shared" si="344"/>
        <v>0</v>
      </c>
      <c r="AJ2397" s="95">
        <f t="shared" si="345"/>
        <v>0</v>
      </c>
      <c r="AL2397" s="111">
        <f t="shared" si="346"/>
        <v>0</v>
      </c>
      <c r="AM2397" s="111">
        <f t="shared" si="347"/>
        <v>0</v>
      </c>
      <c r="AN2397" s="111">
        <f t="shared" si="348"/>
        <v>0</v>
      </c>
    </row>
    <row r="2398" spans="1:40" ht="15.05" customHeight="1">
      <c r="A2398" s="132"/>
      <c r="B2398" s="132"/>
      <c r="C2398" s="162" t="s">
        <v>170</v>
      </c>
      <c r="D2398" s="551" t="str">
        <f t="shared" si="341"/>
        <v/>
      </c>
      <c r="E2398" s="551"/>
      <c r="F2398" s="551"/>
      <c r="G2398" s="551"/>
      <c r="H2398" s="551"/>
      <c r="I2398" s="551"/>
      <c r="J2398" s="551"/>
      <c r="K2398" s="551"/>
      <c r="L2398" s="551"/>
      <c r="M2398" s="551"/>
      <c r="N2398" s="409"/>
      <c r="O2398" s="409"/>
      <c r="P2398" s="409"/>
      <c r="Q2398" s="409"/>
      <c r="R2398" s="513"/>
      <c r="S2398" s="514"/>
      <c r="T2398" s="513"/>
      <c r="U2398" s="514"/>
      <c r="V2398" s="513"/>
      <c r="W2398" s="599"/>
      <c r="X2398" s="514"/>
      <c r="Y2398" s="513"/>
      <c r="Z2398" s="599"/>
      <c r="AA2398" s="514"/>
      <c r="AB2398" s="513"/>
      <c r="AC2398" s="599"/>
      <c r="AD2398" s="514"/>
      <c r="AG2398" s="111">
        <f t="shared" si="342"/>
        <v>0</v>
      </c>
      <c r="AH2398" s="95">
        <f t="shared" si="343"/>
        <v>0</v>
      </c>
      <c r="AI2398" s="95">
        <f t="shared" si="344"/>
        <v>0</v>
      </c>
      <c r="AJ2398" s="95">
        <f t="shared" si="345"/>
        <v>0</v>
      </c>
      <c r="AL2398" s="111">
        <f t="shared" si="346"/>
        <v>0</v>
      </c>
      <c r="AM2398" s="111">
        <f t="shared" si="347"/>
        <v>0</v>
      </c>
      <c r="AN2398" s="111">
        <f t="shared" si="348"/>
        <v>0</v>
      </c>
    </row>
    <row r="2399" spans="1:40" ht="15.05" customHeight="1">
      <c r="A2399" s="132"/>
      <c r="B2399" s="132"/>
      <c r="C2399" s="162" t="s">
        <v>171</v>
      </c>
      <c r="D2399" s="551" t="str">
        <f t="shared" si="341"/>
        <v/>
      </c>
      <c r="E2399" s="551"/>
      <c r="F2399" s="551"/>
      <c r="G2399" s="551"/>
      <c r="H2399" s="551"/>
      <c r="I2399" s="551"/>
      <c r="J2399" s="551"/>
      <c r="K2399" s="551"/>
      <c r="L2399" s="551"/>
      <c r="M2399" s="551"/>
      <c r="N2399" s="409"/>
      <c r="O2399" s="409"/>
      <c r="P2399" s="409"/>
      <c r="Q2399" s="409"/>
      <c r="R2399" s="513"/>
      <c r="S2399" s="514"/>
      <c r="T2399" s="513"/>
      <c r="U2399" s="514"/>
      <c r="V2399" s="513"/>
      <c r="W2399" s="599"/>
      <c r="X2399" s="514"/>
      <c r="Y2399" s="513"/>
      <c r="Z2399" s="599"/>
      <c r="AA2399" s="514"/>
      <c r="AB2399" s="513"/>
      <c r="AC2399" s="599"/>
      <c r="AD2399" s="514"/>
      <c r="AG2399" s="111">
        <f t="shared" si="342"/>
        <v>0</v>
      </c>
      <c r="AH2399" s="95">
        <f t="shared" si="343"/>
        <v>0</v>
      </c>
      <c r="AI2399" s="95">
        <f t="shared" si="344"/>
        <v>0</v>
      </c>
      <c r="AJ2399" s="95">
        <f t="shared" si="345"/>
        <v>0</v>
      </c>
      <c r="AL2399" s="111">
        <f t="shared" si="346"/>
        <v>0</v>
      </c>
      <c r="AM2399" s="111">
        <f t="shared" si="347"/>
        <v>0</v>
      </c>
      <c r="AN2399" s="111">
        <f t="shared" si="348"/>
        <v>0</v>
      </c>
    </row>
    <row r="2400" spans="1:40" ht="15.05" customHeight="1">
      <c r="A2400" s="132"/>
      <c r="B2400" s="132"/>
      <c r="C2400" s="162" t="s">
        <v>172</v>
      </c>
      <c r="D2400" s="551" t="str">
        <f t="shared" si="341"/>
        <v/>
      </c>
      <c r="E2400" s="551"/>
      <c r="F2400" s="551"/>
      <c r="G2400" s="551"/>
      <c r="H2400" s="551"/>
      <c r="I2400" s="551"/>
      <c r="J2400" s="551"/>
      <c r="K2400" s="551"/>
      <c r="L2400" s="551"/>
      <c r="M2400" s="551"/>
      <c r="N2400" s="409"/>
      <c r="O2400" s="409"/>
      <c r="P2400" s="409"/>
      <c r="Q2400" s="409"/>
      <c r="R2400" s="513"/>
      <c r="S2400" s="514"/>
      <c r="T2400" s="513"/>
      <c r="U2400" s="514"/>
      <c r="V2400" s="513"/>
      <c r="W2400" s="599"/>
      <c r="X2400" s="514"/>
      <c r="Y2400" s="513"/>
      <c r="Z2400" s="599"/>
      <c r="AA2400" s="514"/>
      <c r="AB2400" s="513"/>
      <c r="AC2400" s="599"/>
      <c r="AD2400" s="514"/>
      <c r="AG2400" s="111">
        <f t="shared" si="342"/>
        <v>0</v>
      </c>
      <c r="AH2400" s="95">
        <f t="shared" si="343"/>
        <v>0</v>
      </c>
      <c r="AI2400" s="95">
        <f t="shared" si="344"/>
        <v>0</v>
      </c>
      <c r="AJ2400" s="95">
        <f t="shared" si="345"/>
        <v>0</v>
      </c>
      <c r="AL2400" s="111">
        <f t="shared" si="346"/>
        <v>0</v>
      </c>
      <c r="AM2400" s="111">
        <f t="shared" si="347"/>
        <v>0</v>
      </c>
      <c r="AN2400" s="111">
        <f t="shared" si="348"/>
        <v>0</v>
      </c>
    </row>
    <row r="2401" spans="1:40" ht="15.05" customHeight="1">
      <c r="A2401" s="132"/>
      <c r="B2401" s="132"/>
      <c r="C2401" s="162" t="s">
        <v>173</v>
      </c>
      <c r="D2401" s="551" t="str">
        <f t="shared" si="341"/>
        <v/>
      </c>
      <c r="E2401" s="551"/>
      <c r="F2401" s="551"/>
      <c r="G2401" s="551"/>
      <c r="H2401" s="551"/>
      <c r="I2401" s="551"/>
      <c r="J2401" s="551"/>
      <c r="K2401" s="551"/>
      <c r="L2401" s="551"/>
      <c r="M2401" s="551"/>
      <c r="N2401" s="409"/>
      <c r="O2401" s="409"/>
      <c r="P2401" s="409"/>
      <c r="Q2401" s="409"/>
      <c r="R2401" s="513"/>
      <c r="S2401" s="514"/>
      <c r="T2401" s="513"/>
      <c r="U2401" s="514"/>
      <c r="V2401" s="513"/>
      <c r="W2401" s="599"/>
      <c r="X2401" s="514"/>
      <c r="Y2401" s="513"/>
      <c r="Z2401" s="599"/>
      <c r="AA2401" s="514"/>
      <c r="AB2401" s="513"/>
      <c r="AC2401" s="599"/>
      <c r="AD2401" s="514"/>
      <c r="AG2401" s="111">
        <f t="shared" si="342"/>
        <v>0</v>
      </c>
      <c r="AH2401" s="95">
        <f t="shared" si="343"/>
        <v>0</v>
      </c>
      <c r="AI2401" s="95">
        <f t="shared" si="344"/>
        <v>0</v>
      </c>
      <c r="AJ2401" s="95">
        <f t="shared" si="345"/>
        <v>0</v>
      </c>
      <c r="AL2401" s="111">
        <f t="shared" si="346"/>
        <v>0</v>
      </c>
      <c r="AM2401" s="111">
        <f t="shared" si="347"/>
        <v>0</v>
      </c>
      <c r="AN2401" s="111">
        <f t="shared" si="348"/>
        <v>0</v>
      </c>
    </row>
    <row r="2402" spans="1:40" ht="15.05" customHeight="1">
      <c r="A2402" s="132"/>
      <c r="B2402" s="132"/>
      <c r="C2402" s="162" t="s">
        <v>174</v>
      </c>
      <c r="D2402" s="551" t="str">
        <f t="shared" si="341"/>
        <v/>
      </c>
      <c r="E2402" s="551"/>
      <c r="F2402" s="551"/>
      <c r="G2402" s="551"/>
      <c r="H2402" s="551"/>
      <c r="I2402" s="551"/>
      <c r="J2402" s="551"/>
      <c r="K2402" s="551"/>
      <c r="L2402" s="551"/>
      <c r="M2402" s="551"/>
      <c r="N2402" s="409"/>
      <c r="O2402" s="409"/>
      <c r="P2402" s="409"/>
      <c r="Q2402" s="409"/>
      <c r="R2402" s="513"/>
      <c r="S2402" s="514"/>
      <c r="T2402" s="513"/>
      <c r="U2402" s="514"/>
      <c r="V2402" s="513"/>
      <c r="W2402" s="599"/>
      <c r="X2402" s="514"/>
      <c r="Y2402" s="513"/>
      <c r="Z2402" s="599"/>
      <c r="AA2402" s="514"/>
      <c r="AB2402" s="513"/>
      <c r="AC2402" s="599"/>
      <c r="AD2402" s="514"/>
      <c r="AG2402" s="111">
        <f t="shared" si="342"/>
        <v>0</v>
      </c>
      <c r="AH2402" s="95">
        <f t="shared" si="343"/>
        <v>0</v>
      </c>
      <c r="AI2402" s="95">
        <f t="shared" si="344"/>
        <v>0</v>
      </c>
      <c r="AJ2402" s="95">
        <f t="shared" si="345"/>
        <v>0</v>
      </c>
      <c r="AL2402" s="111">
        <f t="shared" si="346"/>
        <v>0</v>
      </c>
      <c r="AM2402" s="111">
        <f t="shared" si="347"/>
        <v>0</v>
      </c>
      <c r="AN2402" s="111">
        <f t="shared" si="348"/>
        <v>0</v>
      </c>
    </row>
    <row r="2403" spans="1:40" ht="15.05" customHeight="1">
      <c r="A2403" s="132"/>
      <c r="B2403" s="132"/>
      <c r="C2403" s="162" t="s">
        <v>175</v>
      </c>
      <c r="D2403" s="551" t="str">
        <f t="shared" si="341"/>
        <v/>
      </c>
      <c r="E2403" s="551"/>
      <c r="F2403" s="551"/>
      <c r="G2403" s="551"/>
      <c r="H2403" s="551"/>
      <c r="I2403" s="551"/>
      <c r="J2403" s="551"/>
      <c r="K2403" s="551"/>
      <c r="L2403" s="551"/>
      <c r="M2403" s="551"/>
      <c r="N2403" s="409"/>
      <c r="O2403" s="409"/>
      <c r="P2403" s="409"/>
      <c r="Q2403" s="409"/>
      <c r="R2403" s="513"/>
      <c r="S2403" s="514"/>
      <c r="T2403" s="513"/>
      <c r="U2403" s="514"/>
      <c r="V2403" s="513"/>
      <c r="W2403" s="599"/>
      <c r="X2403" s="514"/>
      <c r="Y2403" s="513"/>
      <c r="Z2403" s="599"/>
      <c r="AA2403" s="514"/>
      <c r="AB2403" s="513"/>
      <c r="AC2403" s="599"/>
      <c r="AD2403" s="514"/>
      <c r="AG2403" s="111">
        <f t="shared" si="342"/>
        <v>0</v>
      </c>
      <c r="AH2403" s="95">
        <f t="shared" si="343"/>
        <v>0</v>
      </c>
      <c r="AI2403" s="95">
        <f t="shared" si="344"/>
        <v>0</v>
      </c>
      <c r="AJ2403" s="95">
        <f t="shared" si="345"/>
        <v>0</v>
      </c>
      <c r="AL2403" s="111">
        <f t="shared" si="346"/>
        <v>0</v>
      </c>
      <c r="AM2403" s="111">
        <f t="shared" si="347"/>
        <v>0</v>
      </c>
      <c r="AN2403" s="111">
        <f t="shared" si="348"/>
        <v>0</v>
      </c>
    </row>
    <row r="2404" spans="1:40" ht="15.05" customHeight="1">
      <c r="A2404" s="132"/>
      <c r="B2404" s="132"/>
      <c r="C2404" s="162" t="s">
        <v>176</v>
      </c>
      <c r="D2404" s="551" t="str">
        <f t="shared" si="341"/>
        <v/>
      </c>
      <c r="E2404" s="551"/>
      <c r="F2404" s="551"/>
      <c r="G2404" s="551"/>
      <c r="H2404" s="551"/>
      <c r="I2404" s="551"/>
      <c r="J2404" s="551"/>
      <c r="K2404" s="551"/>
      <c r="L2404" s="551"/>
      <c r="M2404" s="551"/>
      <c r="N2404" s="409"/>
      <c r="O2404" s="409"/>
      <c r="P2404" s="409"/>
      <c r="Q2404" s="409"/>
      <c r="R2404" s="513"/>
      <c r="S2404" s="514"/>
      <c r="T2404" s="513"/>
      <c r="U2404" s="514"/>
      <c r="V2404" s="513"/>
      <c r="W2404" s="599"/>
      <c r="X2404" s="514"/>
      <c r="Y2404" s="513"/>
      <c r="Z2404" s="599"/>
      <c r="AA2404" s="514"/>
      <c r="AB2404" s="513"/>
      <c r="AC2404" s="599"/>
      <c r="AD2404" s="514"/>
      <c r="AG2404" s="111">
        <f t="shared" si="342"/>
        <v>0</v>
      </c>
      <c r="AH2404" s="95">
        <f t="shared" si="343"/>
        <v>0</v>
      </c>
      <c r="AI2404" s="95">
        <f t="shared" si="344"/>
        <v>0</v>
      </c>
      <c r="AJ2404" s="95">
        <f t="shared" si="345"/>
        <v>0</v>
      </c>
      <c r="AL2404" s="111">
        <f t="shared" si="346"/>
        <v>0</v>
      </c>
      <c r="AM2404" s="111">
        <f t="shared" si="347"/>
        <v>0</v>
      </c>
      <c r="AN2404" s="111">
        <f t="shared" si="348"/>
        <v>0</v>
      </c>
    </row>
    <row r="2405" spans="1:40" ht="15.05" customHeight="1">
      <c r="A2405" s="132"/>
      <c r="B2405" s="132"/>
      <c r="C2405" s="162" t="s">
        <v>177</v>
      </c>
      <c r="D2405" s="551" t="str">
        <f t="shared" si="341"/>
        <v/>
      </c>
      <c r="E2405" s="551"/>
      <c r="F2405" s="551"/>
      <c r="G2405" s="551"/>
      <c r="H2405" s="551"/>
      <c r="I2405" s="551"/>
      <c r="J2405" s="551"/>
      <c r="K2405" s="551"/>
      <c r="L2405" s="551"/>
      <c r="M2405" s="551"/>
      <c r="N2405" s="409"/>
      <c r="O2405" s="409"/>
      <c r="P2405" s="409"/>
      <c r="Q2405" s="409"/>
      <c r="R2405" s="513"/>
      <c r="S2405" s="514"/>
      <c r="T2405" s="513"/>
      <c r="U2405" s="514"/>
      <c r="V2405" s="513"/>
      <c r="W2405" s="599"/>
      <c r="X2405" s="514"/>
      <c r="Y2405" s="513"/>
      <c r="Z2405" s="599"/>
      <c r="AA2405" s="514"/>
      <c r="AB2405" s="513"/>
      <c r="AC2405" s="599"/>
      <c r="AD2405" s="514"/>
      <c r="AG2405" s="111">
        <f t="shared" si="342"/>
        <v>0</v>
      </c>
      <c r="AH2405" s="95">
        <f t="shared" si="343"/>
        <v>0</v>
      </c>
      <c r="AI2405" s="95">
        <f t="shared" si="344"/>
        <v>0</v>
      </c>
      <c r="AJ2405" s="95">
        <f t="shared" si="345"/>
        <v>0</v>
      </c>
      <c r="AL2405" s="111">
        <f t="shared" si="346"/>
        <v>0</v>
      </c>
      <c r="AM2405" s="111">
        <f t="shared" si="347"/>
        <v>0</v>
      </c>
      <c r="AN2405" s="111">
        <f t="shared" si="348"/>
        <v>0</v>
      </c>
    </row>
    <row r="2406" spans="1:40" ht="15.05" customHeight="1">
      <c r="A2406" s="132"/>
      <c r="B2406" s="132"/>
      <c r="C2406" s="162" t="s">
        <v>178</v>
      </c>
      <c r="D2406" s="551" t="str">
        <f t="shared" si="341"/>
        <v/>
      </c>
      <c r="E2406" s="551"/>
      <c r="F2406" s="551"/>
      <c r="G2406" s="551"/>
      <c r="H2406" s="551"/>
      <c r="I2406" s="551"/>
      <c r="J2406" s="551"/>
      <c r="K2406" s="551"/>
      <c r="L2406" s="551"/>
      <c r="M2406" s="551"/>
      <c r="N2406" s="409"/>
      <c r="O2406" s="409"/>
      <c r="P2406" s="409"/>
      <c r="Q2406" s="409"/>
      <c r="R2406" s="513"/>
      <c r="S2406" s="514"/>
      <c r="T2406" s="513"/>
      <c r="U2406" s="514"/>
      <c r="V2406" s="513"/>
      <c r="W2406" s="599"/>
      <c r="X2406" s="514"/>
      <c r="Y2406" s="513"/>
      <c r="Z2406" s="599"/>
      <c r="AA2406" s="514"/>
      <c r="AB2406" s="513"/>
      <c r="AC2406" s="599"/>
      <c r="AD2406" s="514"/>
      <c r="AG2406" s="111">
        <f t="shared" si="342"/>
        <v>0</v>
      </c>
      <c r="AH2406" s="95">
        <f t="shared" si="343"/>
        <v>0</v>
      </c>
      <c r="AI2406" s="95">
        <f t="shared" si="344"/>
        <v>0</v>
      </c>
      <c r="AJ2406" s="95">
        <f t="shared" si="345"/>
        <v>0</v>
      </c>
      <c r="AL2406" s="111">
        <f t="shared" si="346"/>
        <v>0</v>
      </c>
      <c r="AM2406" s="111">
        <f t="shared" si="347"/>
        <v>0</v>
      </c>
      <c r="AN2406" s="111">
        <f t="shared" si="348"/>
        <v>0</v>
      </c>
    </row>
    <row r="2407" spans="1:40" ht="15.05" customHeight="1">
      <c r="A2407" s="132"/>
      <c r="B2407" s="132"/>
      <c r="C2407" s="162" t="s">
        <v>179</v>
      </c>
      <c r="D2407" s="551" t="str">
        <f t="shared" si="341"/>
        <v/>
      </c>
      <c r="E2407" s="551"/>
      <c r="F2407" s="551"/>
      <c r="G2407" s="551"/>
      <c r="H2407" s="551"/>
      <c r="I2407" s="551"/>
      <c r="J2407" s="551"/>
      <c r="K2407" s="551"/>
      <c r="L2407" s="551"/>
      <c r="M2407" s="551"/>
      <c r="N2407" s="409"/>
      <c r="O2407" s="409"/>
      <c r="P2407" s="409"/>
      <c r="Q2407" s="409"/>
      <c r="R2407" s="513"/>
      <c r="S2407" s="514"/>
      <c r="T2407" s="513"/>
      <c r="U2407" s="514"/>
      <c r="V2407" s="513"/>
      <c r="W2407" s="599"/>
      <c r="X2407" s="514"/>
      <c r="Y2407" s="513"/>
      <c r="Z2407" s="599"/>
      <c r="AA2407" s="514"/>
      <c r="AB2407" s="513"/>
      <c r="AC2407" s="599"/>
      <c r="AD2407" s="514"/>
      <c r="AG2407" s="111">
        <f t="shared" si="342"/>
        <v>0</v>
      </c>
      <c r="AH2407" s="95">
        <f t="shared" si="343"/>
        <v>0</v>
      </c>
      <c r="AI2407" s="95">
        <f t="shared" si="344"/>
        <v>0</v>
      </c>
      <c r="AJ2407" s="95">
        <f t="shared" si="345"/>
        <v>0</v>
      </c>
      <c r="AL2407" s="111">
        <f t="shared" si="346"/>
        <v>0</v>
      </c>
      <c r="AM2407" s="111">
        <f t="shared" si="347"/>
        <v>0</v>
      </c>
      <c r="AN2407" s="111">
        <f t="shared" si="348"/>
        <v>0</v>
      </c>
    </row>
    <row r="2408" spans="1:40" ht="15.05" customHeight="1">
      <c r="A2408" s="132"/>
      <c r="B2408" s="132"/>
      <c r="C2408" s="162" t="s">
        <v>180</v>
      </c>
      <c r="D2408" s="551" t="str">
        <f t="shared" si="341"/>
        <v/>
      </c>
      <c r="E2408" s="551"/>
      <c r="F2408" s="551"/>
      <c r="G2408" s="551"/>
      <c r="H2408" s="551"/>
      <c r="I2408" s="551"/>
      <c r="J2408" s="551"/>
      <c r="K2408" s="551"/>
      <c r="L2408" s="551"/>
      <c r="M2408" s="551"/>
      <c r="N2408" s="409"/>
      <c r="O2408" s="409"/>
      <c r="P2408" s="409"/>
      <c r="Q2408" s="409"/>
      <c r="R2408" s="513"/>
      <c r="S2408" s="514"/>
      <c r="T2408" s="513"/>
      <c r="U2408" s="514"/>
      <c r="V2408" s="513"/>
      <c r="W2408" s="599"/>
      <c r="X2408" s="514"/>
      <c r="Y2408" s="513"/>
      <c r="Z2408" s="599"/>
      <c r="AA2408" s="514"/>
      <c r="AB2408" s="513"/>
      <c r="AC2408" s="599"/>
      <c r="AD2408" s="514"/>
      <c r="AG2408" s="111">
        <f t="shared" si="342"/>
        <v>0</v>
      </c>
      <c r="AH2408" s="95">
        <f t="shared" si="343"/>
        <v>0</v>
      </c>
      <c r="AI2408" s="95">
        <f t="shared" si="344"/>
        <v>0</v>
      </c>
      <c r="AJ2408" s="95">
        <f t="shared" si="345"/>
        <v>0</v>
      </c>
      <c r="AL2408" s="111">
        <f t="shared" si="346"/>
        <v>0</v>
      </c>
      <c r="AM2408" s="111">
        <f t="shared" si="347"/>
        <v>0</v>
      </c>
      <c r="AN2408" s="111">
        <f t="shared" si="348"/>
        <v>0</v>
      </c>
    </row>
    <row r="2409" spans="1:40" ht="15.05" customHeight="1">
      <c r="A2409" s="132"/>
      <c r="B2409" s="132"/>
      <c r="C2409" s="162" t="s">
        <v>181</v>
      </c>
      <c r="D2409" s="551" t="str">
        <f t="shared" si="341"/>
        <v/>
      </c>
      <c r="E2409" s="551"/>
      <c r="F2409" s="551"/>
      <c r="G2409" s="551"/>
      <c r="H2409" s="551"/>
      <c r="I2409" s="551"/>
      <c r="J2409" s="551"/>
      <c r="K2409" s="551"/>
      <c r="L2409" s="551"/>
      <c r="M2409" s="551"/>
      <c r="N2409" s="409"/>
      <c r="O2409" s="409"/>
      <c r="P2409" s="409"/>
      <c r="Q2409" s="409"/>
      <c r="R2409" s="513"/>
      <c r="S2409" s="514"/>
      <c r="T2409" s="513"/>
      <c r="U2409" s="514"/>
      <c r="V2409" s="513"/>
      <c r="W2409" s="599"/>
      <c r="X2409" s="514"/>
      <c r="Y2409" s="513"/>
      <c r="Z2409" s="599"/>
      <c r="AA2409" s="514"/>
      <c r="AB2409" s="513"/>
      <c r="AC2409" s="599"/>
      <c r="AD2409" s="514"/>
      <c r="AG2409" s="111">
        <f t="shared" si="342"/>
        <v>0</v>
      </c>
      <c r="AH2409" s="95">
        <f t="shared" si="343"/>
        <v>0</v>
      </c>
      <c r="AI2409" s="95">
        <f t="shared" si="344"/>
        <v>0</v>
      </c>
      <c r="AJ2409" s="95">
        <f t="shared" si="345"/>
        <v>0</v>
      </c>
      <c r="AL2409" s="111">
        <f t="shared" si="346"/>
        <v>0</v>
      </c>
      <c r="AM2409" s="111">
        <f t="shared" si="347"/>
        <v>0</v>
      </c>
      <c r="AN2409" s="111">
        <f t="shared" si="348"/>
        <v>0</v>
      </c>
    </row>
    <row r="2410" spans="1:40" ht="15.05" customHeight="1">
      <c r="A2410" s="132"/>
      <c r="B2410" s="132"/>
      <c r="C2410" s="162" t="s">
        <v>182</v>
      </c>
      <c r="D2410" s="551" t="str">
        <f t="shared" si="341"/>
        <v/>
      </c>
      <c r="E2410" s="551"/>
      <c r="F2410" s="551"/>
      <c r="G2410" s="551"/>
      <c r="H2410" s="551"/>
      <c r="I2410" s="551"/>
      <c r="J2410" s="551"/>
      <c r="K2410" s="551"/>
      <c r="L2410" s="551"/>
      <c r="M2410" s="551"/>
      <c r="N2410" s="409"/>
      <c r="O2410" s="409"/>
      <c r="P2410" s="409"/>
      <c r="Q2410" s="409"/>
      <c r="R2410" s="513"/>
      <c r="S2410" s="514"/>
      <c r="T2410" s="513"/>
      <c r="U2410" s="514"/>
      <c r="V2410" s="513"/>
      <c r="W2410" s="599"/>
      <c r="X2410" s="514"/>
      <c r="Y2410" s="513"/>
      <c r="Z2410" s="599"/>
      <c r="AA2410" s="514"/>
      <c r="AB2410" s="513"/>
      <c r="AC2410" s="599"/>
      <c r="AD2410" s="514"/>
      <c r="AG2410" s="111">
        <f t="shared" si="342"/>
        <v>0</v>
      </c>
      <c r="AH2410" s="95">
        <f t="shared" si="343"/>
        <v>0</v>
      </c>
      <c r="AI2410" s="95">
        <f t="shared" si="344"/>
        <v>0</v>
      </c>
      <c r="AJ2410" s="95">
        <f t="shared" si="345"/>
        <v>0</v>
      </c>
      <c r="AL2410" s="111">
        <f t="shared" si="346"/>
        <v>0</v>
      </c>
      <c r="AM2410" s="111">
        <f t="shared" si="347"/>
        <v>0</v>
      </c>
      <c r="AN2410" s="111">
        <f t="shared" si="348"/>
        <v>0</v>
      </c>
    </row>
    <row r="2411" spans="1:40" ht="15.05" customHeight="1">
      <c r="A2411" s="132"/>
      <c r="B2411" s="132"/>
      <c r="C2411" s="162" t="s">
        <v>183</v>
      </c>
      <c r="D2411" s="551" t="str">
        <f t="shared" si="341"/>
        <v/>
      </c>
      <c r="E2411" s="551"/>
      <c r="F2411" s="551"/>
      <c r="G2411" s="551"/>
      <c r="H2411" s="551"/>
      <c r="I2411" s="551"/>
      <c r="J2411" s="551"/>
      <c r="K2411" s="551"/>
      <c r="L2411" s="551"/>
      <c r="M2411" s="551"/>
      <c r="N2411" s="409"/>
      <c r="O2411" s="409"/>
      <c r="P2411" s="409"/>
      <c r="Q2411" s="409"/>
      <c r="R2411" s="513"/>
      <c r="S2411" s="514"/>
      <c r="T2411" s="513"/>
      <c r="U2411" s="514"/>
      <c r="V2411" s="513"/>
      <c r="W2411" s="599"/>
      <c r="X2411" s="514"/>
      <c r="Y2411" s="513"/>
      <c r="Z2411" s="599"/>
      <c r="AA2411" s="514"/>
      <c r="AB2411" s="513"/>
      <c r="AC2411" s="599"/>
      <c r="AD2411" s="514"/>
      <c r="AG2411" s="111">
        <f t="shared" si="342"/>
        <v>0</v>
      </c>
      <c r="AH2411" s="95">
        <f t="shared" si="343"/>
        <v>0</v>
      </c>
      <c r="AI2411" s="95">
        <f t="shared" si="344"/>
        <v>0</v>
      </c>
      <c r="AJ2411" s="95">
        <f t="shared" si="345"/>
        <v>0</v>
      </c>
      <c r="AL2411" s="111">
        <f t="shared" si="346"/>
        <v>0</v>
      </c>
      <c r="AM2411" s="111">
        <f t="shared" si="347"/>
        <v>0</v>
      </c>
      <c r="AN2411" s="111">
        <f t="shared" si="348"/>
        <v>0</v>
      </c>
    </row>
    <row r="2412" spans="1:40" ht="15.05" customHeight="1">
      <c r="A2412" s="132"/>
      <c r="B2412" s="132"/>
      <c r="C2412" s="162" t="s">
        <v>184</v>
      </c>
      <c r="D2412" s="551" t="str">
        <f t="shared" si="341"/>
        <v/>
      </c>
      <c r="E2412" s="551"/>
      <c r="F2412" s="551"/>
      <c r="G2412" s="551"/>
      <c r="H2412" s="551"/>
      <c r="I2412" s="551"/>
      <c r="J2412" s="551"/>
      <c r="K2412" s="551"/>
      <c r="L2412" s="551"/>
      <c r="M2412" s="551"/>
      <c r="N2412" s="409"/>
      <c r="O2412" s="409"/>
      <c r="P2412" s="409"/>
      <c r="Q2412" s="409"/>
      <c r="R2412" s="513"/>
      <c r="S2412" s="514"/>
      <c r="T2412" s="513"/>
      <c r="U2412" s="514"/>
      <c r="V2412" s="513"/>
      <c r="W2412" s="599"/>
      <c r="X2412" s="514"/>
      <c r="Y2412" s="513"/>
      <c r="Z2412" s="599"/>
      <c r="AA2412" s="514"/>
      <c r="AB2412" s="513"/>
      <c r="AC2412" s="599"/>
      <c r="AD2412" s="514"/>
      <c r="AG2412" s="111">
        <f t="shared" si="342"/>
        <v>0</v>
      </c>
      <c r="AH2412" s="95">
        <f t="shared" si="343"/>
        <v>0</v>
      </c>
      <c r="AI2412" s="95">
        <f t="shared" si="344"/>
        <v>0</v>
      </c>
      <c r="AJ2412" s="95">
        <f t="shared" si="345"/>
        <v>0</v>
      </c>
      <c r="AL2412" s="111">
        <f t="shared" si="346"/>
        <v>0</v>
      </c>
      <c r="AM2412" s="111">
        <f t="shared" si="347"/>
        <v>0</v>
      </c>
      <c r="AN2412" s="111">
        <f t="shared" si="348"/>
        <v>0</v>
      </c>
    </row>
    <row r="2413" spans="1:40" ht="15.05" customHeight="1">
      <c r="A2413" s="132"/>
      <c r="B2413" s="132"/>
      <c r="C2413" s="162" t="s">
        <v>185</v>
      </c>
      <c r="D2413" s="551" t="str">
        <f t="shared" si="341"/>
        <v/>
      </c>
      <c r="E2413" s="551"/>
      <c r="F2413" s="551"/>
      <c r="G2413" s="551"/>
      <c r="H2413" s="551"/>
      <c r="I2413" s="551"/>
      <c r="J2413" s="551"/>
      <c r="K2413" s="551"/>
      <c r="L2413" s="551"/>
      <c r="M2413" s="551"/>
      <c r="N2413" s="409"/>
      <c r="O2413" s="409"/>
      <c r="P2413" s="409"/>
      <c r="Q2413" s="409"/>
      <c r="R2413" s="513"/>
      <c r="S2413" s="514"/>
      <c r="T2413" s="513"/>
      <c r="U2413" s="514"/>
      <c r="V2413" s="513"/>
      <c r="W2413" s="599"/>
      <c r="X2413" s="514"/>
      <c r="Y2413" s="513"/>
      <c r="Z2413" s="599"/>
      <c r="AA2413" s="514"/>
      <c r="AB2413" s="513"/>
      <c r="AC2413" s="599"/>
      <c r="AD2413" s="514"/>
      <c r="AG2413" s="111">
        <f t="shared" si="342"/>
        <v>0</v>
      </c>
      <c r="AH2413" s="95">
        <f t="shared" si="343"/>
        <v>0</v>
      </c>
      <c r="AI2413" s="95">
        <f t="shared" si="344"/>
        <v>0</v>
      </c>
      <c r="AJ2413" s="95">
        <f t="shared" si="345"/>
        <v>0</v>
      </c>
      <c r="AL2413" s="111">
        <f t="shared" si="346"/>
        <v>0</v>
      </c>
      <c r="AM2413" s="111">
        <f t="shared" si="347"/>
        <v>0</v>
      </c>
      <c r="AN2413" s="111">
        <f t="shared" si="348"/>
        <v>0</v>
      </c>
    </row>
    <row r="2414" spans="1:40" ht="15.05" customHeight="1">
      <c r="A2414" s="132"/>
      <c r="B2414" s="132"/>
      <c r="C2414" s="162" t="s">
        <v>186</v>
      </c>
      <c r="D2414" s="551" t="str">
        <f t="shared" si="341"/>
        <v/>
      </c>
      <c r="E2414" s="551"/>
      <c r="F2414" s="551"/>
      <c r="G2414" s="551"/>
      <c r="H2414" s="551"/>
      <c r="I2414" s="551"/>
      <c r="J2414" s="551"/>
      <c r="K2414" s="551"/>
      <c r="L2414" s="551"/>
      <c r="M2414" s="551"/>
      <c r="N2414" s="409"/>
      <c r="O2414" s="409"/>
      <c r="P2414" s="409"/>
      <c r="Q2414" s="409"/>
      <c r="R2414" s="513"/>
      <c r="S2414" s="514"/>
      <c r="T2414" s="513"/>
      <c r="U2414" s="514"/>
      <c r="V2414" s="513"/>
      <c r="W2414" s="599"/>
      <c r="X2414" s="514"/>
      <c r="Y2414" s="513"/>
      <c r="Z2414" s="599"/>
      <c r="AA2414" s="514"/>
      <c r="AB2414" s="513"/>
      <c r="AC2414" s="599"/>
      <c r="AD2414" s="514"/>
      <c r="AG2414" s="111">
        <f t="shared" si="342"/>
        <v>0</v>
      </c>
      <c r="AH2414" s="95">
        <f t="shared" si="343"/>
        <v>0</v>
      </c>
      <c r="AI2414" s="95">
        <f t="shared" si="344"/>
        <v>0</v>
      </c>
      <c r="AJ2414" s="95">
        <f t="shared" si="345"/>
        <v>0</v>
      </c>
      <c r="AL2414" s="111">
        <f t="shared" si="346"/>
        <v>0</v>
      </c>
      <c r="AM2414" s="111">
        <f t="shared" si="347"/>
        <v>0</v>
      </c>
      <c r="AN2414" s="111">
        <f t="shared" si="348"/>
        <v>0</v>
      </c>
    </row>
    <row r="2415" spans="1:40" ht="15.05" customHeight="1">
      <c r="A2415" s="132"/>
      <c r="B2415" s="132"/>
      <c r="C2415" s="162" t="s">
        <v>187</v>
      </c>
      <c r="D2415" s="551" t="str">
        <f t="shared" si="341"/>
        <v/>
      </c>
      <c r="E2415" s="551"/>
      <c r="F2415" s="551"/>
      <c r="G2415" s="551"/>
      <c r="H2415" s="551"/>
      <c r="I2415" s="551"/>
      <c r="J2415" s="551"/>
      <c r="K2415" s="551"/>
      <c r="L2415" s="551"/>
      <c r="M2415" s="551"/>
      <c r="N2415" s="409"/>
      <c r="O2415" s="409"/>
      <c r="P2415" s="409"/>
      <c r="Q2415" s="409"/>
      <c r="R2415" s="513"/>
      <c r="S2415" s="514"/>
      <c r="T2415" s="513"/>
      <c r="U2415" s="514"/>
      <c r="V2415" s="513"/>
      <c r="W2415" s="599"/>
      <c r="X2415" s="514"/>
      <c r="Y2415" s="513"/>
      <c r="Z2415" s="599"/>
      <c r="AA2415" s="514"/>
      <c r="AB2415" s="513"/>
      <c r="AC2415" s="599"/>
      <c r="AD2415" s="514"/>
      <c r="AG2415" s="111">
        <f t="shared" si="342"/>
        <v>0</v>
      </c>
      <c r="AH2415" s="95">
        <f t="shared" si="343"/>
        <v>0</v>
      </c>
      <c r="AI2415" s="95">
        <f t="shared" si="344"/>
        <v>0</v>
      </c>
      <c r="AJ2415" s="95">
        <f t="shared" si="345"/>
        <v>0</v>
      </c>
      <c r="AL2415" s="111">
        <f t="shared" si="346"/>
        <v>0</v>
      </c>
      <c r="AM2415" s="111">
        <f t="shared" si="347"/>
        <v>0</v>
      </c>
      <c r="AN2415" s="111">
        <f t="shared" si="348"/>
        <v>0</v>
      </c>
    </row>
    <row r="2416" spans="1:40" ht="15.05" customHeight="1">
      <c r="A2416" s="132"/>
      <c r="B2416" s="132"/>
      <c r="C2416" s="132"/>
      <c r="D2416" s="132"/>
      <c r="E2416" s="132"/>
      <c r="F2416" s="132"/>
      <c r="G2416" s="132"/>
      <c r="H2416" s="132"/>
      <c r="I2416" s="132"/>
      <c r="J2416" s="132"/>
      <c r="K2416" s="132"/>
      <c r="L2416" s="132"/>
      <c r="M2416" s="151"/>
      <c r="N2416" s="151"/>
      <c r="O2416" s="151"/>
      <c r="P2416" s="249"/>
      <c r="Q2416" s="249" t="s">
        <v>259</v>
      </c>
      <c r="R2416" s="444">
        <f>IF(AND(SUM(R2296:R2415)=0,COUNTIF(R2296:R2415,"NS")&gt;0),"NS",
IF(AND(SUM(R2296:R2415)=0,COUNTIF(R2296:R2415,0)&gt;0),0,
IF(AND(SUM(R2296:R2415)=0,COUNTIF(R2296:R2415,"NA")&gt;0),"NA",
SUM(R2296:R2415))))</f>
        <v>0</v>
      </c>
      <c r="S2416" s="445"/>
      <c r="T2416" s="483">
        <f>IF(AND(SUM(T2296:T2415)=0,COUNTIF(T2296:T2415,"NS")&gt;0),"NS",
IF(AND(SUM(T2296:T2415)=0,COUNTIF(T2296:T2415,0)&gt;0),0,
IF(AND(SUM(T2296:T2415)=0,COUNTIF(T2296:T2415,"NA")&gt;0),"NA",
SUM(T2296:T2415))))</f>
        <v>0</v>
      </c>
      <c r="U2416" s="485"/>
      <c r="V2416" s="483">
        <f>IF(AND(SUM(V2296:V2415)=0,COUNTIF(V2296:V2415,"NS")&gt;0),"NS",
IF(AND(SUM(V2296:V2415)=0,COUNTIF(V2296:V2415,0)&gt;0),0,
IF(AND(SUM(V2296:V2415)=0,COUNTIF(V2296:V2415,"NA")&gt;0),"NA",
SUM(V2296:V2415))))</f>
        <v>0</v>
      </c>
      <c r="W2416" s="484"/>
      <c r="X2416" s="485"/>
      <c r="Y2416" s="483">
        <f>IF(AND(SUM(Y2296:Y2415)=0,COUNTIF(Y2296:Y2415,"NS")&gt;0),"NS",
IF(AND(SUM(Y2296:Y2415)=0,COUNTIF(Y2296:Y2415,0)&gt;0),0,
IF(AND(SUM(Y2296:Y2415)=0,COUNTIF(Y2296:Y2415,"NA")&gt;0),"NA",
SUM(Y2296:Y2415))))</f>
        <v>0</v>
      </c>
      <c r="Z2416" s="484"/>
      <c r="AA2416" s="485"/>
      <c r="AB2416" s="483">
        <f>IF(AND(SUM(AB2296:AB2415)=0,COUNTIF(AB2296:AB2415,"NS")&gt;0),"NS",
IF(AND(SUM(AB2296:AB2415)=0,COUNTIF(AB2296:AB2415,0)&gt;0),0,
IF(AND(SUM(AB2296:AB2415)=0,COUNTIF(AB2296:AB2415,"NA")&gt;0),"NA",
SUM(AB2296:AB2415))))</f>
        <v>0</v>
      </c>
      <c r="AC2416" s="484"/>
      <c r="AD2416" s="485"/>
      <c r="AJ2416" s="171">
        <f>SUM(AJ2296:AJ2415)</f>
        <v>0</v>
      </c>
      <c r="AL2416" s="130">
        <f t="shared" ref="AL2416:AN2416" si="349">SUM(AL2296:AL2415)</f>
        <v>0</v>
      </c>
      <c r="AM2416" s="171">
        <f t="shared" si="349"/>
        <v>0</v>
      </c>
      <c r="AN2416" s="130">
        <f t="shared" si="349"/>
        <v>0</v>
      </c>
    </row>
    <row r="2417" spans="1:30" ht="15.05" customHeight="1">
      <c r="A2417" s="132"/>
      <c r="B2417" s="132"/>
      <c r="C2417" s="132"/>
      <c r="D2417" s="132"/>
      <c r="E2417" s="132"/>
      <c r="F2417" s="132"/>
      <c r="G2417" s="132"/>
      <c r="H2417" s="132"/>
      <c r="I2417" s="132"/>
      <c r="J2417" s="132"/>
      <c r="K2417" s="132"/>
      <c r="L2417" s="132"/>
      <c r="M2417" s="132"/>
      <c r="N2417" s="132"/>
      <c r="O2417" s="132"/>
      <c r="P2417" s="132"/>
      <c r="Q2417" s="132"/>
      <c r="R2417" s="132"/>
      <c r="S2417" s="132"/>
      <c r="T2417" s="132"/>
      <c r="U2417" s="132"/>
      <c r="V2417" s="132"/>
      <c r="W2417" s="132"/>
      <c r="X2417" s="132"/>
      <c r="Y2417" s="132"/>
      <c r="Z2417" s="132"/>
      <c r="AA2417" s="132"/>
      <c r="AB2417" s="132"/>
      <c r="AC2417" s="132"/>
      <c r="AD2417" s="132"/>
    </row>
    <row r="2418" spans="1:30" ht="24.05" customHeight="1">
      <c r="A2418" s="132"/>
      <c r="B2418" s="132"/>
      <c r="C2418" s="609" t="s">
        <v>250</v>
      </c>
      <c r="D2418" s="609"/>
      <c r="E2418" s="609"/>
      <c r="F2418" s="609"/>
      <c r="G2418" s="609"/>
      <c r="H2418" s="609"/>
      <c r="I2418" s="609"/>
      <c r="J2418" s="609"/>
      <c r="K2418" s="609"/>
      <c r="L2418" s="609"/>
      <c r="M2418" s="609"/>
      <c r="N2418" s="609"/>
      <c r="O2418" s="609"/>
      <c r="P2418" s="609"/>
      <c r="Q2418" s="609"/>
      <c r="R2418" s="609"/>
      <c r="S2418" s="609"/>
      <c r="T2418" s="609"/>
      <c r="U2418" s="609"/>
      <c r="V2418" s="609"/>
      <c r="W2418" s="609"/>
      <c r="X2418" s="609"/>
      <c r="Y2418" s="609"/>
      <c r="Z2418" s="609"/>
      <c r="AA2418" s="609"/>
      <c r="AB2418" s="609"/>
      <c r="AC2418" s="609"/>
      <c r="AD2418" s="609"/>
    </row>
    <row r="2419" spans="1:30" ht="60.05" customHeight="1">
      <c r="A2419" s="132"/>
      <c r="B2419" s="132"/>
      <c r="C2419" s="593"/>
      <c r="D2419" s="593"/>
      <c r="E2419" s="593"/>
      <c r="F2419" s="593"/>
      <c r="G2419" s="593"/>
      <c r="H2419" s="593"/>
      <c r="I2419" s="593"/>
      <c r="J2419" s="593"/>
      <c r="K2419" s="593"/>
      <c r="L2419" s="593"/>
      <c r="M2419" s="593"/>
      <c r="N2419" s="593"/>
      <c r="O2419" s="593"/>
      <c r="P2419" s="593"/>
      <c r="Q2419" s="593"/>
      <c r="R2419" s="593"/>
      <c r="S2419" s="593"/>
      <c r="T2419" s="593"/>
      <c r="U2419" s="593"/>
      <c r="V2419" s="593"/>
      <c r="W2419" s="593"/>
      <c r="X2419" s="593"/>
      <c r="Y2419" s="593"/>
      <c r="Z2419" s="593"/>
      <c r="AA2419" s="593"/>
      <c r="AB2419" s="593"/>
      <c r="AC2419" s="593"/>
      <c r="AD2419" s="593"/>
    </row>
    <row r="2420" spans="1:30" ht="15.05" customHeight="1">
      <c r="A2420" s="132"/>
      <c r="B2420" s="132"/>
      <c r="C2420" s="132"/>
      <c r="D2420" s="132"/>
      <c r="E2420" s="132"/>
      <c r="F2420" s="132"/>
      <c r="G2420" s="132"/>
      <c r="H2420" s="132"/>
      <c r="I2420" s="132"/>
      <c r="J2420" s="132"/>
      <c r="K2420" s="132"/>
      <c r="L2420" s="132"/>
      <c r="M2420" s="132"/>
      <c r="N2420" s="132"/>
      <c r="O2420" s="132"/>
      <c r="P2420" s="132"/>
      <c r="Q2420" s="132"/>
      <c r="R2420" s="132"/>
      <c r="S2420" s="132"/>
      <c r="T2420" s="132"/>
      <c r="U2420" s="132"/>
      <c r="V2420" s="132"/>
      <c r="W2420" s="132"/>
      <c r="X2420" s="132"/>
      <c r="Y2420" s="132"/>
      <c r="Z2420" s="132"/>
      <c r="AA2420" s="132"/>
      <c r="AB2420" s="132"/>
      <c r="AC2420" s="132"/>
      <c r="AD2420" s="132"/>
    </row>
    <row r="2421" spans="1:30" ht="15.05" customHeight="1">
      <c r="A2421" s="132"/>
      <c r="B2421" s="403" t="str">
        <f>IF(AJ2416=0,"","Error: verificar sumas por fila.")</f>
        <v/>
      </c>
      <c r="C2421" s="403"/>
      <c r="D2421" s="403"/>
      <c r="E2421" s="403"/>
      <c r="F2421" s="403"/>
      <c r="G2421" s="403"/>
      <c r="H2421" s="403"/>
      <c r="I2421" s="403"/>
      <c r="J2421" s="403"/>
      <c r="K2421" s="403"/>
      <c r="L2421" s="403"/>
      <c r="M2421" s="403"/>
      <c r="N2421" s="403"/>
      <c r="O2421" s="403"/>
      <c r="P2421" s="403"/>
      <c r="Q2421" s="403"/>
      <c r="R2421" s="403"/>
      <c r="S2421" s="403"/>
      <c r="T2421" s="403"/>
      <c r="U2421" s="403"/>
      <c r="V2421" s="403"/>
      <c r="W2421" s="403"/>
      <c r="X2421" s="403"/>
      <c r="Y2421" s="403"/>
      <c r="Z2421" s="403"/>
      <c r="AA2421" s="403"/>
      <c r="AB2421" s="403"/>
      <c r="AC2421" s="403"/>
      <c r="AD2421" s="403"/>
    </row>
    <row r="2422" spans="1:30" ht="15.05" customHeight="1">
      <c r="A2422" s="132"/>
      <c r="B2422" s="403" t="str">
        <f>IF(AM2416=0,"","Error: verificar la consistencia con códigos 2 o 9.")</f>
        <v/>
      </c>
      <c r="C2422" s="403"/>
      <c r="D2422" s="403"/>
      <c r="E2422" s="403"/>
      <c r="F2422" s="403"/>
      <c r="G2422" s="403"/>
      <c r="H2422" s="403"/>
      <c r="I2422" s="403"/>
      <c r="J2422" s="403"/>
      <c r="K2422" s="403"/>
      <c r="L2422" s="403"/>
      <c r="M2422" s="403"/>
      <c r="N2422" s="403"/>
      <c r="O2422" s="403"/>
      <c r="P2422" s="403"/>
      <c r="Q2422" s="403"/>
      <c r="R2422" s="403"/>
      <c r="S2422" s="403"/>
      <c r="T2422" s="403"/>
      <c r="U2422" s="403"/>
      <c r="V2422" s="403"/>
      <c r="W2422" s="403"/>
      <c r="X2422" s="403"/>
      <c r="Y2422" s="403"/>
      <c r="Z2422" s="403"/>
      <c r="AA2422" s="403"/>
      <c r="AB2422" s="403"/>
      <c r="AC2422" s="403"/>
      <c r="AD2422" s="403"/>
    </row>
    <row r="2423" spans="1:30" ht="15.05" customHeight="1">
      <c r="A2423" s="132"/>
      <c r="B2423" s="404" t="str">
        <f>IF(SUM(AL2416,AN2416)=0,"","Error: debe completar toda la información requerida.")</f>
        <v/>
      </c>
      <c r="C2423" s="404"/>
      <c r="D2423" s="404"/>
      <c r="E2423" s="404"/>
      <c r="F2423" s="404"/>
      <c r="G2423" s="404"/>
      <c r="H2423" s="404"/>
      <c r="I2423" s="404"/>
      <c r="J2423" s="404"/>
      <c r="K2423" s="404"/>
      <c r="L2423" s="404"/>
      <c r="M2423" s="404"/>
      <c r="N2423" s="404"/>
      <c r="O2423" s="404"/>
      <c r="P2423" s="404"/>
      <c r="Q2423" s="404"/>
      <c r="R2423" s="404"/>
      <c r="S2423" s="404"/>
      <c r="T2423" s="404"/>
      <c r="U2423" s="404"/>
      <c r="V2423" s="404"/>
      <c r="W2423" s="404"/>
      <c r="X2423" s="404"/>
      <c r="Y2423" s="404"/>
      <c r="Z2423" s="404"/>
      <c r="AA2423" s="404"/>
      <c r="AB2423" s="404"/>
      <c r="AC2423" s="404"/>
      <c r="AD2423" s="404"/>
    </row>
    <row r="2424" spans="1:30" ht="15.05" customHeight="1">
      <c r="A2424" s="132"/>
    </row>
    <row r="2425" spans="1:30" ht="15.05" customHeight="1" thickBot="1">
      <c r="A2425" s="132"/>
      <c r="B2425" s="132"/>
      <c r="C2425" s="132"/>
      <c r="D2425" s="132"/>
      <c r="E2425" s="132"/>
      <c r="F2425" s="132"/>
      <c r="G2425" s="132"/>
      <c r="H2425" s="132"/>
      <c r="I2425" s="132"/>
      <c r="J2425" s="132"/>
      <c r="K2425" s="132"/>
      <c r="L2425" s="132"/>
      <c r="M2425" s="132"/>
      <c r="N2425" s="132"/>
      <c r="O2425" s="132"/>
      <c r="P2425" s="132"/>
      <c r="Q2425" s="132"/>
      <c r="R2425" s="132"/>
      <c r="S2425" s="132"/>
      <c r="T2425" s="132"/>
      <c r="U2425" s="132"/>
      <c r="V2425" s="132"/>
      <c r="W2425" s="132"/>
      <c r="X2425" s="132"/>
      <c r="Y2425" s="132"/>
      <c r="Z2425" s="132"/>
      <c r="AA2425" s="132"/>
      <c r="AB2425" s="132"/>
      <c r="AC2425" s="132"/>
      <c r="AD2425" s="132"/>
    </row>
    <row r="2426" spans="1:30" ht="15.05" customHeight="1" thickBot="1">
      <c r="B2426" s="553" t="s">
        <v>289</v>
      </c>
      <c r="C2426" s="554"/>
      <c r="D2426" s="554"/>
      <c r="E2426" s="554"/>
      <c r="F2426" s="554"/>
      <c r="G2426" s="554"/>
      <c r="H2426" s="554"/>
      <c r="I2426" s="554"/>
      <c r="J2426" s="554"/>
      <c r="K2426" s="554"/>
      <c r="L2426" s="554"/>
      <c r="M2426" s="554"/>
      <c r="N2426" s="554"/>
      <c r="O2426" s="554"/>
      <c r="P2426" s="554"/>
      <c r="Q2426" s="554"/>
      <c r="R2426" s="554"/>
      <c r="S2426" s="554"/>
      <c r="T2426" s="554"/>
      <c r="U2426" s="554"/>
      <c r="V2426" s="554"/>
      <c r="W2426" s="554"/>
      <c r="X2426" s="554"/>
      <c r="Y2426" s="554"/>
      <c r="Z2426" s="554"/>
      <c r="AA2426" s="554"/>
      <c r="AB2426" s="554"/>
      <c r="AC2426" s="554"/>
      <c r="AD2426" s="555"/>
    </row>
    <row r="2427" spans="1:30" ht="15.05" customHeight="1">
      <c r="B2427" s="611" t="s">
        <v>60</v>
      </c>
      <c r="C2427" s="612"/>
      <c r="D2427" s="612"/>
      <c r="E2427" s="612"/>
      <c r="F2427" s="612"/>
      <c r="G2427" s="612"/>
      <c r="H2427" s="612"/>
      <c r="I2427" s="612"/>
      <c r="J2427" s="612"/>
      <c r="K2427" s="612"/>
      <c r="L2427" s="612"/>
      <c r="M2427" s="612"/>
      <c r="N2427" s="612"/>
      <c r="O2427" s="612"/>
      <c r="P2427" s="612"/>
      <c r="Q2427" s="612"/>
      <c r="R2427" s="612"/>
      <c r="S2427" s="612"/>
      <c r="T2427" s="612"/>
      <c r="U2427" s="612"/>
      <c r="V2427" s="612"/>
      <c r="W2427" s="612"/>
      <c r="X2427" s="612"/>
      <c r="Y2427" s="612"/>
      <c r="Z2427" s="612"/>
      <c r="AA2427" s="612"/>
      <c r="AB2427" s="612"/>
      <c r="AC2427" s="612"/>
      <c r="AD2427" s="613"/>
    </row>
    <row r="2428" spans="1:30" ht="15.05" customHeight="1">
      <c r="B2428" s="231"/>
      <c r="C2428" s="703" t="s">
        <v>526</v>
      </c>
      <c r="D2428" s="703"/>
      <c r="E2428" s="703"/>
      <c r="F2428" s="703"/>
      <c r="G2428" s="703"/>
      <c r="H2428" s="703"/>
      <c r="I2428" s="703"/>
      <c r="J2428" s="703"/>
      <c r="K2428" s="703"/>
      <c r="L2428" s="703"/>
      <c r="M2428" s="703"/>
      <c r="N2428" s="703"/>
      <c r="O2428" s="703"/>
      <c r="P2428" s="703"/>
      <c r="Q2428" s="703"/>
      <c r="R2428" s="703"/>
      <c r="S2428" s="703"/>
      <c r="T2428" s="703"/>
      <c r="U2428" s="703"/>
      <c r="V2428" s="703"/>
      <c r="W2428" s="703"/>
      <c r="X2428" s="703"/>
      <c r="Y2428" s="703"/>
      <c r="Z2428" s="703"/>
      <c r="AA2428" s="703"/>
      <c r="AB2428" s="703"/>
      <c r="AC2428" s="703"/>
      <c r="AD2428" s="704"/>
    </row>
    <row r="2429" spans="1:30" ht="15.05" customHeight="1">
      <c r="B2429" s="250"/>
      <c r="C2429" s="654" t="s">
        <v>527</v>
      </c>
      <c r="D2429" s="705"/>
      <c r="E2429" s="705"/>
      <c r="F2429" s="705"/>
      <c r="G2429" s="705"/>
      <c r="H2429" s="705"/>
      <c r="I2429" s="705"/>
      <c r="J2429" s="705"/>
      <c r="K2429" s="705"/>
      <c r="L2429" s="705"/>
      <c r="M2429" s="705"/>
      <c r="N2429" s="705"/>
      <c r="O2429" s="705"/>
      <c r="P2429" s="705"/>
      <c r="Q2429" s="705"/>
      <c r="R2429" s="705"/>
      <c r="S2429" s="705"/>
      <c r="T2429" s="705"/>
      <c r="U2429" s="705"/>
      <c r="V2429" s="705"/>
      <c r="W2429" s="705"/>
      <c r="X2429" s="705"/>
      <c r="Y2429" s="705"/>
      <c r="Z2429" s="705"/>
      <c r="AA2429" s="705"/>
      <c r="AB2429" s="705"/>
      <c r="AC2429" s="705"/>
      <c r="AD2429" s="706"/>
    </row>
    <row r="2430" spans="1:30" ht="15.05" customHeight="1" thickBot="1"/>
    <row r="2431" spans="1:30" ht="15.05" customHeight="1" thickBot="1">
      <c r="B2431" s="556" t="s">
        <v>291</v>
      </c>
      <c r="C2431" s="557"/>
      <c r="D2431" s="557"/>
      <c r="E2431" s="557"/>
      <c r="F2431" s="557"/>
      <c r="G2431" s="557"/>
      <c r="H2431" s="557"/>
      <c r="I2431" s="557"/>
      <c r="J2431" s="557"/>
      <c r="K2431" s="557"/>
      <c r="L2431" s="557"/>
      <c r="M2431" s="557"/>
      <c r="N2431" s="557"/>
      <c r="O2431" s="557"/>
      <c r="P2431" s="557"/>
      <c r="Q2431" s="557"/>
      <c r="R2431" s="557"/>
      <c r="S2431" s="557"/>
      <c r="T2431" s="557"/>
      <c r="U2431" s="557"/>
      <c r="V2431" s="557"/>
      <c r="W2431" s="557"/>
      <c r="X2431" s="557"/>
      <c r="Y2431" s="557"/>
      <c r="Z2431" s="557"/>
      <c r="AA2431" s="557"/>
      <c r="AB2431" s="557"/>
      <c r="AC2431" s="557"/>
      <c r="AD2431" s="558"/>
    </row>
    <row r="2432" spans="1:30" ht="15.05" customHeight="1">
      <c r="B2432" s="603" t="s">
        <v>302</v>
      </c>
      <c r="C2432" s="604"/>
      <c r="D2432" s="604"/>
      <c r="E2432" s="604"/>
      <c r="F2432" s="604"/>
      <c r="G2432" s="604"/>
      <c r="H2432" s="604"/>
      <c r="I2432" s="604"/>
      <c r="J2432" s="604"/>
      <c r="K2432" s="604"/>
      <c r="L2432" s="604"/>
      <c r="M2432" s="604"/>
      <c r="N2432" s="604"/>
      <c r="O2432" s="604"/>
      <c r="P2432" s="604"/>
      <c r="Q2432" s="604"/>
      <c r="R2432" s="604"/>
      <c r="S2432" s="604"/>
      <c r="T2432" s="604"/>
      <c r="U2432" s="604"/>
      <c r="V2432" s="604"/>
      <c r="W2432" s="604"/>
      <c r="X2432" s="604"/>
      <c r="Y2432" s="604"/>
      <c r="Z2432" s="604"/>
      <c r="AA2432" s="604"/>
      <c r="AB2432" s="604"/>
      <c r="AC2432" s="604"/>
      <c r="AD2432" s="605"/>
    </row>
    <row r="2433" spans="1:35" ht="24.05" customHeight="1">
      <c r="B2433" s="251"/>
      <c r="C2433" s="452" t="s">
        <v>624</v>
      </c>
      <c r="D2433" s="422"/>
      <c r="E2433" s="422"/>
      <c r="F2433" s="422"/>
      <c r="G2433" s="422"/>
      <c r="H2433" s="422"/>
      <c r="I2433" s="422"/>
      <c r="J2433" s="422"/>
      <c r="K2433" s="422"/>
      <c r="L2433" s="422"/>
      <c r="M2433" s="422"/>
      <c r="N2433" s="422"/>
      <c r="O2433" s="422"/>
      <c r="P2433" s="422"/>
      <c r="Q2433" s="422"/>
      <c r="R2433" s="422"/>
      <c r="S2433" s="422"/>
      <c r="T2433" s="422"/>
      <c r="U2433" s="422"/>
      <c r="V2433" s="422"/>
      <c r="W2433" s="422"/>
      <c r="X2433" s="422"/>
      <c r="Y2433" s="422"/>
      <c r="Z2433" s="422"/>
      <c r="AA2433" s="422"/>
      <c r="AB2433" s="422"/>
      <c r="AC2433" s="422"/>
      <c r="AD2433" s="670"/>
    </row>
    <row r="2434" spans="1:35" ht="36" customHeight="1">
      <c r="B2434" s="251"/>
      <c r="C2434" s="647" t="s">
        <v>290</v>
      </c>
      <c r="D2434" s="552"/>
      <c r="E2434" s="552"/>
      <c r="F2434" s="552"/>
      <c r="G2434" s="552"/>
      <c r="H2434" s="552"/>
      <c r="I2434" s="552"/>
      <c r="J2434" s="552"/>
      <c r="K2434" s="552"/>
      <c r="L2434" s="552"/>
      <c r="M2434" s="552"/>
      <c r="N2434" s="552"/>
      <c r="O2434" s="552"/>
      <c r="P2434" s="552"/>
      <c r="Q2434" s="552"/>
      <c r="R2434" s="552"/>
      <c r="S2434" s="552"/>
      <c r="T2434" s="552"/>
      <c r="U2434" s="552"/>
      <c r="V2434" s="552"/>
      <c r="W2434" s="552"/>
      <c r="X2434" s="552"/>
      <c r="Y2434" s="552"/>
      <c r="Z2434" s="552"/>
      <c r="AA2434" s="552"/>
      <c r="AB2434" s="552"/>
      <c r="AC2434" s="552"/>
      <c r="AD2434" s="670"/>
    </row>
    <row r="2435" spans="1:35" ht="36" customHeight="1">
      <c r="B2435" s="121"/>
      <c r="C2435" s="606" t="s">
        <v>528</v>
      </c>
      <c r="D2435" s="607"/>
      <c r="E2435" s="607"/>
      <c r="F2435" s="607"/>
      <c r="G2435" s="607"/>
      <c r="H2435" s="607"/>
      <c r="I2435" s="607"/>
      <c r="J2435" s="607"/>
      <c r="K2435" s="607"/>
      <c r="L2435" s="607"/>
      <c r="M2435" s="607"/>
      <c r="N2435" s="607"/>
      <c r="O2435" s="607"/>
      <c r="P2435" s="607"/>
      <c r="Q2435" s="607"/>
      <c r="R2435" s="607"/>
      <c r="S2435" s="607"/>
      <c r="T2435" s="607"/>
      <c r="U2435" s="607"/>
      <c r="V2435" s="607"/>
      <c r="W2435" s="607"/>
      <c r="X2435" s="607"/>
      <c r="Y2435" s="607"/>
      <c r="Z2435" s="607"/>
      <c r="AA2435" s="607"/>
      <c r="AB2435" s="607"/>
      <c r="AC2435" s="607"/>
      <c r="AD2435" s="608"/>
    </row>
    <row r="2436" spans="1:35" ht="15.05" customHeight="1"/>
    <row r="2437" spans="1:35" ht="24.05" customHeight="1">
      <c r="A2437" s="122" t="s">
        <v>297</v>
      </c>
      <c r="B2437" s="610" t="s">
        <v>529</v>
      </c>
      <c r="C2437" s="610"/>
      <c r="D2437" s="610"/>
      <c r="E2437" s="610"/>
      <c r="F2437" s="610"/>
      <c r="G2437" s="610"/>
      <c r="H2437" s="610"/>
      <c r="I2437" s="610"/>
      <c r="J2437" s="610"/>
      <c r="K2437" s="610"/>
      <c r="L2437" s="610"/>
      <c r="M2437" s="610"/>
      <c r="N2437" s="610"/>
      <c r="O2437" s="610"/>
      <c r="P2437" s="610"/>
      <c r="Q2437" s="610"/>
      <c r="R2437" s="610"/>
      <c r="S2437" s="610"/>
      <c r="T2437" s="610"/>
      <c r="U2437" s="610"/>
      <c r="V2437" s="610"/>
      <c r="W2437" s="610"/>
      <c r="X2437" s="610"/>
      <c r="Y2437" s="610"/>
      <c r="Z2437" s="610"/>
      <c r="AA2437" s="610"/>
      <c r="AB2437" s="610"/>
      <c r="AC2437" s="610"/>
      <c r="AD2437" s="610"/>
    </row>
    <row r="2438" spans="1:35" ht="15.05" customHeight="1">
      <c r="A2438" s="132"/>
      <c r="B2438" s="132"/>
      <c r="C2438" s="422" t="s">
        <v>509</v>
      </c>
      <c r="D2438" s="422"/>
      <c r="E2438" s="422"/>
      <c r="F2438" s="422"/>
      <c r="G2438" s="422"/>
      <c r="H2438" s="422"/>
      <c r="I2438" s="422"/>
      <c r="J2438" s="422"/>
      <c r="K2438" s="422"/>
      <c r="L2438" s="422"/>
      <c r="M2438" s="422"/>
      <c r="N2438" s="422"/>
      <c r="O2438" s="422"/>
      <c r="P2438" s="422"/>
      <c r="Q2438" s="422"/>
      <c r="R2438" s="422"/>
      <c r="S2438" s="422"/>
      <c r="T2438" s="422"/>
      <c r="U2438" s="422"/>
      <c r="V2438" s="422"/>
      <c r="W2438" s="422"/>
      <c r="X2438" s="422"/>
      <c r="Y2438" s="422"/>
      <c r="Z2438" s="422"/>
      <c r="AA2438" s="422"/>
      <c r="AB2438" s="422"/>
      <c r="AC2438" s="422"/>
      <c r="AD2438" s="422"/>
      <c r="AG2438" s="94" t="s">
        <v>917</v>
      </c>
      <c r="AH2438" s="95" t="s">
        <v>926</v>
      </c>
      <c r="AI2438" s="95" t="s">
        <v>927</v>
      </c>
    </row>
    <row r="2439" spans="1:35" ht="15.05" customHeight="1">
      <c r="A2439" s="132"/>
      <c r="B2439" s="132"/>
      <c r="C2439" s="132"/>
      <c r="D2439" s="132"/>
      <c r="E2439" s="132"/>
      <c r="F2439" s="132"/>
      <c r="G2439" s="132"/>
      <c r="H2439" s="132"/>
      <c r="I2439" s="132"/>
      <c r="J2439" s="132"/>
      <c r="K2439" s="132"/>
      <c r="L2439" s="132"/>
      <c r="M2439" s="132"/>
      <c r="N2439" s="132"/>
      <c r="O2439" s="132"/>
      <c r="P2439" s="132"/>
      <c r="Q2439" s="132"/>
      <c r="R2439" s="132"/>
      <c r="S2439" s="132"/>
      <c r="T2439" s="132"/>
      <c r="U2439" s="132"/>
      <c r="V2439" s="132"/>
      <c r="W2439" s="132"/>
      <c r="X2439" s="132"/>
      <c r="Y2439" s="132"/>
      <c r="Z2439" s="132"/>
      <c r="AA2439" s="132"/>
      <c r="AB2439" s="132"/>
      <c r="AC2439" s="132"/>
      <c r="AD2439" s="132"/>
      <c r="AG2439" s="94">
        <f>COUNTBLANK(M2441:AD2560)</f>
        <v>2160</v>
      </c>
      <c r="AH2439" s="95">
        <v>2160</v>
      </c>
      <c r="AI2439" s="95">
        <v>1800</v>
      </c>
    </row>
    <row r="2440" spans="1:35" ht="24.05" customHeight="1">
      <c r="A2440" s="132"/>
      <c r="B2440" s="132"/>
      <c r="C2440" s="483" t="s">
        <v>64</v>
      </c>
      <c r="D2440" s="484"/>
      <c r="E2440" s="484"/>
      <c r="F2440" s="484"/>
      <c r="G2440" s="484"/>
      <c r="H2440" s="484"/>
      <c r="I2440" s="484"/>
      <c r="J2440" s="484"/>
      <c r="K2440" s="484"/>
      <c r="L2440" s="485"/>
      <c r="M2440" s="483" t="s">
        <v>530</v>
      </c>
      <c r="N2440" s="484"/>
      <c r="O2440" s="484"/>
      <c r="P2440" s="484"/>
      <c r="Q2440" s="484"/>
      <c r="R2440" s="485"/>
      <c r="S2440" s="483" t="s">
        <v>531</v>
      </c>
      <c r="T2440" s="484"/>
      <c r="U2440" s="484"/>
      <c r="V2440" s="484"/>
      <c r="W2440" s="484"/>
      <c r="X2440" s="485"/>
      <c r="Y2440" s="483" t="s">
        <v>532</v>
      </c>
      <c r="Z2440" s="484"/>
      <c r="AA2440" s="484"/>
      <c r="AB2440" s="484"/>
      <c r="AC2440" s="484"/>
      <c r="AD2440" s="485"/>
      <c r="AG2440" s="105" t="s">
        <v>935</v>
      </c>
    </row>
    <row r="2441" spans="1:35" ht="15.05" customHeight="1">
      <c r="A2441" s="132"/>
      <c r="B2441" s="132"/>
      <c r="C2441" s="252" t="s">
        <v>68</v>
      </c>
      <c r="D2441" s="580" t="str">
        <f>IF(D38="","",D38)</f>
        <v/>
      </c>
      <c r="E2441" s="581"/>
      <c r="F2441" s="581"/>
      <c r="G2441" s="581"/>
      <c r="H2441" s="581"/>
      <c r="I2441" s="581"/>
      <c r="J2441" s="581"/>
      <c r="K2441" s="581"/>
      <c r="L2441" s="600"/>
      <c r="M2441" s="513"/>
      <c r="N2441" s="599"/>
      <c r="O2441" s="599"/>
      <c r="P2441" s="599"/>
      <c r="Q2441" s="599"/>
      <c r="R2441" s="514"/>
      <c r="S2441" s="513"/>
      <c r="T2441" s="599"/>
      <c r="U2441" s="599"/>
      <c r="V2441" s="599"/>
      <c r="W2441" s="599"/>
      <c r="X2441" s="514"/>
      <c r="Y2441" s="513"/>
      <c r="Z2441" s="599"/>
      <c r="AA2441" s="599"/>
      <c r="AB2441" s="599"/>
      <c r="AC2441" s="599"/>
      <c r="AD2441" s="514"/>
      <c r="AG2441" s="111">
        <f>IF($AG$2439=$AH$2439,0,IF(OR(AND(D2441&lt;&gt;"",COUNTA(M2441:AD2441)&lt;&gt;COUNTA($M$2440:$AD$2440)),AND(D2441="",COUNTA(M2441:AD2441)&gt;0)),1,0))</f>
        <v>0</v>
      </c>
    </row>
    <row r="2442" spans="1:35" ht="15.05" customHeight="1">
      <c r="A2442" s="132"/>
      <c r="B2442" s="132"/>
      <c r="C2442" s="253" t="s">
        <v>69</v>
      </c>
      <c r="D2442" s="580" t="str">
        <f t="shared" ref="D2442:D2505" si="350">IF(D39="","",D39)</f>
        <v/>
      </c>
      <c r="E2442" s="581"/>
      <c r="F2442" s="581"/>
      <c r="G2442" s="581"/>
      <c r="H2442" s="581"/>
      <c r="I2442" s="581"/>
      <c r="J2442" s="581"/>
      <c r="K2442" s="581"/>
      <c r="L2442" s="600"/>
      <c r="M2442" s="513"/>
      <c r="N2442" s="599"/>
      <c r="O2442" s="599"/>
      <c r="P2442" s="599"/>
      <c r="Q2442" s="599"/>
      <c r="R2442" s="514"/>
      <c r="S2442" s="513"/>
      <c r="T2442" s="599"/>
      <c r="U2442" s="599"/>
      <c r="V2442" s="599"/>
      <c r="W2442" s="599"/>
      <c r="X2442" s="514"/>
      <c r="Y2442" s="513"/>
      <c r="Z2442" s="599"/>
      <c r="AA2442" s="599"/>
      <c r="AB2442" s="599"/>
      <c r="AC2442" s="599"/>
      <c r="AD2442" s="514"/>
      <c r="AG2442" s="111">
        <f t="shared" ref="AG2442:AG2505" si="351">IF($AG$2439=$AH$2439,0,IF(OR(AND(D2442&lt;&gt;"",COUNTA(M2442:AD2442)&lt;&gt;COUNTA($M$2440:$AD$2440)),AND(D2442="",COUNTA(M2442:AD2442)&gt;0)),1,0))</f>
        <v>0</v>
      </c>
    </row>
    <row r="2443" spans="1:35" ht="15.05" customHeight="1">
      <c r="A2443" s="132"/>
      <c r="B2443" s="132"/>
      <c r="C2443" s="254" t="s">
        <v>70</v>
      </c>
      <c r="D2443" s="580" t="str">
        <f t="shared" si="350"/>
        <v/>
      </c>
      <c r="E2443" s="581"/>
      <c r="F2443" s="581"/>
      <c r="G2443" s="581"/>
      <c r="H2443" s="581"/>
      <c r="I2443" s="581"/>
      <c r="J2443" s="581"/>
      <c r="K2443" s="581"/>
      <c r="L2443" s="600"/>
      <c r="M2443" s="513"/>
      <c r="N2443" s="599"/>
      <c r="O2443" s="599"/>
      <c r="P2443" s="599"/>
      <c r="Q2443" s="599"/>
      <c r="R2443" s="514"/>
      <c r="S2443" s="513"/>
      <c r="T2443" s="599"/>
      <c r="U2443" s="599"/>
      <c r="V2443" s="599"/>
      <c r="W2443" s="599"/>
      <c r="X2443" s="514"/>
      <c r="Y2443" s="513"/>
      <c r="Z2443" s="599"/>
      <c r="AA2443" s="599"/>
      <c r="AB2443" s="599"/>
      <c r="AC2443" s="599"/>
      <c r="AD2443" s="514"/>
      <c r="AG2443" s="111">
        <f t="shared" si="351"/>
        <v>0</v>
      </c>
    </row>
    <row r="2444" spans="1:35" ht="15.05" customHeight="1">
      <c r="A2444" s="132"/>
      <c r="B2444" s="132"/>
      <c r="C2444" s="254" t="s">
        <v>71</v>
      </c>
      <c r="D2444" s="580" t="str">
        <f t="shared" si="350"/>
        <v/>
      </c>
      <c r="E2444" s="581"/>
      <c r="F2444" s="581"/>
      <c r="G2444" s="581"/>
      <c r="H2444" s="581"/>
      <c r="I2444" s="581"/>
      <c r="J2444" s="581"/>
      <c r="K2444" s="581"/>
      <c r="L2444" s="600"/>
      <c r="M2444" s="513"/>
      <c r="N2444" s="599"/>
      <c r="O2444" s="599"/>
      <c r="P2444" s="599"/>
      <c r="Q2444" s="599"/>
      <c r="R2444" s="514"/>
      <c r="S2444" s="513"/>
      <c r="T2444" s="599"/>
      <c r="U2444" s="599"/>
      <c r="V2444" s="599"/>
      <c r="W2444" s="599"/>
      <c r="X2444" s="514"/>
      <c r="Y2444" s="513"/>
      <c r="Z2444" s="599"/>
      <c r="AA2444" s="599"/>
      <c r="AB2444" s="599"/>
      <c r="AC2444" s="599"/>
      <c r="AD2444" s="514"/>
      <c r="AG2444" s="111">
        <f t="shared" si="351"/>
        <v>0</v>
      </c>
    </row>
    <row r="2445" spans="1:35" ht="15.05" customHeight="1">
      <c r="A2445" s="132"/>
      <c r="B2445" s="132"/>
      <c r="C2445" s="254" t="s">
        <v>72</v>
      </c>
      <c r="D2445" s="580" t="str">
        <f t="shared" si="350"/>
        <v/>
      </c>
      <c r="E2445" s="581"/>
      <c r="F2445" s="581"/>
      <c r="G2445" s="581"/>
      <c r="H2445" s="581"/>
      <c r="I2445" s="581"/>
      <c r="J2445" s="581"/>
      <c r="K2445" s="581"/>
      <c r="L2445" s="600"/>
      <c r="M2445" s="513"/>
      <c r="N2445" s="599"/>
      <c r="O2445" s="599"/>
      <c r="P2445" s="599"/>
      <c r="Q2445" s="599"/>
      <c r="R2445" s="514"/>
      <c r="S2445" s="513"/>
      <c r="T2445" s="599"/>
      <c r="U2445" s="599"/>
      <c r="V2445" s="599"/>
      <c r="W2445" s="599"/>
      <c r="X2445" s="514"/>
      <c r="Y2445" s="513"/>
      <c r="Z2445" s="599"/>
      <c r="AA2445" s="599"/>
      <c r="AB2445" s="599"/>
      <c r="AC2445" s="599"/>
      <c r="AD2445" s="514"/>
      <c r="AG2445" s="111">
        <f t="shared" si="351"/>
        <v>0</v>
      </c>
    </row>
    <row r="2446" spans="1:35" ht="15.05" customHeight="1">
      <c r="A2446" s="132"/>
      <c r="B2446" s="132"/>
      <c r="C2446" s="254" t="s">
        <v>73</v>
      </c>
      <c r="D2446" s="580" t="str">
        <f t="shared" si="350"/>
        <v/>
      </c>
      <c r="E2446" s="581"/>
      <c r="F2446" s="581"/>
      <c r="G2446" s="581"/>
      <c r="H2446" s="581"/>
      <c r="I2446" s="581"/>
      <c r="J2446" s="581"/>
      <c r="K2446" s="581"/>
      <c r="L2446" s="600"/>
      <c r="M2446" s="513"/>
      <c r="N2446" s="599"/>
      <c r="O2446" s="599"/>
      <c r="P2446" s="599"/>
      <c r="Q2446" s="599"/>
      <c r="R2446" s="514"/>
      <c r="S2446" s="513"/>
      <c r="T2446" s="599"/>
      <c r="U2446" s="599"/>
      <c r="V2446" s="599"/>
      <c r="W2446" s="599"/>
      <c r="X2446" s="514"/>
      <c r="Y2446" s="513"/>
      <c r="Z2446" s="599"/>
      <c r="AA2446" s="599"/>
      <c r="AB2446" s="599"/>
      <c r="AC2446" s="599"/>
      <c r="AD2446" s="514"/>
      <c r="AG2446" s="111">
        <f t="shared" si="351"/>
        <v>0</v>
      </c>
    </row>
    <row r="2447" spans="1:35" ht="15.05" customHeight="1">
      <c r="A2447" s="132"/>
      <c r="B2447" s="132"/>
      <c r="C2447" s="254" t="s">
        <v>74</v>
      </c>
      <c r="D2447" s="580" t="str">
        <f t="shared" si="350"/>
        <v/>
      </c>
      <c r="E2447" s="581"/>
      <c r="F2447" s="581"/>
      <c r="G2447" s="581"/>
      <c r="H2447" s="581"/>
      <c r="I2447" s="581"/>
      <c r="J2447" s="581"/>
      <c r="K2447" s="581"/>
      <c r="L2447" s="600"/>
      <c r="M2447" s="513"/>
      <c r="N2447" s="599"/>
      <c r="O2447" s="599"/>
      <c r="P2447" s="599"/>
      <c r="Q2447" s="599"/>
      <c r="R2447" s="514"/>
      <c r="S2447" s="513"/>
      <c r="T2447" s="599"/>
      <c r="U2447" s="599"/>
      <c r="V2447" s="599"/>
      <c r="W2447" s="599"/>
      <c r="X2447" s="514"/>
      <c r="Y2447" s="513"/>
      <c r="Z2447" s="599"/>
      <c r="AA2447" s="599"/>
      <c r="AB2447" s="599"/>
      <c r="AC2447" s="599"/>
      <c r="AD2447" s="514"/>
      <c r="AG2447" s="111">
        <f t="shared" si="351"/>
        <v>0</v>
      </c>
    </row>
    <row r="2448" spans="1:35" ht="15.05" customHeight="1">
      <c r="A2448" s="132"/>
      <c r="B2448" s="132"/>
      <c r="C2448" s="254" t="s">
        <v>75</v>
      </c>
      <c r="D2448" s="580" t="str">
        <f t="shared" si="350"/>
        <v/>
      </c>
      <c r="E2448" s="581"/>
      <c r="F2448" s="581"/>
      <c r="G2448" s="581"/>
      <c r="H2448" s="581"/>
      <c r="I2448" s="581"/>
      <c r="J2448" s="581"/>
      <c r="K2448" s="581"/>
      <c r="L2448" s="600"/>
      <c r="M2448" s="513"/>
      <c r="N2448" s="599"/>
      <c r="O2448" s="599"/>
      <c r="P2448" s="599"/>
      <c r="Q2448" s="599"/>
      <c r="R2448" s="514"/>
      <c r="S2448" s="513"/>
      <c r="T2448" s="599"/>
      <c r="U2448" s="599"/>
      <c r="V2448" s="599"/>
      <c r="W2448" s="599"/>
      <c r="X2448" s="514"/>
      <c r="Y2448" s="513"/>
      <c r="Z2448" s="599"/>
      <c r="AA2448" s="599"/>
      <c r="AB2448" s="599"/>
      <c r="AC2448" s="599"/>
      <c r="AD2448" s="514"/>
      <c r="AG2448" s="111">
        <f t="shared" si="351"/>
        <v>0</v>
      </c>
    </row>
    <row r="2449" spans="1:33" ht="15.05" customHeight="1">
      <c r="A2449" s="132"/>
      <c r="B2449" s="132"/>
      <c r="C2449" s="254" t="s">
        <v>76</v>
      </c>
      <c r="D2449" s="580" t="str">
        <f t="shared" si="350"/>
        <v/>
      </c>
      <c r="E2449" s="581"/>
      <c r="F2449" s="581"/>
      <c r="G2449" s="581"/>
      <c r="H2449" s="581"/>
      <c r="I2449" s="581"/>
      <c r="J2449" s="581"/>
      <c r="K2449" s="581"/>
      <c r="L2449" s="600"/>
      <c r="M2449" s="513"/>
      <c r="N2449" s="599"/>
      <c r="O2449" s="599"/>
      <c r="P2449" s="599"/>
      <c r="Q2449" s="599"/>
      <c r="R2449" s="514"/>
      <c r="S2449" s="513"/>
      <c r="T2449" s="599"/>
      <c r="U2449" s="599"/>
      <c r="V2449" s="599"/>
      <c r="W2449" s="599"/>
      <c r="X2449" s="514"/>
      <c r="Y2449" s="513"/>
      <c r="Z2449" s="599"/>
      <c r="AA2449" s="599"/>
      <c r="AB2449" s="599"/>
      <c r="AC2449" s="599"/>
      <c r="AD2449" s="514"/>
      <c r="AG2449" s="111">
        <f t="shared" si="351"/>
        <v>0</v>
      </c>
    </row>
    <row r="2450" spans="1:33" ht="15.05" customHeight="1">
      <c r="A2450" s="132"/>
      <c r="B2450" s="132"/>
      <c r="C2450" s="254" t="s">
        <v>77</v>
      </c>
      <c r="D2450" s="580" t="str">
        <f t="shared" si="350"/>
        <v/>
      </c>
      <c r="E2450" s="581"/>
      <c r="F2450" s="581"/>
      <c r="G2450" s="581"/>
      <c r="H2450" s="581"/>
      <c r="I2450" s="581"/>
      <c r="J2450" s="581"/>
      <c r="K2450" s="581"/>
      <c r="L2450" s="600"/>
      <c r="M2450" s="513"/>
      <c r="N2450" s="599"/>
      <c r="O2450" s="599"/>
      <c r="P2450" s="599"/>
      <c r="Q2450" s="599"/>
      <c r="R2450" s="514"/>
      <c r="S2450" s="513"/>
      <c r="T2450" s="599"/>
      <c r="U2450" s="599"/>
      <c r="V2450" s="599"/>
      <c r="W2450" s="599"/>
      <c r="X2450" s="514"/>
      <c r="Y2450" s="513"/>
      <c r="Z2450" s="599"/>
      <c r="AA2450" s="599"/>
      <c r="AB2450" s="599"/>
      <c r="AC2450" s="599"/>
      <c r="AD2450" s="514"/>
      <c r="AG2450" s="111">
        <f t="shared" si="351"/>
        <v>0</v>
      </c>
    </row>
    <row r="2451" spans="1:33" ht="15.05" customHeight="1">
      <c r="A2451" s="132"/>
      <c r="B2451" s="132"/>
      <c r="C2451" s="254" t="s">
        <v>78</v>
      </c>
      <c r="D2451" s="580" t="str">
        <f t="shared" si="350"/>
        <v/>
      </c>
      <c r="E2451" s="581"/>
      <c r="F2451" s="581"/>
      <c r="G2451" s="581"/>
      <c r="H2451" s="581"/>
      <c r="I2451" s="581"/>
      <c r="J2451" s="581"/>
      <c r="K2451" s="581"/>
      <c r="L2451" s="600"/>
      <c r="M2451" s="513"/>
      <c r="N2451" s="599"/>
      <c r="O2451" s="599"/>
      <c r="P2451" s="599"/>
      <c r="Q2451" s="599"/>
      <c r="R2451" s="514"/>
      <c r="S2451" s="513"/>
      <c r="T2451" s="599"/>
      <c r="U2451" s="599"/>
      <c r="V2451" s="599"/>
      <c r="W2451" s="599"/>
      <c r="X2451" s="514"/>
      <c r="Y2451" s="513"/>
      <c r="Z2451" s="599"/>
      <c r="AA2451" s="599"/>
      <c r="AB2451" s="599"/>
      <c r="AC2451" s="599"/>
      <c r="AD2451" s="514"/>
      <c r="AG2451" s="111">
        <f t="shared" si="351"/>
        <v>0</v>
      </c>
    </row>
    <row r="2452" spans="1:33" ht="15.05" customHeight="1">
      <c r="A2452" s="132"/>
      <c r="B2452" s="132"/>
      <c r="C2452" s="254" t="s">
        <v>79</v>
      </c>
      <c r="D2452" s="580" t="str">
        <f t="shared" si="350"/>
        <v/>
      </c>
      <c r="E2452" s="581"/>
      <c r="F2452" s="581"/>
      <c r="G2452" s="581"/>
      <c r="H2452" s="581"/>
      <c r="I2452" s="581"/>
      <c r="J2452" s="581"/>
      <c r="K2452" s="581"/>
      <c r="L2452" s="600"/>
      <c r="M2452" s="513"/>
      <c r="N2452" s="599"/>
      <c r="O2452" s="599"/>
      <c r="P2452" s="599"/>
      <c r="Q2452" s="599"/>
      <c r="R2452" s="514"/>
      <c r="S2452" s="513"/>
      <c r="T2452" s="599"/>
      <c r="U2452" s="599"/>
      <c r="V2452" s="599"/>
      <c r="W2452" s="599"/>
      <c r="X2452" s="514"/>
      <c r="Y2452" s="513"/>
      <c r="Z2452" s="599"/>
      <c r="AA2452" s="599"/>
      <c r="AB2452" s="599"/>
      <c r="AC2452" s="599"/>
      <c r="AD2452" s="514"/>
      <c r="AG2452" s="111">
        <f t="shared" si="351"/>
        <v>0</v>
      </c>
    </row>
    <row r="2453" spans="1:33" ht="15.05" customHeight="1">
      <c r="A2453" s="132"/>
      <c r="B2453" s="132"/>
      <c r="C2453" s="254" t="s">
        <v>80</v>
      </c>
      <c r="D2453" s="580" t="str">
        <f t="shared" si="350"/>
        <v/>
      </c>
      <c r="E2453" s="581"/>
      <c r="F2453" s="581"/>
      <c r="G2453" s="581"/>
      <c r="H2453" s="581"/>
      <c r="I2453" s="581"/>
      <c r="J2453" s="581"/>
      <c r="K2453" s="581"/>
      <c r="L2453" s="600"/>
      <c r="M2453" s="513"/>
      <c r="N2453" s="599"/>
      <c r="O2453" s="599"/>
      <c r="P2453" s="599"/>
      <c r="Q2453" s="599"/>
      <c r="R2453" s="514"/>
      <c r="S2453" s="513"/>
      <c r="T2453" s="599"/>
      <c r="U2453" s="599"/>
      <c r="V2453" s="599"/>
      <c r="W2453" s="599"/>
      <c r="X2453" s="514"/>
      <c r="Y2453" s="513"/>
      <c r="Z2453" s="599"/>
      <c r="AA2453" s="599"/>
      <c r="AB2453" s="599"/>
      <c r="AC2453" s="599"/>
      <c r="AD2453" s="514"/>
      <c r="AG2453" s="111">
        <f t="shared" si="351"/>
        <v>0</v>
      </c>
    </row>
    <row r="2454" spans="1:33" ht="15.05" customHeight="1">
      <c r="A2454" s="132"/>
      <c r="B2454" s="132"/>
      <c r="C2454" s="254" t="s">
        <v>81</v>
      </c>
      <c r="D2454" s="580" t="str">
        <f t="shared" si="350"/>
        <v/>
      </c>
      <c r="E2454" s="581"/>
      <c r="F2454" s="581"/>
      <c r="G2454" s="581"/>
      <c r="H2454" s="581"/>
      <c r="I2454" s="581"/>
      <c r="J2454" s="581"/>
      <c r="K2454" s="581"/>
      <c r="L2454" s="600"/>
      <c r="M2454" s="513"/>
      <c r="N2454" s="599"/>
      <c r="O2454" s="599"/>
      <c r="P2454" s="599"/>
      <c r="Q2454" s="599"/>
      <c r="R2454" s="514"/>
      <c r="S2454" s="513"/>
      <c r="T2454" s="599"/>
      <c r="U2454" s="599"/>
      <c r="V2454" s="599"/>
      <c r="W2454" s="599"/>
      <c r="X2454" s="514"/>
      <c r="Y2454" s="513"/>
      <c r="Z2454" s="599"/>
      <c r="AA2454" s="599"/>
      <c r="AB2454" s="599"/>
      <c r="AC2454" s="599"/>
      <c r="AD2454" s="514"/>
      <c r="AG2454" s="111">
        <f t="shared" si="351"/>
        <v>0</v>
      </c>
    </row>
    <row r="2455" spans="1:33" ht="15.05" customHeight="1">
      <c r="A2455" s="132"/>
      <c r="B2455" s="132"/>
      <c r="C2455" s="254" t="s">
        <v>82</v>
      </c>
      <c r="D2455" s="580" t="str">
        <f t="shared" si="350"/>
        <v/>
      </c>
      <c r="E2455" s="581"/>
      <c r="F2455" s="581"/>
      <c r="G2455" s="581"/>
      <c r="H2455" s="581"/>
      <c r="I2455" s="581"/>
      <c r="J2455" s="581"/>
      <c r="K2455" s="581"/>
      <c r="L2455" s="600"/>
      <c r="M2455" s="513"/>
      <c r="N2455" s="599"/>
      <c r="O2455" s="599"/>
      <c r="P2455" s="599"/>
      <c r="Q2455" s="599"/>
      <c r="R2455" s="514"/>
      <c r="S2455" s="513"/>
      <c r="T2455" s="599"/>
      <c r="U2455" s="599"/>
      <c r="V2455" s="599"/>
      <c r="W2455" s="599"/>
      <c r="X2455" s="514"/>
      <c r="Y2455" s="513"/>
      <c r="Z2455" s="599"/>
      <c r="AA2455" s="599"/>
      <c r="AB2455" s="599"/>
      <c r="AC2455" s="599"/>
      <c r="AD2455" s="514"/>
      <c r="AG2455" s="111">
        <f t="shared" si="351"/>
        <v>0</v>
      </c>
    </row>
    <row r="2456" spans="1:33" ht="15.05" customHeight="1">
      <c r="A2456" s="132"/>
      <c r="B2456" s="132"/>
      <c r="C2456" s="254" t="s">
        <v>83</v>
      </c>
      <c r="D2456" s="580" t="str">
        <f t="shared" si="350"/>
        <v/>
      </c>
      <c r="E2456" s="581"/>
      <c r="F2456" s="581"/>
      <c r="G2456" s="581"/>
      <c r="H2456" s="581"/>
      <c r="I2456" s="581"/>
      <c r="J2456" s="581"/>
      <c r="K2456" s="581"/>
      <c r="L2456" s="600"/>
      <c r="M2456" s="513"/>
      <c r="N2456" s="599"/>
      <c r="O2456" s="599"/>
      <c r="P2456" s="599"/>
      <c r="Q2456" s="599"/>
      <c r="R2456" s="514"/>
      <c r="S2456" s="513"/>
      <c r="T2456" s="599"/>
      <c r="U2456" s="599"/>
      <c r="V2456" s="599"/>
      <c r="W2456" s="599"/>
      <c r="X2456" s="514"/>
      <c r="Y2456" s="513"/>
      <c r="Z2456" s="599"/>
      <c r="AA2456" s="599"/>
      <c r="AB2456" s="599"/>
      <c r="AC2456" s="599"/>
      <c r="AD2456" s="514"/>
      <c r="AG2456" s="111">
        <f t="shared" si="351"/>
        <v>0</v>
      </c>
    </row>
    <row r="2457" spans="1:33" ht="15.05" customHeight="1">
      <c r="A2457" s="132"/>
      <c r="B2457" s="132"/>
      <c r="C2457" s="254" t="s">
        <v>84</v>
      </c>
      <c r="D2457" s="580" t="str">
        <f t="shared" si="350"/>
        <v/>
      </c>
      <c r="E2457" s="581"/>
      <c r="F2457" s="581"/>
      <c r="G2457" s="581"/>
      <c r="H2457" s="581"/>
      <c r="I2457" s="581"/>
      <c r="J2457" s="581"/>
      <c r="K2457" s="581"/>
      <c r="L2457" s="600"/>
      <c r="M2457" s="513"/>
      <c r="N2457" s="599"/>
      <c r="O2457" s="599"/>
      <c r="P2457" s="599"/>
      <c r="Q2457" s="599"/>
      <c r="R2457" s="514"/>
      <c r="S2457" s="513"/>
      <c r="T2457" s="599"/>
      <c r="U2457" s="599"/>
      <c r="V2457" s="599"/>
      <c r="W2457" s="599"/>
      <c r="X2457" s="514"/>
      <c r="Y2457" s="513"/>
      <c r="Z2457" s="599"/>
      <c r="AA2457" s="599"/>
      <c r="AB2457" s="599"/>
      <c r="AC2457" s="599"/>
      <c r="AD2457" s="514"/>
      <c r="AG2457" s="111">
        <f t="shared" si="351"/>
        <v>0</v>
      </c>
    </row>
    <row r="2458" spans="1:33" ht="15.05" customHeight="1">
      <c r="A2458" s="132"/>
      <c r="B2458" s="132"/>
      <c r="C2458" s="254" t="s">
        <v>85</v>
      </c>
      <c r="D2458" s="580" t="str">
        <f t="shared" si="350"/>
        <v/>
      </c>
      <c r="E2458" s="581"/>
      <c r="F2458" s="581"/>
      <c r="G2458" s="581"/>
      <c r="H2458" s="581"/>
      <c r="I2458" s="581"/>
      <c r="J2458" s="581"/>
      <c r="K2458" s="581"/>
      <c r="L2458" s="600"/>
      <c r="M2458" s="513"/>
      <c r="N2458" s="599"/>
      <c r="O2458" s="599"/>
      <c r="P2458" s="599"/>
      <c r="Q2458" s="599"/>
      <c r="R2458" s="514"/>
      <c r="S2458" s="513"/>
      <c r="T2458" s="599"/>
      <c r="U2458" s="599"/>
      <c r="V2458" s="599"/>
      <c r="W2458" s="599"/>
      <c r="X2458" s="514"/>
      <c r="Y2458" s="513"/>
      <c r="Z2458" s="599"/>
      <c r="AA2458" s="599"/>
      <c r="AB2458" s="599"/>
      <c r="AC2458" s="599"/>
      <c r="AD2458" s="514"/>
      <c r="AG2458" s="111">
        <f t="shared" si="351"/>
        <v>0</v>
      </c>
    </row>
    <row r="2459" spans="1:33" ht="15.05" customHeight="1">
      <c r="A2459" s="132"/>
      <c r="B2459" s="132"/>
      <c r="C2459" s="254" t="s">
        <v>86</v>
      </c>
      <c r="D2459" s="580" t="str">
        <f t="shared" si="350"/>
        <v/>
      </c>
      <c r="E2459" s="581"/>
      <c r="F2459" s="581"/>
      <c r="G2459" s="581"/>
      <c r="H2459" s="581"/>
      <c r="I2459" s="581"/>
      <c r="J2459" s="581"/>
      <c r="K2459" s="581"/>
      <c r="L2459" s="600"/>
      <c r="M2459" s="513"/>
      <c r="N2459" s="599"/>
      <c r="O2459" s="599"/>
      <c r="P2459" s="599"/>
      <c r="Q2459" s="599"/>
      <c r="R2459" s="514"/>
      <c r="S2459" s="513"/>
      <c r="T2459" s="599"/>
      <c r="U2459" s="599"/>
      <c r="V2459" s="599"/>
      <c r="W2459" s="599"/>
      <c r="X2459" s="514"/>
      <c r="Y2459" s="513"/>
      <c r="Z2459" s="599"/>
      <c r="AA2459" s="599"/>
      <c r="AB2459" s="599"/>
      <c r="AC2459" s="599"/>
      <c r="AD2459" s="514"/>
      <c r="AG2459" s="111">
        <f t="shared" si="351"/>
        <v>0</v>
      </c>
    </row>
    <row r="2460" spans="1:33" ht="15.05" customHeight="1">
      <c r="A2460" s="132"/>
      <c r="B2460" s="132"/>
      <c r="C2460" s="254" t="s">
        <v>87</v>
      </c>
      <c r="D2460" s="580" t="str">
        <f t="shared" si="350"/>
        <v/>
      </c>
      <c r="E2460" s="581"/>
      <c r="F2460" s="581"/>
      <c r="G2460" s="581"/>
      <c r="H2460" s="581"/>
      <c r="I2460" s="581"/>
      <c r="J2460" s="581"/>
      <c r="K2460" s="581"/>
      <c r="L2460" s="600"/>
      <c r="M2460" s="513"/>
      <c r="N2460" s="599"/>
      <c r="O2460" s="599"/>
      <c r="P2460" s="599"/>
      <c r="Q2460" s="599"/>
      <c r="R2460" s="514"/>
      <c r="S2460" s="513"/>
      <c r="T2460" s="599"/>
      <c r="U2460" s="599"/>
      <c r="V2460" s="599"/>
      <c r="W2460" s="599"/>
      <c r="X2460" s="514"/>
      <c r="Y2460" s="513"/>
      <c r="Z2460" s="599"/>
      <c r="AA2460" s="599"/>
      <c r="AB2460" s="599"/>
      <c r="AC2460" s="599"/>
      <c r="AD2460" s="514"/>
      <c r="AG2460" s="111">
        <f t="shared" si="351"/>
        <v>0</v>
      </c>
    </row>
    <row r="2461" spans="1:33" ht="15.05" customHeight="1">
      <c r="A2461" s="132"/>
      <c r="B2461" s="132"/>
      <c r="C2461" s="254" t="s">
        <v>88</v>
      </c>
      <c r="D2461" s="580" t="str">
        <f t="shared" si="350"/>
        <v/>
      </c>
      <c r="E2461" s="581"/>
      <c r="F2461" s="581"/>
      <c r="G2461" s="581"/>
      <c r="H2461" s="581"/>
      <c r="I2461" s="581"/>
      <c r="J2461" s="581"/>
      <c r="K2461" s="581"/>
      <c r="L2461" s="600"/>
      <c r="M2461" s="513"/>
      <c r="N2461" s="599"/>
      <c r="O2461" s="599"/>
      <c r="P2461" s="599"/>
      <c r="Q2461" s="599"/>
      <c r="R2461" s="514"/>
      <c r="S2461" s="513"/>
      <c r="T2461" s="599"/>
      <c r="U2461" s="599"/>
      <c r="V2461" s="599"/>
      <c r="W2461" s="599"/>
      <c r="X2461" s="514"/>
      <c r="Y2461" s="513"/>
      <c r="Z2461" s="599"/>
      <c r="AA2461" s="599"/>
      <c r="AB2461" s="599"/>
      <c r="AC2461" s="599"/>
      <c r="AD2461" s="514"/>
      <c r="AG2461" s="111">
        <f t="shared" si="351"/>
        <v>0</v>
      </c>
    </row>
    <row r="2462" spans="1:33" ht="15.05" customHeight="1">
      <c r="A2462" s="132"/>
      <c r="B2462" s="132"/>
      <c r="C2462" s="254" t="s">
        <v>89</v>
      </c>
      <c r="D2462" s="580" t="str">
        <f t="shared" si="350"/>
        <v/>
      </c>
      <c r="E2462" s="581"/>
      <c r="F2462" s="581"/>
      <c r="G2462" s="581"/>
      <c r="H2462" s="581"/>
      <c r="I2462" s="581"/>
      <c r="J2462" s="581"/>
      <c r="K2462" s="581"/>
      <c r="L2462" s="600"/>
      <c r="M2462" s="513"/>
      <c r="N2462" s="599"/>
      <c r="O2462" s="599"/>
      <c r="P2462" s="599"/>
      <c r="Q2462" s="599"/>
      <c r="R2462" s="514"/>
      <c r="S2462" s="513"/>
      <c r="T2462" s="599"/>
      <c r="U2462" s="599"/>
      <c r="V2462" s="599"/>
      <c r="W2462" s="599"/>
      <c r="X2462" s="514"/>
      <c r="Y2462" s="513"/>
      <c r="Z2462" s="599"/>
      <c r="AA2462" s="599"/>
      <c r="AB2462" s="599"/>
      <c r="AC2462" s="599"/>
      <c r="AD2462" s="514"/>
      <c r="AG2462" s="111">
        <f t="shared" si="351"/>
        <v>0</v>
      </c>
    </row>
    <row r="2463" spans="1:33" ht="15.05" customHeight="1">
      <c r="A2463" s="132"/>
      <c r="B2463" s="132"/>
      <c r="C2463" s="254" t="s">
        <v>90</v>
      </c>
      <c r="D2463" s="580" t="str">
        <f t="shared" si="350"/>
        <v/>
      </c>
      <c r="E2463" s="581"/>
      <c r="F2463" s="581"/>
      <c r="G2463" s="581"/>
      <c r="H2463" s="581"/>
      <c r="I2463" s="581"/>
      <c r="J2463" s="581"/>
      <c r="K2463" s="581"/>
      <c r="L2463" s="600"/>
      <c r="M2463" s="513"/>
      <c r="N2463" s="599"/>
      <c r="O2463" s="599"/>
      <c r="P2463" s="599"/>
      <c r="Q2463" s="599"/>
      <c r="R2463" s="514"/>
      <c r="S2463" s="513"/>
      <c r="T2463" s="599"/>
      <c r="U2463" s="599"/>
      <c r="V2463" s="599"/>
      <c r="W2463" s="599"/>
      <c r="X2463" s="514"/>
      <c r="Y2463" s="513"/>
      <c r="Z2463" s="599"/>
      <c r="AA2463" s="599"/>
      <c r="AB2463" s="599"/>
      <c r="AC2463" s="599"/>
      <c r="AD2463" s="514"/>
      <c r="AG2463" s="111">
        <f t="shared" si="351"/>
        <v>0</v>
      </c>
    </row>
    <row r="2464" spans="1:33" ht="15.05" customHeight="1">
      <c r="A2464" s="132"/>
      <c r="B2464" s="132"/>
      <c r="C2464" s="254" t="s">
        <v>91</v>
      </c>
      <c r="D2464" s="580" t="str">
        <f t="shared" si="350"/>
        <v/>
      </c>
      <c r="E2464" s="581"/>
      <c r="F2464" s="581"/>
      <c r="G2464" s="581"/>
      <c r="H2464" s="581"/>
      <c r="I2464" s="581"/>
      <c r="J2464" s="581"/>
      <c r="K2464" s="581"/>
      <c r="L2464" s="600"/>
      <c r="M2464" s="513"/>
      <c r="N2464" s="599"/>
      <c r="O2464" s="599"/>
      <c r="P2464" s="599"/>
      <c r="Q2464" s="599"/>
      <c r="R2464" s="514"/>
      <c r="S2464" s="513"/>
      <c r="T2464" s="599"/>
      <c r="U2464" s="599"/>
      <c r="V2464" s="599"/>
      <c r="W2464" s="599"/>
      <c r="X2464" s="514"/>
      <c r="Y2464" s="513"/>
      <c r="Z2464" s="599"/>
      <c r="AA2464" s="599"/>
      <c r="AB2464" s="599"/>
      <c r="AC2464" s="599"/>
      <c r="AD2464" s="514"/>
      <c r="AG2464" s="111">
        <f t="shared" si="351"/>
        <v>0</v>
      </c>
    </row>
    <row r="2465" spans="1:33" ht="15.05" customHeight="1">
      <c r="A2465" s="132"/>
      <c r="B2465" s="132"/>
      <c r="C2465" s="254" t="s">
        <v>92</v>
      </c>
      <c r="D2465" s="580" t="str">
        <f t="shared" si="350"/>
        <v/>
      </c>
      <c r="E2465" s="581"/>
      <c r="F2465" s="581"/>
      <c r="G2465" s="581"/>
      <c r="H2465" s="581"/>
      <c r="I2465" s="581"/>
      <c r="J2465" s="581"/>
      <c r="K2465" s="581"/>
      <c r="L2465" s="600"/>
      <c r="M2465" s="513"/>
      <c r="N2465" s="599"/>
      <c r="O2465" s="599"/>
      <c r="P2465" s="599"/>
      <c r="Q2465" s="599"/>
      <c r="R2465" s="514"/>
      <c r="S2465" s="513"/>
      <c r="T2465" s="599"/>
      <c r="U2465" s="599"/>
      <c r="V2465" s="599"/>
      <c r="W2465" s="599"/>
      <c r="X2465" s="514"/>
      <c r="Y2465" s="513"/>
      <c r="Z2465" s="599"/>
      <c r="AA2465" s="599"/>
      <c r="AB2465" s="599"/>
      <c r="AC2465" s="599"/>
      <c r="AD2465" s="514"/>
      <c r="AG2465" s="111">
        <f t="shared" si="351"/>
        <v>0</v>
      </c>
    </row>
    <row r="2466" spans="1:33" ht="15.05" customHeight="1">
      <c r="A2466" s="132"/>
      <c r="B2466" s="132"/>
      <c r="C2466" s="254" t="s">
        <v>93</v>
      </c>
      <c r="D2466" s="580" t="str">
        <f t="shared" si="350"/>
        <v/>
      </c>
      <c r="E2466" s="581"/>
      <c r="F2466" s="581"/>
      <c r="G2466" s="581"/>
      <c r="H2466" s="581"/>
      <c r="I2466" s="581"/>
      <c r="J2466" s="581"/>
      <c r="K2466" s="581"/>
      <c r="L2466" s="600"/>
      <c r="M2466" s="513"/>
      <c r="N2466" s="599"/>
      <c r="O2466" s="599"/>
      <c r="P2466" s="599"/>
      <c r="Q2466" s="599"/>
      <c r="R2466" s="514"/>
      <c r="S2466" s="513"/>
      <c r="T2466" s="599"/>
      <c r="U2466" s="599"/>
      <c r="V2466" s="599"/>
      <c r="W2466" s="599"/>
      <c r="X2466" s="514"/>
      <c r="Y2466" s="513"/>
      <c r="Z2466" s="599"/>
      <c r="AA2466" s="599"/>
      <c r="AB2466" s="599"/>
      <c r="AC2466" s="599"/>
      <c r="AD2466" s="514"/>
      <c r="AG2466" s="111">
        <f t="shared" si="351"/>
        <v>0</v>
      </c>
    </row>
    <row r="2467" spans="1:33" ht="15.05" customHeight="1">
      <c r="A2467" s="132"/>
      <c r="B2467" s="132"/>
      <c r="C2467" s="254" t="s">
        <v>94</v>
      </c>
      <c r="D2467" s="580" t="str">
        <f t="shared" si="350"/>
        <v/>
      </c>
      <c r="E2467" s="581"/>
      <c r="F2467" s="581"/>
      <c r="G2467" s="581"/>
      <c r="H2467" s="581"/>
      <c r="I2467" s="581"/>
      <c r="J2467" s="581"/>
      <c r="K2467" s="581"/>
      <c r="L2467" s="600"/>
      <c r="M2467" s="513"/>
      <c r="N2467" s="599"/>
      <c r="O2467" s="599"/>
      <c r="P2467" s="599"/>
      <c r="Q2467" s="599"/>
      <c r="R2467" s="514"/>
      <c r="S2467" s="513"/>
      <c r="T2467" s="599"/>
      <c r="U2467" s="599"/>
      <c r="V2467" s="599"/>
      <c r="W2467" s="599"/>
      <c r="X2467" s="514"/>
      <c r="Y2467" s="513"/>
      <c r="Z2467" s="599"/>
      <c r="AA2467" s="599"/>
      <c r="AB2467" s="599"/>
      <c r="AC2467" s="599"/>
      <c r="AD2467" s="514"/>
      <c r="AG2467" s="111">
        <f t="shared" si="351"/>
        <v>0</v>
      </c>
    </row>
    <row r="2468" spans="1:33" ht="15.05" customHeight="1">
      <c r="A2468" s="132"/>
      <c r="B2468" s="132"/>
      <c r="C2468" s="254" t="s">
        <v>95</v>
      </c>
      <c r="D2468" s="580" t="str">
        <f t="shared" si="350"/>
        <v/>
      </c>
      <c r="E2468" s="581"/>
      <c r="F2468" s="581"/>
      <c r="G2468" s="581"/>
      <c r="H2468" s="581"/>
      <c r="I2468" s="581"/>
      <c r="J2468" s="581"/>
      <c r="K2468" s="581"/>
      <c r="L2468" s="600"/>
      <c r="M2468" s="513"/>
      <c r="N2468" s="599"/>
      <c r="O2468" s="599"/>
      <c r="P2468" s="599"/>
      <c r="Q2468" s="599"/>
      <c r="R2468" s="514"/>
      <c r="S2468" s="513"/>
      <c r="T2468" s="599"/>
      <c r="U2468" s="599"/>
      <c r="V2468" s="599"/>
      <c r="W2468" s="599"/>
      <c r="X2468" s="514"/>
      <c r="Y2468" s="513"/>
      <c r="Z2468" s="599"/>
      <c r="AA2468" s="599"/>
      <c r="AB2468" s="599"/>
      <c r="AC2468" s="599"/>
      <c r="AD2468" s="514"/>
      <c r="AG2468" s="111">
        <f t="shared" si="351"/>
        <v>0</v>
      </c>
    </row>
    <row r="2469" spans="1:33" ht="15.05" customHeight="1">
      <c r="A2469" s="132"/>
      <c r="B2469" s="132"/>
      <c r="C2469" s="254" t="s">
        <v>96</v>
      </c>
      <c r="D2469" s="580" t="str">
        <f t="shared" si="350"/>
        <v/>
      </c>
      <c r="E2469" s="581"/>
      <c r="F2469" s="581"/>
      <c r="G2469" s="581"/>
      <c r="H2469" s="581"/>
      <c r="I2469" s="581"/>
      <c r="J2469" s="581"/>
      <c r="K2469" s="581"/>
      <c r="L2469" s="600"/>
      <c r="M2469" s="513"/>
      <c r="N2469" s="599"/>
      <c r="O2469" s="599"/>
      <c r="P2469" s="599"/>
      <c r="Q2469" s="599"/>
      <c r="R2469" s="514"/>
      <c r="S2469" s="513"/>
      <c r="T2469" s="599"/>
      <c r="U2469" s="599"/>
      <c r="V2469" s="599"/>
      <c r="W2469" s="599"/>
      <c r="X2469" s="514"/>
      <c r="Y2469" s="513"/>
      <c r="Z2469" s="599"/>
      <c r="AA2469" s="599"/>
      <c r="AB2469" s="599"/>
      <c r="AC2469" s="599"/>
      <c r="AD2469" s="514"/>
      <c r="AG2469" s="111">
        <f t="shared" si="351"/>
        <v>0</v>
      </c>
    </row>
    <row r="2470" spans="1:33" ht="15.05" customHeight="1">
      <c r="A2470" s="132"/>
      <c r="B2470" s="132"/>
      <c r="C2470" s="254" t="s">
        <v>97</v>
      </c>
      <c r="D2470" s="580" t="str">
        <f t="shared" si="350"/>
        <v/>
      </c>
      <c r="E2470" s="581"/>
      <c r="F2470" s="581"/>
      <c r="G2470" s="581"/>
      <c r="H2470" s="581"/>
      <c r="I2470" s="581"/>
      <c r="J2470" s="581"/>
      <c r="K2470" s="581"/>
      <c r="L2470" s="600"/>
      <c r="M2470" s="513"/>
      <c r="N2470" s="599"/>
      <c r="O2470" s="599"/>
      <c r="P2470" s="599"/>
      <c r="Q2470" s="599"/>
      <c r="R2470" s="514"/>
      <c r="S2470" s="513"/>
      <c r="T2470" s="599"/>
      <c r="U2470" s="599"/>
      <c r="V2470" s="599"/>
      <c r="W2470" s="599"/>
      <c r="X2470" s="514"/>
      <c r="Y2470" s="513"/>
      <c r="Z2470" s="599"/>
      <c r="AA2470" s="599"/>
      <c r="AB2470" s="599"/>
      <c r="AC2470" s="599"/>
      <c r="AD2470" s="514"/>
      <c r="AG2470" s="111">
        <f t="shared" si="351"/>
        <v>0</v>
      </c>
    </row>
    <row r="2471" spans="1:33" ht="15.05" customHeight="1">
      <c r="A2471" s="132"/>
      <c r="B2471" s="132"/>
      <c r="C2471" s="254" t="s">
        <v>98</v>
      </c>
      <c r="D2471" s="580" t="str">
        <f t="shared" si="350"/>
        <v/>
      </c>
      <c r="E2471" s="581"/>
      <c r="F2471" s="581"/>
      <c r="G2471" s="581"/>
      <c r="H2471" s="581"/>
      <c r="I2471" s="581"/>
      <c r="J2471" s="581"/>
      <c r="K2471" s="581"/>
      <c r="L2471" s="600"/>
      <c r="M2471" s="513"/>
      <c r="N2471" s="599"/>
      <c r="O2471" s="599"/>
      <c r="P2471" s="599"/>
      <c r="Q2471" s="599"/>
      <c r="R2471" s="514"/>
      <c r="S2471" s="513"/>
      <c r="T2471" s="599"/>
      <c r="U2471" s="599"/>
      <c r="V2471" s="599"/>
      <c r="W2471" s="599"/>
      <c r="X2471" s="514"/>
      <c r="Y2471" s="513"/>
      <c r="Z2471" s="599"/>
      <c r="AA2471" s="599"/>
      <c r="AB2471" s="599"/>
      <c r="AC2471" s="599"/>
      <c r="AD2471" s="514"/>
      <c r="AG2471" s="111">
        <f t="shared" si="351"/>
        <v>0</v>
      </c>
    </row>
    <row r="2472" spans="1:33" ht="15.05" customHeight="1">
      <c r="A2472" s="132"/>
      <c r="B2472" s="132"/>
      <c r="C2472" s="254" t="s">
        <v>99</v>
      </c>
      <c r="D2472" s="580" t="str">
        <f t="shared" si="350"/>
        <v/>
      </c>
      <c r="E2472" s="581"/>
      <c r="F2472" s="581"/>
      <c r="G2472" s="581"/>
      <c r="H2472" s="581"/>
      <c r="I2472" s="581"/>
      <c r="J2472" s="581"/>
      <c r="K2472" s="581"/>
      <c r="L2472" s="600"/>
      <c r="M2472" s="513"/>
      <c r="N2472" s="599"/>
      <c r="O2472" s="599"/>
      <c r="P2472" s="599"/>
      <c r="Q2472" s="599"/>
      <c r="R2472" s="514"/>
      <c r="S2472" s="513"/>
      <c r="T2472" s="599"/>
      <c r="U2472" s="599"/>
      <c r="V2472" s="599"/>
      <c r="W2472" s="599"/>
      <c r="X2472" s="514"/>
      <c r="Y2472" s="513"/>
      <c r="Z2472" s="599"/>
      <c r="AA2472" s="599"/>
      <c r="AB2472" s="599"/>
      <c r="AC2472" s="599"/>
      <c r="AD2472" s="514"/>
      <c r="AG2472" s="111">
        <f t="shared" si="351"/>
        <v>0</v>
      </c>
    </row>
    <row r="2473" spans="1:33" ht="15.05" customHeight="1">
      <c r="A2473" s="132"/>
      <c r="B2473" s="132"/>
      <c r="C2473" s="254" t="s">
        <v>100</v>
      </c>
      <c r="D2473" s="580" t="str">
        <f t="shared" si="350"/>
        <v/>
      </c>
      <c r="E2473" s="581"/>
      <c r="F2473" s="581"/>
      <c r="G2473" s="581"/>
      <c r="H2473" s="581"/>
      <c r="I2473" s="581"/>
      <c r="J2473" s="581"/>
      <c r="K2473" s="581"/>
      <c r="L2473" s="600"/>
      <c r="M2473" s="513"/>
      <c r="N2473" s="599"/>
      <c r="O2473" s="599"/>
      <c r="P2473" s="599"/>
      <c r="Q2473" s="599"/>
      <c r="R2473" s="514"/>
      <c r="S2473" s="513"/>
      <c r="T2473" s="599"/>
      <c r="U2473" s="599"/>
      <c r="V2473" s="599"/>
      <c r="W2473" s="599"/>
      <c r="X2473" s="514"/>
      <c r="Y2473" s="513"/>
      <c r="Z2473" s="599"/>
      <c r="AA2473" s="599"/>
      <c r="AB2473" s="599"/>
      <c r="AC2473" s="599"/>
      <c r="AD2473" s="514"/>
      <c r="AG2473" s="111">
        <f t="shared" si="351"/>
        <v>0</v>
      </c>
    </row>
    <row r="2474" spans="1:33" ht="15.05" customHeight="1">
      <c r="A2474" s="132"/>
      <c r="B2474" s="132"/>
      <c r="C2474" s="254" t="s">
        <v>101</v>
      </c>
      <c r="D2474" s="580" t="str">
        <f t="shared" si="350"/>
        <v/>
      </c>
      <c r="E2474" s="581"/>
      <c r="F2474" s="581"/>
      <c r="G2474" s="581"/>
      <c r="H2474" s="581"/>
      <c r="I2474" s="581"/>
      <c r="J2474" s="581"/>
      <c r="K2474" s="581"/>
      <c r="L2474" s="600"/>
      <c r="M2474" s="513"/>
      <c r="N2474" s="599"/>
      <c r="O2474" s="599"/>
      <c r="P2474" s="599"/>
      <c r="Q2474" s="599"/>
      <c r="R2474" s="514"/>
      <c r="S2474" s="513"/>
      <c r="T2474" s="599"/>
      <c r="U2474" s="599"/>
      <c r="V2474" s="599"/>
      <c r="W2474" s="599"/>
      <c r="X2474" s="514"/>
      <c r="Y2474" s="513"/>
      <c r="Z2474" s="599"/>
      <c r="AA2474" s="599"/>
      <c r="AB2474" s="599"/>
      <c r="AC2474" s="599"/>
      <c r="AD2474" s="514"/>
      <c r="AG2474" s="111">
        <f t="shared" si="351"/>
        <v>0</v>
      </c>
    </row>
    <row r="2475" spans="1:33" ht="15.05" customHeight="1">
      <c r="A2475" s="132"/>
      <c r="B2475" s="132"/>
      <c r="C2475" s="254" t="s">
        <v>102</v>
      </c>
      <c r="D2475" s="580" t="str">
        <f t="shared" si="350"/>
        <v/>
      </c>
      <c r="E2475" s="581"/>
      <c r="F2475" s="581"/>
      <c r="G2475" s="581"/>
      <c r="H2475" s="581"/>
      <c r="I2475" s="581"/>
      <c r="J2475" s="581"/>
      <c r="K2475" s="581"/>
      <c r="L2475" s="600"/>
      <c r="M2475" s="513"/>
      <c r="N2475" s="599"/>
      <c r="O2475" s="599"/>
      <c r="P2475" s="599"/>
      <c r="Q2475" s="599"/>
      <c r="R2475" s="514"/>
      <c r="S2475" s="513"/>
      <c r="T2475" s="599"/>
      <c r="U2475" s="599"/>
      <c r="V2475" s="599"/>
      <c r="W2475" s="599"/>
      <c r="X2475" s="514"/>
      <c r="Y2475" s="513"/>
      <c r="Z2475" s="599"/>
      <c r="AA2475" s="599"/>
      <c r="AB2475" s="599"/>
      <c r="AC2475" s="599"/>
      <c r="AD2475" s="514"/>
      <c r="AG2475" s="111">
        <f t="shared" si="351"/>
        <v>0</v>
      </c>
    </row>
    <row r="2476" spans="1:33" ht="15.05" customHeight="1">
      <c r="A2476" s="132"/>
      <c r="B2476" s="132"/>
      <c r="C2476" s="254" t="s">
        <v>103</v>
      </c>
      <c r="D2476" s="580" t="str">
        <f t="shared" si="350"/>
        <v/>
      </c>
      <c r="E2476" s="581"/>
      <c r="F2476" s="581"/>
      <c r="G2476" s="581"/>
      <c r="H2476" s="581"/>
      <c r="I2476" s="581"/>
      <c r="J2476" s="581"/>
      <c r="K2476" s="581"/>
      <c r="L2476" s="600"/>
      <c r="M2476" s="513"/>
      <c r="N2476" s="599"/>
      <c r="O2476" s="599"/>
      <c r="P2476" s="599"/>
      <c r="Q2476" s="599"/>
      <c r="R2476" s="514"/>
      <c r="S2476" s="513"/>
      <c r="T2476" s="599"/>
      <c r="U2476" s="599"/>
      <c r="V2476" s="599"/>
      <c r="W2476" s="599"/>
      <c r="X2476" s="514"/>
      <c r="Y2476" s="513"/>
      <c r="Z2476" s="599"/>
      <c r="AA2476" s="599"/>
      <c r="AB2476" s="599"/>
      <c r="AC2476" s="599"/>
      <c r="AD2476" s="514"/>
      <c r="AG2476" s="111">
        <f t="shared" si="351"/>
        <v>0</v>
      </c>
    </row>
    <row r="2477" spans="1:33" ht="15.05" customHeight="1">
      <c r="A2477" s="132"/>
      <c r="B2477" s="132"/>
      <c r="C2477" s="254" t="s">
        <v>104</v>
      </c>
      <c r="D2477" s="580" t="str">
        <f t="shared" si="350"/>
        <v/>
      </c>
      <c r="E2477" s="581"/>
      <c r="F2477" s="581"/>
      <c r="G2477" s="581"/>
      <c r="H2477" s="581"/>
      <c r="I2477" s="581"/>
      <c r="J2477" s="581"/>
      <c r="K2477" s="581"/>
      <c r="L2477" s="600"/>
      <c r="M2477" s="513"/>
      <c r="N2477" s="599"/>
      <c r="O2477" s="599"/>
      <c r="P2477" s="599"/>
      <c r="Q2477" s="599"/>
      <c r="R2477" s="514"/>
      <c r="S2477" s="513"/>
      <c r="T2477" s="599"/>
      <c r="U2477" s="599"/>
      <c r="V2477" s="599"/>
      <c r="W2477" s="599"/>
      <c r="X2477" s="514"/>
      <c r="Y2477" s="513"/>
      <c r="Z2477" s="599"/>
      <c r="AA2477" s="599"/>
      <c r="AB2477" s="599"/>
      <c r="AC2477" s="599"/>
      <c r="AD2477" s="514"/>
      <c r="AG2477" s="111">
        <f t="shared" si="351"/>
        <v>0</v>
      </c>
    </row>
    <row r="2478" spans="1:33" ht="15.05" customHeight="1">
      <c r="A2478" s="132"/>
      <c r="B2478" s="132"/>
      <c r="C2478" s="255" t="s">
        <v>105</v>
      </c>
      <c r="D2478" s="580" t="str">
        <f t="shared" si="350"/>
        <v/>
      </c>
      <c r="E2478" s="581"/>
      <c r="F2478" s="581"/>
      <c r="G2478" s="581"/>
      <c r="H2478" s="581"/>
      <c r="I2478" s="581"/>
      <c r="J2478" s="581"/>
      <c r="K2478" s="581"/>
      <c r="L2478" s="600"/>
      <c r="M2478" s="513"/>
      <c r="N2478" s="599"/>
      <c r="O2478" s="599"/>
      <c r="P2478" s="599"/>
      <c r="Q2478" s="599"/>
      <c r="R2478" s="514"/>
      <c r="S2478" s="513"/>
      <c r="T2478" s="599"/>
      <c r="U2478" s="599"/>
      <c r="V2478" s="599"/>
      <c r="W2478" s="599"/>
      <c r="X2478" s="514"/>
      <c r="Y2478" s="513"/>
      <c r="Z2478" s="599"/>
      <c r="AA2478" s="599"/>
      <c r="AB2478" s="599"/>
      <c r="AC2478" s="599"/>
      <c r="AD2478" s="514"/>
      <c r="AG2478" s="111">
        <f t="shared" si="351"/>
        <v>0</v>
      </c>
    </row>
    <row r="2479" spans="1:33" ht="15.05" customHeight="1">
      <c r="A2479" s="132"/>
      <c r="B2479" s="132"/>
      <c r="C2479" s="252" t="s">
        <v>106</v>
      </c>
      <c r="D2479" s="580" t="str">
        <f t="shared" si="350"/>
        <v/>
      </c>
      <c r="E2479" s="581"/>
      <c r="F2479" s="581"/>
      <c r="G2479" s="581"/>
      <c r="H2479" s="581"/>
      <c r="I2479" s="581"/>
      <c r="J2479" s="581"/>
      <c r="K2479" s="581"/>
      <c r="L2479" s="600"/>
      <c r="M2479" s="513"/>
      <c r="N2479" s="599"/>
      <c r="O2479" s="599"/>
      <c r="P2479" s="599"/>
      <c r="Q2479" s="599"/>
      <c r="R2479" s="514"/>
      <c r="S2479" s="513"/>
      <c r="T2479" s="599"/>
      <c r="U2479" s="599"/>
      <c r="V2479" s="599"/>
      <c r="W2479" s="599"/>
      <c r="X2479" s="514"/>
      <c r="Y2479" s="513"/>
      <c r="Z2479" s="599"/>
      <c r="AA2479" s="599"/>
      <c r="AB2479" s="599"/>
      <c r="AC2479" s="599"/>
      <c r="AD2479" s="514"/>
      <c r="AG2479" s="111">
        <f t="shared" si="351"/>
        <v>0</v>
      </c>
    </row>
    <row r="2480" spans="1:33" ht="15.05" customHeight="1">
      <c r="A2480" s="132"/>
      <c r="B2480" s="132"/>
      <c r="C2480" s="252" t="s">
        <v>107</v>
      </c>
      <c r="D2480" s="580" t="str">
        <f t="shared" si="350"/>
        <v/>
      </c>
      <c r="E2480" s="581"/>
      <c r="F2480" s="581"/>
      <c r="G2480" s="581"/>
      <c r="H2480" s="581"/>
      <c r="I2480" s="581"/>
      <c r="J2480" s="581"/>
      <c r="K2480" s="581"/>
      <c r="L2480" s="600"/>
      <c r="M2480" s="513"/>
      <c r="N2480" s="599"/>
      <c r="O2480" s="599"/>
      <c r="P2480" s="599"/>
      <c r="Q2480" s="599"/>
      <c r="R2480" s="514"/>
      <c r="S2480" s="513"/>
      <c r="T2480" s="599"/>
      <c r="U2480" s="599"/>
      <c r="V2480" s="599"/>
      <c r="W2480" s="599"/>
      <c r="X2480" s="514"/>
      <c r="Y2480" s="513"/>
      <c r="Z2480" s="599"/>
      <c r="AA2480" s="599"/>
      <c r="AB2480" s="599"/>
      <c r="AC2480" s="599"/>
      <c r="AD2480" s="514"/>
      <c r="AG2480" s="111">
        <f t="shared" si="351"/>
        <v>0</v>
      </c>
    </row>
    <row r="2481" spans="1:33" ht="15.05" customHeight="1">
      <c r="A2481" s="132"/>
      <c r="B2481" s="132"/>
      <c r="C2481" s="253" t="s">
        <v>108</v>
      </c>
      <c r="D2481" s="580" t="str">
        <f t="shared" si="350"/>
        <v/>
      </c>
      <c r="E2481" s="581"/>
      <c r="F2481" s="581"/>
      <c r="G2481" s="581"/>
      <c r="H2481" s="581"/>
      <c r="I2481" s="581"/>
      <c r="J2481" s="581"/>
      <c r="K2481" s="581"/>
      <c r="L2481" s="600"/>
      <c r="M2481" s="513"/>
      <c r="N2481" s="599"/>
      <c r="O2481" s="599"/>
      <c r="P2481" s="599"/>
      <c r="Q2481" s="599"/>
      <c r="R2481" s="514"/>
      <c r="S2481" s="513"/>
      <c r="T2481" s="599"/>
      <c r="U2481" s="599"/>
      <c r="V2481" s="599"/>
      <c r="W2481" s="599"/>
      <c r="X2481" s="514"/>
      <c r="Y2481" s="513"/>
      <c r="Z2481" s="599"/>
      <c r="AA2481" s="599"/>
      <c r="AB2481" s="599"/>
      <c r="AC2481" s="599"/>
      <c r="AD2481" s="514"/>
      <c r="AG2481" s="111">
        <f t="shared" si="351"/>
        <v>0</v>
      </c>
    </row>
    <row r="2482" spans="1:33" ht="15.05" customHeight="1">
      <c r="A2482" s="132"/>
      <c r="B2482" s="132"/>
      <c r="C2482" s="254" t="s">
        <v>109</v>
      </c>
      <c r="D2482" s="580" t="str">
        <f t="shared" si="350"/>
        <v/>
      </c>
      <c r="E2482" s="581"/>
      <c r="F2482" s="581"/>
      <c r="G2482" s="581"/>
      <c r="H2482" s="581"/>
      <c r="I2482" s="581"/>
      <c r="J2482" s="581"/>
      <c r="K2482" s="581"/>
      <c r="L2482" s="600"/>
      <c r="M2482" s="513"/>
      <c r="N2482" s="599"/>
      <c r="O2482" s="599"/>
      <c r="P2482" s="599"/>
      <c r="Q2482" s="599"/>
      <c r="R2482" s="514"/>
      <c r="S2482" s="513"/>
      <c r="T2482" s="599"/>
      <c r="U2482" s="599"/>
      <c r="V2482" s="599"/>
      <c r="W2482" s="599"/>
      <c r="X2482" s="514"/>
      <c r="Y2482" s="513"/>
      <c r="Z2482" s="599"/>
      <c r="AA2482" s="599"/>
      <c r="AB2482" s="599"/>
      <c r="AC2482" s="599"/>
      <c r="AD2482" s="514"/>
      <c r="AG2482" s="111">
        <f t="shared" si="351"/>
        <v>0</v>
      </c>
    </row>
    <row r="2483" spans="1:33" ht="15.05" customHeight="1">
      <c r="A2483" s="132"/>
      <c r="B2483" s="132"/>
      <c r="C2483" s="254" t="s">
        <v>110</v>
      </c>
      <c r="D2483" s="580" t="str">
        <f t="shared" si="350"/>
        <v/>
      </c>
      <c r="E2483" s="581"/>
      <c r="F2483" s="581"/>
      <c r="G2483" s="581"/>
      <c r="H2483" s="581"/>
      <c r="I2483" s="581"/>
      <c r="J2483" s="581"/>
      <c r="K2483" s="581"/>
      <c r="L2483" s="600"/>
      <c r="M2483" s="513"/>
      <c r="N2483" s="599"/>
      <c r="O2483" s="599"/>
      <c r="P2483" s="599"/>
      <c r="Q2483" s="599"/>
      <c r="R2483" s="514"/>
      <c r="S2483" s="513"/>
      <c r="T2483" s="599"/>
      <c r="U2483" s="599"/>
      <c r="V2483" s="599"/>
      <c r="W2483" s="599"/>
      <c r="X2483" s="514"/>
      <c r="Y2483" s="513"/>
      <c r="Z2483" s="599"/>
      <c r="AA2483" s="599"/>
      <c r="AB2483" s="599"/>
      <c r="AC2483" s="599"/>
      <c r="AD2483" s="514"/>
      <c r="AG2483" s="111">
        <f t="shared" si="351"/>
        <v>0</v>
      </c>
    </row>
    <row r="2484" spans="1:33" ht="15.05" customHeight="1">
      <c r="A2484" s="132"/>
      <c r="B2484" s="132"/>
      <c r="C2484" s="254" t="s">
        <v>111</v>
      </c>
      <c r="D2484" s="580" t="str">
        <f t="shared" si="350"/>
        <v/>
      </c>
      <c r="E2484" s="581"/>
      <c r="F2484" s="581"/>
      <c r="G2484" s="581"/>
      <c r="H2484" s="581"/>
      <c r="I2484" s="581"/>
      <c r="J2484" s="581"/>
      <c r="K2484" s="581"/>
      <c r="L2484" s="600"/>
      <c r="M2484" s="513"/>
      <c r="N2484" s="599"/>
      <c r="O2484" s="599"/>
      <c r="P2484" s="599"/>
      <c r="Q2484" s="599"/>
      <c r="R2484" s="514"/>
      <c r="S2484" s="513"/>
      <c r="T2484" s="599"/>
      <c r="U2484" s="599"/>
      <c r="V2484" s="599"/>
      <c r="W2484" s="599"/>
      <c r="X2484" s="514"/>
      <c r="Y2484" s="513"/>
      <c r="Z2484" s="599"/>
      <c r="AA2484" s="599"/>
      <c r="AB2484" s="599"/>
      <c r="AC2484" s="599"/>
      <c r="AD2484" s="514"/>
      <c r="AG2484" s="111">
        <f t="shared" si="351"/>
        <v>0</v>
      </c>
    </row>
    <row r="2485" spans="1:33" ht="15.05" customHeight="1">
      <c r="A2485" s="132"/>
      <c r="B2485" s="132"/>
      <c r="C2485" s="254" t="s">
        <v>112</v>
      </c>
      <c r="D2485" s="580" t="str">
        <f t="shared" si="350"/>
        <v/>
      </c>
      <c r="E2485" s="581"/>
      <c r="F2485" s="581"/>
      <c r="G2485" s="581"/>
      <c r="H2485" s="581"/>
      <c r="I2485" s="581"/>
      <c r="J2485" s="581"/>
      <c r="K2485" s="581"/>
      <c r="L2485" s="600"/>
      <c r="M2485" s="513"/>
      <c r="N2485" s="599"/>
      <c r="O2485" s="599"/>
      <c r="P2485" s="599"/>
      <c r="Q2485" s="599"/>
      <c r="R2485" s="514"/>
      <c r="S2485" s="513"/>
      <c r="T2485" s="599"/>
      <c r="U2485" s="599"/>
      <c r="V2485" s="599"/>
      <c r="W2485" s="599"/>
      <c r="X2485" s="514"/>
      <c r="Y2485" s="513"/>
      <c r="Z2485" s="599"/>
      <c r="AA2485" s="599"/>
      <c r="AB2485" s="599"/>
      <c r="AC2485" s="599"/>
      <c r="AD2485" s="514"/>
      <c r="AG2485" s="111">
        <f t="shared" si="351"/>
        <v>0</v>
      </c>
    </row>
    <row r="2486" spans="1:33" ht="15.05" customHeight="1">
      <c r="A2486" s="132"/>
      <c r="B2486" s="132"/>
      <c r="C2486" s="254" t="s">
        <v>113</v>
      </c>
      <c r="D2486" s="580" t="str">
        <f t="shared" si="350"/>
        <v/>
      </c>
      <c r="E2486" s="581"/>
      <c r="F2486" s="581"/>
      <c r="G2486" s="581"/>
      <c r="H2486" s="581"/>
      <c r="I2486" s="581"/>
      <c r="J2486" s="581"/>
      <c r="K2486" s="581"/>
      <c r="L2486" s="600"/>
      <c r="M2486" s="513"/>
      <c r="N2486" s="599"/>
      <c r="O2486" s="599"/>
      <c r="P2486" s="599"/>
      <c r="Q2486" s="599"/>
      <c r="R2486" s="514"/>
      <c r="S2486" s="513"/>
      <c r="T2486" s="599"/>
      <c r="U2486" s="599"/>
      <c r="V2486" s="599"/>
      <c r="W2486" s="599"/>
      <c r="X2486" s="514"/>
      <c r="Y2486" s="513"/>
      <c r="Z2486" s="599"/>
      <c r="AA2486" s="599"/>
      <c r="AB2486" s="599"/>
      <c r="AC2486" s="599"/>
      <c r="AD2486" s="514"/>
      <c r="AG2486" s="111">
        <f t="shared" si="351"/>
        <v>0</v>
      </c>
    </row>
    <row r="2487" spans="1:33" ht="15.05" customHeight="1">
      <c r="A2487" s="132"/>
      <c r="B2487" s="132"/>
      <c r="C2487" s="254" t="s">
        <v>114</v>
      </c>
      <c r="D2487" s="580" t="str">
        <f t="shared" si="350"/>
        <v/>
      </c>
      <c r="E2487" s="581"/>
      <c r="F2487" s="581"/>
      <c r="G2487" s="581"/>
      <c r="H2487" s="581"/>
      <c r="I2487" s="581"/>
      <c r="J2487" s="581"/>
      <c r="K2487" s="581"/>
      <c r="L2487" s="600"/>
      <c r="M2487" s="513"/>
      <c r="N2487" s="599"/>
      <c r="O2487" s="599"/>
      <c r="P2487" s="599"/>
      <c r="Q2487" s="599"/>
      <c r="R2487" s="514"/>
      <c r="S2487" s="513"/>
      <c r="T2487" s="599"/>
      <c r="U2487" s="599"/>
      <c r="V2487" s="599"/>
      <c r="W2487" s="599"/>
      <c r="X2487" s="514"/>
      <c r="Y2487" s="513"/>
      <c r="Z2487" s="599"/>
      <c r="AA2487" s="599"/>
      <c r="AB2487" s="599"/>
      <c r="AC2487" s="599"/>
      <c r="AD2487" s="514"/>
      <c r="AG2487" s="111">
        <f t="shared" si="351"/>
        <v>0</v>
      </c>
    </row>
    <row r="2488" spans="1:33" ht="15.05" customHeight="1">
      <c r="A2488" s="132"/>
      <c r="B2488" s="132"/>
      <c r="C2488" s="254" t="s">
        <v>115</v>
      </c>
      <c r="D2488" s="580" t="str">
        <f t="shared" si="350"/>
        <v/>
      </c>
      <c r="E2488" s="581"/>
      <c r="F2488" s="581"/>
      <c r="G2488" s="581"/>
      <c r="H2488" s="581"/>
      <c r="I2488" s="581"/>
      <c r="J2488" s="581"/>
      <c r="K2488" s="581"/>
      <c r="L2488" s="600"/>
      <c r="M2488" s="513"/>
      <c r="N2488" s="599"/>
      <c r="O2488" s="599"/>
      <c r="P2488" s="599"/>
      <c r="Q2488" s="599"/>
      <c r="R2488" s="514"/>
      <c r="S2488" s="513"/>
      <c r="T2488" s="599"/>
      <c r="U2488" s="599"/>
      <c r="V2488" s="599"/>
      <c r="W2488" s="599"/>
      <c r="X2488" s="514"/>
      <c r="Y2488" s="513"/>
      <c r="Z2488" s="599"/>
      <c r="AA2488" s="599"/>
      <c r="AB2488" s="599"/>
      <c r="AC2488" s="599"/>
      <c r="AD2488" s="514"/>
      <c r="AG2488" s="111">
        <f t="shared" si="351"/>
        <v>0</v>
      </c>
    </row>
    <row r="2489" spans="1:33" ht="15.05" customHeight="1">
      <c r="A2489" s="132"/>
      <c r="B2489" s="132"/>
      <c r="C2489" s="254" t="s">
        <v>116</v>
      </c>
      <c r="D2489" s="580" t="str">
        <f t="shared" si="350"/>
        <v/>
      </c>
      <c r="E2489" s="581"/>
      <c r="F2489" s="581"/>
      <c r="G2489" s="581"/>
      <c r="H2489" s="581"/>
      <c r="I2489" s="581"/>
      <c r="J2489" s="581"/>
      <c r="K2489" s="581"/>
      <c r="L2489" s="600"/>
      <c r="M2489" s="513"/>
      <c r="N2489" s="599"/>
      <c r="O2489" s="599"/>
      <c r="P2489" s="599"/>
      <c r="Q2489" s="599"/>
      <c r="R2489" s="514"/>
      <c r="S2489" s="513"/>
      <c r="T2489" s="599"/>
      <c r="U2489" s="599"/>
      <c r="V2489" s="599"/>
      <c r="W2489" s="599"/>
      <c r="X2489" s="514"/>
      <c r="Y2489" s="513"/>
      <c r="Z2489" s="599"/>
      <c r="AA2489" s="599"/>
      <c r="AB2489" s="599"/>
      <c r="AC2489" s="599"/>
      <c r="AD2489" s="514"/>
      <c r="AG2489" s="111">
        <f t="shared" si="351"/>
        <v>0</v>
      </c>
    </row>
    <row r="2490" spans="1:33" ht="15.05" customHeight="1">
      <c r="A2490" s="132"/>
      <c r="B2490" s="132"/>
      <c r="C2490" s="254" t="s">
        <v>117</v>
      </c>
      <c r="D2490" s="580" t="str">
        <f t="shared" si="350"/>
        <v/>
      </c>
      <c r="E2490" s="581"/>
      <c r="F2490" s="581"/>
      <c r="G2490" s="581"/>
      <c r="H2490" s="581"/>
      <c r="I2490" s="581"/>
      <c r="J2490" s="581"/>
      <c r="K2490" s="581"/>
      <c r="L2490" s="600"/>
      <c r="M2490" s="513"/>
      <c r="N2490" s="599"/>
      <c r="O2490" s="599"/>
      <c r="P2490" s="599"/>
      <c r="Q2490" s="599"/>
      <c r="R2490" s="514"/>
      <c r="S2490" s="513"/>
      <c r="T2490" s="599"/>
      <c r="U2490" s="599"/>
      <c r="V2490" s="599"/>
      <c r="W2490" s="599"/>
      <c r="X2490" s="514"/>
      <c r="Y2490" s="513"/>
      <c r="Z2490" s="599"/>
      <c r="AA2490" s="599"/>
      <c r="AB2490" s="599"/>
      <c r="AC2490" s="599"/>
      <c r="AD2490" s="514"/>
      <c r="AG2490" s="111">
        <f t="shared" si="351"/>
        <v>0</v>
      </c>
    </row>
    <row r="2491" spans="1:33" ht="15.05" customHeight="1">
      <c r="A2491" s="132"/>
      <c r="B2491" s="132"/>
      <c r="C2491" s="254" t="s">
        <v>118</v>
      </c>
      <c r="D2491" s="580" t="str">
        <f t="shared" si="350"/>
        <v/>
      </c>
      <c r="E2491" s="581"/>
      <c r="F2491" s="581"/>
      <c r="G2491" s="581"/>
      <c r="H2491" s="581"/>
      <c r="I2491" s="581"/>
      <c r="J2491" s="581"/>
      <c r="K2491" s="581"/>
      <c r="L2491" s="600"/>
      <c r="M2491" s="513"/>
      <c r="N2491" s="599"/>
      <c r="O2491" s="599"/>
      <c r="P2491" s="599"/>
      <c r="Q2491" s="599"/>
      <c r="R2491" s="514"/>
      <c r="S2491" s="513"/>
      <c r="T2491" s="599"/>
      <c r="U2491" s="599"/>
      <c r="V2491" s="599"/>
      <c r="W2491" s="599"/>
      <c r="X2491" s="514"/>
      <c r="Y2491" s="513"/>
      <c r="Z2491" s="599"/>
      <c r="AA2491" s="599"/>
      <c r="AB2491" s="599"/>
      <c r="AC2491" s="599"/>
      <c r="AD2491" s="514"/>
      <c r="AG2491" s="111">
        <f t="shared" si="351"/>
        <v>0</v>
      </c>
    </row>
    <row r="2492" spans="1:33" ht="15.05" customHeight="1">
      <c r="A2492" s="132"/>
      <c r="B2492" s="132"/>
      <c r="C2492" s="254" t="s">
        <v>119</v>
      </c>
      <c r="D2492" s="580" t="str">
        <f t="shared" si="350"/>
        <v/>
      </c>
      <c r="E2492" s="581"/>
      <c r="F2492" s="581"/>
      <c r="G2492" s="581"/>
      <c r="H2492" s="581"/>
      <c r="I2492" s="581"/>
      <c r="J2492" s="581"/>
      <c r="K2492" s="581"/>
      <c r="L2492" s="600"/>
      <c r="M2492" s="513"/>
      <c r="N2492" s="599"/>
      <c r="O2492" s="599"/>
      <c r="P2492" s="599"/>
      <c r="Q2492" s="599"/>
      <c r="R2492" s="514"/>
      <c r="S2492" s="513"/>
      <c r="T2492" s="599"/>
      <c r="U2492" s="599"/>
      <c r="V2492" s="599"/>
      <c r="W2492" s="599"/>
      <c r="X2492" s="514"/>
      <c r="Y2492" s="513"/>
      <c r="Z2492" s="599"/>
      <c r="AA2492" s="599"/>
      <c r="AB2492" s="599"/>
      <c r="AC2492" s="599"/>
      <c r="AD2492" s="514"/>
      <c r="AG2492" s="111">
        <f t="shared" si="351"/>
        <v>0</v>
      </c>
    </row>
    <row r="2493" spans="1:33" ht="15.05" customHeight="1">
      <c r="A2493" s="132"/>
      <c r="B2493" s="132"/>
      <c r="C2493" s="254" t="s">
        <v>120</v>
      </c>
      <c r="D2493" s="580" t="str">
        <f t="shared" si="350"/>
        <v/>
      </c>
      <c r="E2493" s="581"/>
      <c r="F2493" s="581"/>
      <c r="G2493" s="581"/>
      <c r="H2493" s="581"/>
      <c r="I2493" s="581"/>
      <c r="J2493" s="581"/>
      <c r="K2493" s="581"/>
      <c r="L2493" s="600"/>
      <c r="M2493" s="513"/>
      <c r="N2493" s="599"/>
      <c r="O2493" s="599"/>
      <c r="P2493" s="599"/>
      <c r="Q2493" s="599"/>
      <c r="R2493" s="514"/>
      <c r="S2493" s="513"/>
      <c r="T2493" s="599"/>
      <c r="U2493" s="599"/>
      <c r="V2493" s="599"/>
      <c r="W2493" s="599"/>
      <c r="X2493" s="514"/>
      <c r="Y2493" s="513"/>
      <c r="Z2493" s="599"/>
      <c r="AA2493" s="599"/>
      <c r="AB2493" s="599"/>
      <c r="AC2493" s="599"/>
      <c r="AD2493" s="514"/>
      <c r="AG2493" s="111">
        <f t="shared" si="351"/>
        <v>0</v>
      </c>
    </row>
    <row r="2494" spans="1:33" ht="15.05" customHeight="1">
      <c r="A2494" s="132"/>
      <c r="B2494" s="132"/>
      <c r="C2494" s="254" t="s">
        <v>121</v>
      </c>
      <c r="D2494" s="580" t="str">
        <f t="shared" si="350"/>
        <v/>
      </c>
      <c r="E2494" s="581"/>
      <c r="F2494" s="581"/>
      <c r="G2494" s="581"/>
      <c r="H2494" s="581"/>
      <c r="I2494" s="581"/>
      <c r="J2494" s="581"/>
      <c r="K2494" s="581"/>
      <c r="L2494" s="600"/>
      <c r="M2494" s="513"/>
      <c r="N2494" s="599"/>
      <c r="O2494" s="599"/>
      <c r="P2494" s="599"/>
      <c r="Q2494" s="599"/>
      <c r="R2494" s="514"/>
      <c r="S2494" s="513"/>
      <c r="T2494" s="599"/>
      <c r="U2494" s="599"/>
      <c r="V2494" s="599"/>
      <c r="W2494" s="599"/>
      <c r="X2494" s="514"/>
      <c r="Y2494" s="513"/>
      <c r="Z2494" s="599"/>
      <c r="AA2494" s="599"/>
      <c r="AB2494" s="599"/>
      <c r="AC2494" s="599"/>
      <c r="AD2494" s="514"/>
      <c r="AG2494" s="111">
        <f t="shared" si="351"/>
        <v>0</v>
      </c>
    </row>
    <row r="2495" spans="1:33" ht="15.05" customHeight="1">
      <c r="A2495" s="132"/>
      <c r="B2495" s="132"/>
      <c r="C2495" s="254" t="s">
        <v>122</v>
      </c>
      <c r="D2495" s="580" t="str">
        <f t="shared" si="350"/>
        <v/>
      </c>
      <c r="E2495" s="581"/>
      <c r="F2495" s="581"/>
      <c r="G2495" s="581"/>
      <c r="H2495" s="581"/>
      <c r="I2495" s="581"/>
      <c r="J2495" s="581"/>
      <c r="K2495" s="581"/>
      <c r="L2495" s="600"/>
      <c r="M2495" s="513"/>
      <c r="N2495" s="599"/>
      <c r="O2495" s="599"/>
      <c r="P2495" s="599"/>
      <c r="Q2495" s="599"/>
      <c r="R2495" s="514"/>
      <c r="S2495" s="513"/>
      <c r="T2495" s="599"/>
      <c r="U2495" s="599"/>
      <c r="V2495" s="599"/>
      <c r="W2495" s="599"/>
      <c r="X2495" s="514"/>
      <c r="Y2495" s="513"/>
      <c r="Z2495" s="599"/>
      <c r="AA2495" s="599"/>
      <c r="AB2495" s="599"/>
      <c r="AC2495" s="599"/>
      <c r="AD2495" s="514"/>
      <c r="AG2495" s="111">
        <f t="shared" si="351"/>
        <v>0</v>
      </c>
    </row>
    <row r="2496" spans="1:33" ht="15.05" customHeight="1">
      <c r="A2496" s="132"/>
      <c r="B2496" s="132"/>
      <c r="C2496" s="254" t="s">
        <v>123</v>
      </c>
      <c r="D2496" s="580" t="str">
        <f t="shared" si="350"/>
        <v/>
      </c>
      <c r="E2496" s="581"/>
      <c r="F2496" s="581"/>
      <c r="G2496" s="581"/>
      <c r="H2496" s="581"/>
      <c r="I2496" s="581"/>
      <c r="J2496" s="581"/>
      <c r="K2496" s="581"/>
      <c r="L2496" s="600"/>
      <c r="M2496" s="513"/>
      <c r="N2496" s="599"/>
      <c r="O2496" s="599"/>
      <c r="P2496" s="599"/>
      <c r="Q2496" s="599"/>
      <c r="R2496" s="514"/>
      <c r="S2496" s="513"/>
      <c r="T2496" s="599"/>
      <c r="U2496" s="599"/>
      <c r="V2496" s="599"/>
      <c r="W2496" s="599"/>
      <c r="X2496" s="514"/>
      <c r="Y2496" s="513"/>
      <c r="Z2496" s="599"/>
      <c r="AA2496" s="599"/>
      <c r="AB2496" s="599"/>
      <c r="AC2496" s="599"/>
      <c r="AD2496" s="514"/>
      <c r="AG2496" s="111">
        <f t="shared" si="351"/>
        <v>0</v>
      </c>
    </row>
    <row r="2497" spans="1:33" ht="15.05" customHeight="1">
      <c r="A2497" s="132"/>
      <c r="B2497" s="132"/>
      <c r="C2497" s="254" t="s">
        <v>124</v>
      </c>
      <c r="D2497" s="580" t="str">
        <f t="shared" si="350"/>
        <v/>
      </c>
      <c r="E2497" s="581"/>
      <c r="F2497" s="581"/>
      <c r="G2497" s="581"/>
      <c r="H2497" s="581"/>
      <c r="I2497" s="581"/>
      <c r="J2497" s="581"/>
      <c r="K2497" s="581"/>
      <c r="L2497" s="600"/>
      <c r="M2497" s="513"/>
      <c r="N2497" s="599"/>
      <c r="O2497" s="599"/>
      <c r="P2497" s="599"/>
      <c r="Q2497" s="599"/>
      <c r="R2497" s="514"/>
      <c r="S2497" s="513"/>
      <c r="T2497" s="599"/>
      <c r="U2497" s="599"/>
      <c r="V2497" s="599"/>
      <c r="W2497" s="599"/>
      <c r="X2497" s="514"/>
      <c r="Y2497" s="513"/>
      <c r="Z2497" s="599"/>
      <c r="AA2497" s="599"/>
      <c r="AB2497" s="599"/>
      <c r="AC2497" s="599"/>
      <c r="AD2497" s="514"/>
      <c r="AG2497" s="111">
        <f t="shared" si="351"/>
        <v>0</v>
      </c>
    </row>
    <row r="2498" spans="1:33" ht="15.05" customHeight="1">
      <c r="A2498" s="132"/>
      <c r="B2498" s="132"/>
      <c r="C2498" s="254" t="s">
        <v>125</v>
      </c>
      <c r="D2498" s="580" t="str">
        <f t="shared" si="350"/>
        <v/>
      </c>
      <c r="E2498" s="581"/>
      <c r="F2498" s="581"/>
      <c r="G2498" s="581"/>
      <c r="H2498" s="581"/>
      <c r="I2498" s="581"/>
      <c r="J2498" s="581"/>
      <c r="K2498" s="581"/>
      <c r="L2498" s="600"/>
      <c r="M2498" s="513"/>
      <c r="N2498" s="599"/>
      <c r="O2498" s="599"/>
      <c r="P2498" s="599"/>
      <c r="Q2498" s="599"/>
      <c r="R2498" s="514"/>
      <c r="S2498" s="513"/>
      <c r="T2498" s="599"/>
      <c r="U2498" s="599"/>
      <c r="V2498" s="599"/>
      <c r="W2498" s="599"/>
      <c r="X2498" s="514"/>
      <c r="Y2498" s="513"/>
      <c r="Z2498" s="599"/>
      <c r="AA2498" s="599"/>
      <c r="AB2498" s="599"/>
      <c r="AC2498" s="599"/>
      <c r="AD2498" s="514"/>
      <c r="AG2498" s="111">
        <f t="shared" si="351"/>
        <v>0</v>
      </c>
    </row>
    <row r="2499" spans="1:33" ht="15.05" customHeight="1">
      <c r="A2499" s="132"/>
      <c r="B2499" s="132"/>
      <c r="C2499" s="254" t="s">
        <v>126</v>
      </c>
      <c r="D2499" s="580" t="str">
        <f t="shared" si="350"/>
        <v/>
      </c>
      <c r="E2499" s="581"/>
      <c r="F2499" s="581"/>
      <c r="G2499" s="581"/>
      <c r="H2499" s="581"/>
      <c r="I2499" s="581"/>
      <c r="J2499" s="581"/>
      <c r="K2499" s="581"/>
      <c r="L2499" s="600"/>
      <c r="M2499" s="513"/>
      <c r="N2499" s="599"/>
      <c r="O2499" s="599"/>
      <c r="P2499" s="599"/>
      <c r="Q2499" s="599"/>
      <c r="R2499" s="514"/>
      <c r="S2499" s="513"/>
      <c r="T2499" s="599"/>
      <c r="U2499" s="599"/>
      <c r="V2499" s="599"/>
      <c r="W2499" s="599"/>
      <c r="X2499" s="514"/>
      <c r="Y2499" s="513"/>
      <c r="Z2499" s="599"/>
      <c r="AA2499" s="599"/>
      <c r="AB2499" s="599"/>
      <c r="AC2499" s="599"/>
      <c r="AD2499" s="514"/>
      <c r="AG2499" s="111">
        <f t="shared" si="351"/>
        <v>0</v>
      </c>
    </row>
    <row r="2500" spans="1:33" ht="15.05" customHeight="1">
      <c r="A2500" s="132"/>
      <c r="B2500" s="132"/>
      <c r="C2500" s="254" t="s">
        <v>127</v>
      </c>
      <c r="D2500" s="580" t="str">
        <f t="shared" si="350"/>
        <v/>
      </c>
      <c r="E2500" s="581"/>
      <c r="F2500" s="581"/>
      <c r="G2500" s="581"/>
      <c r="H2500" s="581"/>
      <c r="I2500" s="581"/>
      <c r="J2500" s="581"/>
      <c r="K2500" s="581"/>
      <c r="L2500" s="600"/>
      <c r="M2500" s="513"/>
      <c r="N2500" s="599"/>
      <c r="O2500" s="599"/>
      <c r="P2500" s="599"/>
      <c r="Q2500" s="599"/>
      <c r="R2500" s="514"/>
      <c r="S2500" s="513"/>
      <c r="T2500" s="599"/>
      <c r="U2500" s="599"/>
      <c r="V2500" s="599"/>
      <c r="W2500" s="599"/>
      <c r="X2500" s="514"/>
      <c r="Y2500" s="513"/>
      <c r="Z2500" s="599"/>
      <c r="AA2500" s="599"/>
      <c r="AB2500" s="599"/>
      <c r="AC2500" s="599"/>
      <c r="AD2500" s="514"/>
      <c r="AG2500" s="111">
        <f t="shared" si="351"/>
        <v>0</v>
      </c>
    </row>
    <row r="2501" spans="1:33" ht="15.05" customHeight="1">
      <c r="A2501" s="132"/>
      <c r="B2501" s="132"/>
      <c r="C2501" s="254" t="s">
        <v>128</v>
      </c>
      <c r="D2501" s="580" t="str">
        <f t="shared" si="350"/>
        <v/>
      </c>
      <c r="E2501" s="581"/>
      <c r="F2501" s="581"/>
      <c r="G2501" s="581"/>
      <c r="H2501" s="581"/>
      <c r="I2501" s="581"/>
      <c r="J2501" s="581"/>
      <c r="K2501" s="581"/>
      <c r="L2501" s="600"/>
      <c r="M2501" s="513"/>
      <c r="N2501" s="599"/>
      <c r="O2501" s="599"/>
      <c r="P2501" s="599"/>
      <c r="Q2501" s="599"/>
      <c r="R2501" s="514"/>
      <c r="S2501" s="513"/>
      <c r="T2501" s="599"/>
      <c r="U2501" s="599"/>
      <c r="V2501" s="599"/>
      <c r="W2501" s="599"/>
      <c r="X2501" s="514"/>
      <c r="Y2501" s="513"/>
      <c r="Z2501" s="599"/>
      <c r="AA2501" s="599"/>
      <c r="AB2501" s="599"/>
      <c r="AC2501" s="599"/>
      <c r="AD2501" s="514"/>
      <c r="AG2501" s="111">
        <f t="shared" si="351"/>
        <v>0</v>
      </c>
    </row>
    <row r="2502" spans="1:33" ht="15.05" customHeight="1">
      <c r="A2502" s="132"/>
      <c r="B2502" s="132"/>
      <c r="C2502" s="254" t="s">
        <v>129</v>
      </c>
      <c r="D2502" s="580" t="str">
        <f t="shared" si="350"/>
        <v/>
      </c>
      <c r="E2502" s="581"/>
      <c r="F2502" s="581"/>
      <c r="G2502" s="581"/>
      <c r="H2502" s="581"/>
      <c r="I2502" s="581"/>
      <c r="J2502" s="581"/>
      <c r="K2502" s="581"/>
      <c r="L2502" s="600"/>
      <c r="M2502" s="513"/>
      <c r="N2502" s="599"/>
      <c r="O2502" s="599"/>
      <c r="P2502" s="599"/>
      <c r="Q2502" s="599"/>
      <c r="R2502" s="514"/>
      <c r="S2502" s="513"/>
      <c r="T2502" s="599"/>
      <c r="U2502" s="599"/>
      <c r="V2502" s="599"/>
      <c r="W2502" s="599"/>
      <c r="X2502" s="514"/>
      <c r="Y2502" s="513"/>
      <c r="Z2502" s="599"/>
      <c r="AA2502" s="599"/>
      <c r="AB2502" s="599"/>
      <c r="AC2502" s="599"/>
      <c r="AD2502" s="514"/>
      <c r="AG2502" s="111">
        <f t="shared" si="351"/>
        <v>0</v>
      </c>
    </row>
    <row r="2503" spans="1:33" ht="15.05" customHeight="1">
      <c r="A2503" s="132"/>
      <c r="B2503" s="132"/>
      <c r="C2503" s="254" t="s">
        <v>130</v>
      </c>
      <c r="D2503" s="580" t="str">
        <f t="shared" si="350"/>
        <v/>
      </c>
      <c r="E2503" s="581"/>
      <c r="F2503" s="581"/>
      <c r="G2503" s="581"/>
      <c r="H2503" s="581"/>
      <c r="I2503" s="581"/>
      <c r="J2503" s="581"/>
      <c r="K2503" s="581"/>
      <c r="L2503" s="600"/>
      <c r="M2503" s="513"/>
      <c r="N2503" s="599"/>
      <c r="O2503" s="599"/>
      <c r="P2503" s="599"/>
      <c r="Q2503" s="599"/>
      <c r="R2503" s="514"/>
      <c r="S2503" s="513"/>
      <c r="T2503" s="599"/>
      <c r="U2503" s="599"/>
      <c r="V2503" s="599"/>
      <c r="W2503" s="599"/>
      <c r="X2503" s="514"/>
      <c r="Y2503" s="513"/>
      <c r="Z2503" s="599"/>
      <c r="AA2503" s="599"/>
      <c r="AB2503" s="599"/>
      <c r="AC2503" s="599"/>
      <c r="AD2503" s="514"/>
      <c r="AG2503" s="111">
        <f t="shared" si="351"/>
        <v>0</v>
      </c>
    </row>
    <row r="2504" spans="1:33" ht="15.05" customHeight="1">
      <c r="A2504" s="132"/>
      <c r="B2504" s="132"/>
      <c r="C2504" s="254" t="s">
        <v>131</v>
      </c>
      <c r="D2504" s="580" t="str">
        <f t="shared" si="350"/>
        <v/>
      </c>
      <c r="E2504" s="581"/>
      <c r="F2504" s="581"/>
      <c r="G2504" s="581"/>
      <c r="H2504" s="581"/>
      <c r="I2504" s="581"/>
      <c r="J2504" s="581"/>
      <c r="K2504" s="581"/>
      <c r="L2504" s="600"/>
      <c r="M2504" s="513"/>
      <c r="N2504" s="599"/>
      <c r="O2504" s="599"/>
      <c r="P2504" s="599"/>
      <c r="Q2504" s="599"/>
      <c r="R2504" s="514"/>
      <c r="S2504" s="513"/>
      <c r="T2504" s="599"/>
      <c r="U2504" s="599"/>
      <c r="V2504" s="599"/>
      <c r="W2504" s="599"/>
      <c r="X2504" s="514"/>
      <c r="Y2504" s="513"/>
      <c r="Z2504" s="599"/>
      <c r="AA2504" s="599"/>
      <c r="AB2504" s="599"/>
      <c r="AC2504" s="599"/>
      <c r="AD2504" s="514"/>
      <c r="AG2504" s="111">
        <f t="shared" si="351"/>
        <v>0</v>
      </c>
    </row>
    <row r="2505" spans="1:33" ht="15.05" customHeight="1">
      <c r="A2505" s="132"/>
      <c r="B2505" s="132"/>
      <c r="C2505" s="254" t="s">
        <v>132</v>
      </c>
      <c r="D2505" s="580" t="str">
        <f t="shared" si="350"/>
        <v/>
      </c>
      <c r="E2505" s="581"/>
      <c r="F2505" s="581"/>
      <c r="G2505" s="581"/>
      <c r="H2505" s="581"/>
      <c r="I2505" s="581"/>
      <c r="J2505" s="581"/>
      <c r="K2505" s="581"/>
      <c r="L2505" s="600"/>
      <c r="M2505" s="513"/>
      <c r="N2505" s="599"/>
      <c r="O2505" s="599"/>
      <c r="P2505" s="599"/>
      <c r="Q2505" s="599"/>
      <c r="R2505" s="514"/>
      <c r="S2505" s="513"/>
      <c r="T2505" s="599"/>
      <c r="U2505" s="599"/>
      <c r="V2505" s="599"/>
      <c r="W2505" s="599"/>
      <c r="X2505" s="514"/>
      <c r="Y2505" s="513"/>
      <c r="Z2505" s="599"/>
      <c r="AA2505" s="599"/>
      <c r="AB2505" s="599"/>
      <c r="AC2505" s="599"/>
      <c r="AD2505" s="514"/>
      <c r="AG2505" s="111">
        <f t="shared" si="351"/>
        <v>0</v>
      </c>
    </row>
    <row r="2506" spans="1:33" ht="15.05" customHeight="1">
      <c r="A2506" s="132"/>
      <c r="B2506" s="132"/>
      <c r="C2506" s="254" t="s">
        <v>133</v>
      </c>
      <c r="D2506" s="580" t="str">
        <f t="shared" ref="D2506:D2560" si="352">IF(D103="","",D103)</f>
        <v/>
      </c>
      <c r="E2506" s="581"/>
      <c r="F2506" s="581"/>
      <c r="G2506" s="581"/>
      <c r="H2506" s="581"/>
      <c r="I2506" s="581"/>
      <c r="J2506" s="581"/>
      <c r="K2506" s="581"/>
      <c r="L2506" s="600"/>
      <c r="M2506" s="513"/>
      <c r="N2506" s="599"/>
      <c r="O2506" s="599"/>
      <c r="P2506" s="599"/>
      <c r="Q2506" s="599"/>
      <c r="R2506" s="514"/>
      <c r="S2506" s="513"/>
      <c r="T2506" s="599"/>
      <c r="U2506" s="599"/>
      <c r="V2506" s="599"/>
      <c r="W2506" s="599"/>
      <c r="X2506" s="514"/>
      <c r="Y2506" s="513"/>
      <c r="Z2506" s="599"/>
      <c r="AA2506" s="599"/>
      <c r="AB2506" s="599"/>
      <c r="AC2506" s="599"/>
      <c r="AD2506" s="514"/>
      <c r="AG2506" s="111">
        <f t="shared" ref="AG2506:AG2560" si="353">IF($AG$2439=$AH$2439,0,IF(OR(AND(D2506&lt;&gt;"",COUNTA(M2506:AD2506)&lt;&gt;COUNTA($M$2440:$AD$2440)),AND(D2506="",COUNTA(M2506:AD2506)&gt;0)),1,0))</f>
        <v>0</v>
      </c>
    </row>
    <row r="2507" spans="1:33" ht="15.05" customHeight="1">
      <c r="A2507" s="132"/>
      <c r="B2507" s="132"/>
      <c r="C2507" s="254" t="s">
        <v>134</v>
      </c>
      <c r="D2507" s="580" t="str">
        <f t="shared" si="352"/>
        <v/>
      </c>
      <c r="E2507" s="581"/>
      <c r="F2507" s="581"/>
      <c r="G2507" s="581"/>
      <c r="H2507" s="581"/>
      <c r="I2507" s="581"/>
      <c r="J2507" s="581"/>
      <c r="K2507" s="581"/>
      <c r="L2507" s="600"/>
      <c r="M2507" s="513"/>
      <c r="N2507" s="599"/>
      <c r="O2507" s="599"/>
      <c r="P2507" s="599"/>
      <c r="Q2507" s="599"/>
      <c r="R2507" s="514"/>
      <c r="S2507" s="513"/>
      <c r="T2507" s="599"/>
      <c r="U2507" s="599"/>
      <c r="V2507" s="599"/>
      <c r="W2507" s="599"/>
      <c r="X2507" s="514"/>
      <c r="Y2507" s="513"/>
      <c r="Z2507" s="599"/>
      <c r="AA2507" s="599"/>
      <c r="AB2507" s="599"/>
      <c r="AC2507" s="599"/>
      <c r="AD2507" s="514"/>
      <c r="AG2507" s="111">
        <f t="shared" si="353"/>
        <v>0</v>
      </c>
    </row>
    <row r="2508" spans="1:33" ht="15.05" customHeight="1">
      <c r="A2508" s="132"/>
      <c r="B2508" s="132"/>
      <c r="C2508" s="254" t="s">
        <v>135</v>
      </c>
      <c r="D2508" s="580" t="str">
        <f t="shared" si="352"/>
        <v/>
      </c>
      <c r="E2508" s="581"/>
      <c r="F2508" s="581"/>
      <c r="G2508" s="581"/>
      <c r="H2508" s="581"/>
      <c r="I2508" s="581"/>
      <c r="J2508" s="581"/>
      <c r="K2508" s="581"/>
      <c r="L2508" s="600"/>
      <c r="M2508" s="513"/>
      <c r="N2508" s="599"/>
      <c r="O2508" s="599"/>
      <c r="P2508" s="599"/>
      <c r="Q2508" s="599"/>
      <c r="R2508" s="514"/>
      <c r="S2508" s="513"/>
      <c r="T2508" s="599"/>
      <c r="U2508" s="599"/>
      <c r="V2508" s="599"/>
      <c r="W2508" s="599"/>
      <c r="X2508" s="514"/>
      <c r="Y2508" s="513"/>
      <c r="Z2508" s="599"/>
      <c r="AA2508" s="599"/>
      <c r="AB2508" s="599"/>
      <c r="AC2508" s="599"/>
      <c r="AD2508" s="514"/>
      <c r="AG2508" s="111">
        <f t="shared" si="353"/>
        <v>0</v>
      </c>
    </row>
    <row r="2509" spans="1:33" ht="15.05" customHeight="1">
      <c r="A2509" s="132"/>
      <c r="B2509" s="132"/>
      <c r="C2509" s="254" t="s">
        <v>136</v>
      </c>
      <c r="D2509" s="580" t="str">
        <f t="shared" si="352"/>
        <v/>
      </c>
      <c r="E2509" s="581"/>
      <c r="F2509" s="581"/>
      <c r="G2509" s="581"/>
      <c r="H2509" s="581"/>
      <c r="I2509" s="581"/>
      <c r="J2509" s="581"/>
      <c r="K2509" s="581"/>
      <c r="L2509" s="600"/>
      <c r="M2509" s="513"/>
      <c r="N2509" s="599"/>
      <c r="O2509" s="599"/>
      <c r="P2509" s="599"/>
      <c r="Q2509" s="599"/>
      <c r="R2509" s="514"/>
      <c r="S2509" s="513"/>
      <c r="T2509" s="599"/>
      <c r="U2509" s="599"/>
      <c r="V2509" s="599"/>
      <c r="W2509" s="599"/>
      <c r="X2509" s="514"/>
      <c r="Y2509" s="513"/>
      <c r="Z2509" s="599"/>
      <c r="AA2509" s="599"/>
      <c r="AB2509" s="599"/>
      <c r="AC2509" s="599"/>
      <c r="AD2509" s="514"/>
      <c r="AG2509" s="111">
        <f t="shared" si="353"/>
        <v>0</v>
      </c>
    </row>
    <row r="2510" spans="1:33" ht="15.05" customHeight="1">
      <c r="A2510" s="132"/>
      <c r="B2510" s="132"/>
      <c r="C2510" s="254" t="s">
        <v>137</v>
      </c>
      <c r="D2510" s="580" t="str">
        <f t="shared" si="352"/>
        <v/>
      </c>
      <c r="E2510" s="581"/>
      <c r="F2510" s="581"/>
      <c r="G2510" s="581"/>
      <c r="H2510" s="581"/>
      <c r="I2510" s="581"/>
      <c r="J2510" s="581"/>
      <c r="K2510" s="581"/>
      <c r="L2510" s="600"/>
      <c r="M2510" s="513"/>
      <c r="N2510" s="599"/>
      <c r="O2510" s="599"/>
      <c r="P2510" s="599"/>
      <c r="Q2510" s="599"/>
      <c r="R2510" s="514"/>
      <c r="S2510" s="513"/>
      <c r="T2510" s="599"/>
      <c r="U2510" s="599"/>
      <c r="V2510" s="599"/>
      <c r="W2510" s="599"/>
      <c r="X2510" s="514"/>
      <c r="Y2510" s="513"/>
      <c r="Z2510" s="599"/>
      <c r="AA2510" s="599"/>
      <c r="AB2510" s="599"/>
      <c r="AC2510" s="599"/>
      <c r="AD2510" s="514"/>
      <c r="AG2510" s="111">
        <f t="shared" si="353"/>
        <v>0</v>
      </c>
    </row>
    <row r="2511" spans="1:33" ht="15.05" customHeight="1">
      <c r="A2511" s="132"/>
      <c r="B2511" s="132"/>
      <c r="C2511" s="254" t="s">
        <v>138</v>
      </c>
      <c r="D2511" s="580" t="str">
        <f t="shared" si="352"/>
        <v/>
      </c>
      <c r="E2511" s="581"/>
      <c r="F2511" s="581"/>
      <c r="G2511" s="581"/>
      <c r="H2511" s="581"/>
      <c r="I2511" s="581"/>
      <c r="J2511" s="581"/>
      <c r="K2511" s="581"/>
      <c r="L2511" s="600"/>
      <c r="M2511" s="513"/>
      <c r="N2511" s="599"/>
      <c r="O2511" s="599"/>
      <c r="P2511" s="599"/>
      <c r="Q2511" s="599"/>
      <c r="R2511" s="514"/>
      <c r="S2511" s="513"/>
      <c r="T2511" s="599"/>
      <c r="U2511" s="599"/>
      <c r="V2511" s="599"/>
      <c r="W2511" s="599"/>
      <c r="X2511" s="514"/>
      <c r="Y2511" s="513"/>
      <c r="Z2511" s="599"/>
      <c r="AA2511" s="599"/>
      <c r="AB2511" s="599"/>
      <c r="AC2511" s="599"/>
      <c r="AD2511" s="514"/>
      <c r="AG2511" s="111">
        <f t="shared" si="353"/>
        <v>0</v>
      </c>
    </row>
    <row r="2512" spans="1:33" ht="15.05" customHeight="1">
      <c r="A2512" s="132"/>
      <c r="B2512" s="132"/>
      <c r="C2512" s="254" t="s">
        <v>139</v>
      </c>
      <c r="D2512" s="580" t="str">
        <f t="shared" si="352"/>
        <v/>
      </c>
      <c r="E2512" s="581"/>
      <c r="F2512" s="581"/>
      <c r="G2512" s="581"/>
      <c r="H2512" s="581"/>
      <c r="I2512" s="581"/>
      <c r="J2512" s="581"/>
      <c r="K2512" s="581"/>
      <c r="L2512" s="600"/>
      <c r="M2512" s="513"/>
      <c r="N2512" s="599"/>
      <c r="O2512" s="599"/>
      <c r="P2512" s="599"/>
      <c r="Q2512" s="599"/>
      <c r="R2512" s="514"/>
      <c r="S2512" s="513"/>
      <c r="T2512" s="599"/>
      <c r="U2512" s="599"/>
      <c r="V2512" s="599"/>
      <c r="W2512" s="599"/>
      <c r="X2512" s="514"/>
      <c r="Y2512" s="513"/>
      <c r="Z2512" s="599"/>
      <c r="AA2512" s="599"/>
      <c r="AB2512" s="599"/>
      <c r="AC2512" s="599"/>
      <c r="AD2512" s="514"/>
      <c r="AG2512" s="111">
        <f t="shared" si="353"/>
        <v>0</v>
      </c>
    </row>
    <row r="2513" spans="1:33" ht="15.05" customHeight="1">
      <c r="A2513" s="132"/>
      <c r="B2513" s="132"/>
      <c r="C2513" s="254" t="s">
        <v>140</v>
      </c>
      <c r="D2513" s="580" t="str">
        <f t="shared" si="352"/>
        <v/>
      </c>
      <c r="E2513" s="581"/>
      <c r="F2513" s="581"/>
      <c r="G2513" s="581"/>
      <c r="H2513" s="581"/>
      <c r="I2513" s="581"/>
      <c r="J2513" s="581"/>
      <c r="K2513" s="581"/>
      <c r="L2513" s="600"/>
      <c r="M2513" s="513"/>
      <c r="N2513" s="599"/>
      <c r="O2513" s="599"/>
      <c r="P2513" s="599"/>
      <c r="Q2513" s="599"/>
      <c r="R2513" s="514"/>
      <c r="S2513" s="513"/>
      <c r="T2513" s="599"/>
      <c r="U2513" s="599"/>
      <c r="V2513" s="599"/>
      <c r="W2513" s="599"/>
      <c r="X2513" s="514"/>
      <c r="Y2513" s="513"/>
      <c r="Z2513" s="599"/>
      <c r="AA2513" s="599"/>
      <c r="AB2513" s="599"/>
      <c r="AC2513" s="599"/>
      <c r="AD2513" s="514"/>
      <c r="AG2513" s="111">
        <f t="shared" si="353"/>
        <v>0</v>
      </c>
    </row>
    <row r="2514" spans="1:33" ht="15.05" customHeight="1">
      <c r="A2514" s="132"/>
      <c r="B2514" s="132"/>
      <c r="C2514" s="254" t="s">
        <v>141</v>
      </c>
      <c r="D2514" s="580" t="str">
        <f t="shared" si="352"/>
        <v/>
      </c>
      <c r="E2514" s="581"/>
      <c r="F2514" s="581"/>
      <c r="G2514" s="581"/>
      <c r="H2514" s="581"/>
      <c r="I2514" s="581"/>
      <c r="J2514" s="581"/>
      <c r="K2514" s="581"/>
      <c r="L2514" s="600"/>
      <c r="M2514" s="513"/>
      <c r="N2514" s="599"/>
      <c r="O2514" s="599"/>
      <c r="P2514" s="599"/>
      <c r="Q2514" s="599"/>
      <c r="R2514" s="514"/>
      <c r="S2514" s="513"/>
      <c r="T2514" s="599"/>
      <c r="U2514" s="599"/>
      <c r="V2514" s="599"/>
      <c r="W2514" s="599"/>
      <c r="X2514" s="514"/>
      <c r="Y2514" s="513"/>
      <c r="Z2514" s="599"/>
      <c r="AA2514" s="599"/>
      <c r="AB2514" s="599"/>
      <c r="AC2514" s="599"/>
      <c r="AD2514" s="514"/>
      <c r="AG2514" s="111">
        <f t="shared" si="353"/>
        <v>0</v>
      </c>
    </row>
    <row r="2515" spans="1:33" ht="15.05" customHeight="1">
      <c r="A2515" s="132"/>
      <c r="B2515" s="132"/>
      <c r="C2515" s="254" t="s">
        <v>142</v>
      </c>
      <c r="D2515" s="580" t="str">
        <f t="shared" si="352"/>
        <v/>
      </c>
      <c r="E2515" s="581"/>
      <c r="F2515" s="581"/>
      <c r="G2515" s="581"/>
      <c r="H2515" s="581"/>
      <c r="I2515" s="581"/>
      <c r="J2515" s="581"/>
      <c r="K2515" s="581"/>
      <c r="L2515" s="600"/>
      <c r="M2515" s="513"/>
      <c r="N2515" s="599"/>
      <c r="O2515" s="599"/>
      <c r="P2515" s="599"/>
      <c r="Q2515" s="599"/>
      <c r="R2515" s="514"/>
      <c r="S2515" s="513"/>
      <c r="T2515" s="599"/>
      <c r="U2515" s="599"/>
      <c r="V2515" s="599"/>
      <c r="W2515" s="599"/>
      <c r="X2515" s="514"/>
      <c r="Y2515" s="513"/>
      <c r="Z2515" s="599"/>
      <c r="AA2515" s="599"/>
      <c r="AB2515" s="599"/>
      <c r="AC2515" s="599"/>
      <c r="AD2515" s="514"/>
      <c r="AG2515" s="111">
        <f t="shared" si="353"/>
        <v>0</v>
      </c>
    </row>
    <row r="2516" spans="1:33" ht="15.05" customHeight="1">
      <c r="A2516" s="132"/>
      <c r="B2516" s="132"/>
      <c r="C2516" s="254" t="s">
        <v>143</v>
      </c>
      <c r="D2516" s="580" t="str">
        <f t="shared" si="352"/>
        <v/>
      </c>
      <c r="E2516" s="581"/>
      <c r="F2516" s="581"/>
      <c r="G2516" s="581"/>
      <c r="H2516" s="581"/>
      <c r="I2516" s="581"/>
      <c r="J2516" s="581"/>
      <c r="K2516" s="581"/>
      <c r="L2516" s="600"/>
      <c r="M2516" s="513"/>
      <c r="N2516" s="599"/>
      <c r="O2516" s="599"/>
      <c r="P2516" s="599"/>
      <c r="Q2516" s="599"/>
      <c r="R2516" s="514"/>
      <c r="S2516" s="513"/>
      <c r="T2516" s="599"/>
      <c r="U2516" s="599"/>
      <c r="V2516" s="599"/>
      <c r="W2516" s="599"/>
      <c r="X2516" s="514"/>
      <c r="Y2516" s="513"/>
      <c r="Z2516" s="599"/>
      <c r="AA2516" s="599"/>
      <c r="AB2516" s="599"/>
      <c r="AC2516" s="599"/>
      <c r="AD2516" s="514"/>
      <c r="AG2516" s="111">
        <f t="shared" si="353"/>
        <v>0</v>
      </c>
    </row>
    <row r="2517" spans="1:33" ht="15.05" customHeight="1">
      <c r="A2517" s="132"/>
      <c r="B2517" s="132"/>
      <c r="C2517" s="254" t="s">
        <v>144</v>
      </c>
      <c r="D2517" s="580" t="str">
        <f t="shared" si="352"/>
        <v/>
      </c>
      <c r="E2517" s="581"/>
      <c r="F2517" s="581"/>
      <c r="G2517" s="581"/>
      <c r="H2517" s="581"/>
      <c r="I2517" s="581"/>
      <c r="J2517" s="581"/>
      <c r="K2517" s="581"/>
      <c r="L2517" s="600"/>
      <c r="M2517" s="513"/>
      <c r="N2517" s="599"/>
      <c r="O2517" s="599"/>
      <c r="P2517" s="599"/>
      <c r="Q2517" s="599"/>
      <c r="R2517" s="514"/>
      <c r="S2517" s="513"/>
      <c r="T2517" s="599"/>
      <c r="U2517" s="599"/>
      <c r="V2517" s="599"/>
      <c r="W2517" s="599"/>
      <c r="X2517" s="514"/>
      <c r="Y2517" s="513"/>
      <c r="Z2517" s="599"/>
      <c r="AA2517" s="599"/>
      <c r="AB2517" s="599"/>
      <c r="AC2517" s="599"/>
      <c r="AD2517" s="514"/>
      <c r="AG2517" s="111">
        <f t="shared" si="353"/>
        <v>0</v>
      </c>
    </row>
    <row r="2518" spans="1:33" ht="15.05" customHeight="1">
      <c r="A2518" s="132"/>
      <c r="B2518" s="132"/>
      <c r="C2518" s="254" t="s">
        <v>145</v>
      </c>
      <c r="D2518" s="580" t="str">
        <f t="shared" si="352"/>
        <v/>
      </c>
      <c r="E2518" s="581"/>
      <c r="F2518" s="581"/>
      <c r="G2518" s="581"/>
      <c r="H2518" s="581"/>
      <c r="I2518" s="581"/>
      <c r="J2518" s="581"/>
      <c r="K2518" s="581"/>
      <c r="L2518" s="600"/>
      <c r="M2518" s="513"/>
      <c r="N2518" s="599"/>
      <c r="O2518" s="599"/>
      <c r="P2518" s="599"/>
      <c r="Q2518" s="599"/>
      <c r="R2518" s="514"/>
      <c r="S2518" s="513"/>
      <c r="T2518" s="599"/>
      <c r="U2518" s="599"/>
      <c r="V2518" s="599"/>
      <c r="W2518" s="599"/>
      <c r="X2518" s="514"/>
      <c r="Y2518" s="513"/>
      <c r="Z2518" s="599"/>
      <c r="AA2518" s="599"/>
      <c r="AB2518" s="599"/>
      <c r="AC2518" s="599"/>
      <c r="AD2518" s="514"/>
      <c r="AG2518" s="111">
        <f t="shared" si="353"/>
        <v>0</v>
      </c>
    </row>
    <row r="2519" spans="1:33" ht="15.05" customHeight="1">
      <c r="A2519" s="132"/>
      <c r="B2519" s="132"/>
      <c r="C2519" s="254" t="s">
        <v>146</v>
      </c>
      <c r="D2519" s="580" t="str">
        <f t="shared" si="352"/>
        <v/>
      </c>
      <c r="E2519" s="581"/>
      <c r="F2519" s="581"/>
      <c r="G2519" s="581"/>
      <c r="H2519" s="581"/>
      <c r="I2519" s="581"/>
      <c r="J2519" s="581"/>
      <c r="K2519" s="581"/>
      <c r="L2519" s="600"/>
      <c r="M2519" s="513"/>
      <c r="N2519" s="599"/>
      <c r="O2519" s="599"/>
      <c r="P2519" s="599"/>
      <c r="Q2519" s="599"/>
      <c r="R2519" s="514"/>
      <c r="S2519" s="513"/>
      <c r="T2519" s="599"/>
      <c r="U2519" s="599"/>
      <c r="V2519" s="599"/>
      <c r="W2519" s="599"/>
      <c r="X2519" s="514"/>
      <c r="Y2519" s="513"/>
      <c r="Z2519" s="599"/>
      <c r="AA2519" s="599"/>
      <c r="AB2519" s="599"/>
      <c r="AC2519" s="599"/>
      <c r="AD2519" s="514"/>
      <c r="AG2519" s="111">
        <f t="shared" si="353"/>
        <v>0</v>
      </c>
    </row>
    <row r="2520" spans="1:33" ht="15.05" customHeight="1">
      <c r="A2520" s="132"/>
      <c r="B2520" s="132"/>
      <c r="C2520" s="254" t="s">
        <v>147</v>
      </c>
      <c r="D2520" s="580" t="str">
        <f t="shared" si="352"/>
        <v/>
      </c>
      <c r="E2520" s="581"/>
      <c r="F2520" s="581"/>
      <c r="G2520" s="581"/>
      <c r="H2520" s="581"/>
      <c r="I2520" s="581"/>
      <c r="J2520" s="581"/>
      <c r="K2520" s="581"/>
      <c r="L2520" s="600"/>
      <c r="M2520" s="513"/>
      <c r="N2520" s="599"/>
      <c r="O2520" s="599"/>
      <c r="P2520" s="599"/>
      <c r="Q2520" s="599"/>
      <c r="R2520" s="514"/>
      <c r="S2520" s="513"/>
      <c r="T2520" s="599"/>
      <c r="U2520" s="599"/>
      <c r="V2520" s="599"/>
      <c r="W2520" s="599"/>
      <c r="X2520" s="514"/>
      <c r="Y2520" s="513"/>
      <c r="Z2520" s="599"/>
      <c r="AA2520" s="599"/>
      <c r="AB2520" s="599"/>
      <c r="AC2520" s="599"/>
      <c r="AD2520" s="514"/>
      <c r="AG2520" s="111">
        <f t="shared" si="353"/>
        <v>0</v>
      </c>
    </row>
    <row r="2521" spans="1:33" ht="15.05" customHeight="1">
      <c r="A2521" s="132"/>
      <c r="B2521" s="132"/>
      <c r="C2521" s="254" t="s">
        <v>148</v>
      </c>
      <c r="D2521" s="580" t="str">
        <f t="shared" si="352"/>
        <v/>
      </c>
      <c r="E2521" s="581"/>
      <c r="F2521" s="581"/>
      <c r="G2521" s="581"/>
      <c r="H2521" s="581"/>
      <c r="I2521" s="581"/>
      <c r="J2521" s="581"/>
      <c r="K2521" s="581"/>
      <c r="L2521" s="600"/>
      <c r="M2521" s="513"/>
      <c r="N2521" s="599"/>
      <c r="O2521" s="599"/>
      <c r="P2521" s="599"/>
      <c r="Q2521" s="599"/>
      <c r="R2521" s="514"/>
      <c r="S2521" s="513"/>
      <c r="T2521" s="599"/>
      <c r="U2521" s="599"/>
      <c r="V2521" s="599"/>
      <c r="W2521" s="599"/>
      <c r="X2521" s="514"/>
      <c r="Y2521" s="513"/>
      <c r="Z2521" s="599"/>
      <c r="AA2521" s="599"/>
      <c r="AB2521" s="599"/>
      <c r="AC2521" s="599"/>
      <c r="AD2521" s="514"/>
      <c r="AG2521" s="111">
        <f t="shared" si="353"/>
        <v>0</v>
      </c>
    </row>
    <row r="2522" spans="1:33" ht="15.05" customHeight="1">
      <c r="A2522" s="132"/>
      <c r="B2522" s="132"/>
      <c r="C2522" s="254" t="s">
        <v>149</v>
      </c>
      <c r="D2522" s="580" t="str">
        <f t="shared" si="352"/>
        <v/>
      </c>
      <c r="E2522" s="581"/>
      <c r="F2522" s="581"/>
      <c r="G2522" s="581"/>
      <c r="H2522" s="581"/>
      <c r="I2522" s="581"/>
      <c r="J2522" s="581"/>
      <c r="K2522" s="581"/>
      <c r="L2522" s="600"/>
      <c r="M2522" s="513"/>
      <c r="N2522" s="599"/>
      <c r="O2522" s="599"/>
      <c r="P2522" s="599"/>
      <c r="Q2522" s="599"/>
      <c r="R2522" s="514"/>
      <c r="S2522" s="513"/>
      <c r="T2522" s="599"/>
      <c r="U2522" s="599"/>
      <c r="V2522" s="599"/>
      <c r="W2522" s="599"/>
      <c r="X2522" s="514"/>
      <c r="Y2522" s="513"/>
      <c r="Z2522" s="599"/>
      <c r="AA2522" s="599"/>
      <c r="AB2522" s="599"/>
      <c r="AC2522" s="599"/>
      <c r="AD2522" s="514"/>
      <c r="AG2522" s="111">
        <f t="shared" si="353"/>
        <v>0</v>
      </c>
    </row>
    <row r="2523" spans="1:33" ht="15.05" customHeight="1">
      <c r="A2523" s="132"/>
      <c r="B2523" s="132"/>
      <c r="C2523" s="254" t="s">
        <v>150</v>
      </c>
      <c r="D2523" s="580" t="str">
        <f t="shared" si="352"/>
        <v/>
      </c>
      <c r="E2523" s="581"/>
      <c r="F2523" s="581"/>
      <c r="G2523" s="581"/>
      <c r="H2523" s="581"/>
      <c r="I2523" s="581"/>
      <c r="J2523" s="581"/>
      <c r="K2523" s="581"/>
      <c r="L2523" s="600"/>
      <c r="M2523" s="513"/>
      <c r="N2523" s="599"/>
      <c r="O2523" s="599"/>
      <c r="P2523" s="599"/>
      <c r="Q2523" s="599"/>
      <c r="R2523" s="514"/>
      <c r="S2523" s="513"/>
      <c r="T2523" s="599"/>
      <c r="U2523" s="599"/>
      <c r="V2523" s="599"/>
      <c r="W2523" s="599"/>
      <c r="X2523" s="514"/>
      <c r="Y2523" s="513"/>
      <c r="Z2523" s="599"/>
      <c r="AA2523" s="599"/>
      <c r="AB2523" s="599"/>
      <c r="AC2523" s="599"/>
      <c r="AD2523" s="514"/>
      <c r="AG2523" s="111">
        <f t="shared" si="353"/>
        <v>0</v>
      </c>
    </row>
    <row r="2524" spans="1:33" ht="15.05" customHeight="1">
      <c r="A2524" s="132"/>
      <c r="B2524" s="132"/>
      <c r="C2524" s="254" t="s">
        <v>151</v>
      </c>
      <c r="D2524" s="580" t="str">
        <f t="shared" si="352"/>
        <v/>
      </c>
      <c r="E2524" s="581"/>
      <c r="F2524" s="581"/>
      <c r="G2524" s="581"/>
      <c r="H2524" s="581"/>
      <c r="I2524" s="581"/>
      <c r="J2524" s="581"/>
      <c r="K2524" s="581"/>
      <c r="L2524" s="600"/>
      <c r="M2524" s="513"/>
      <c r="N2524" s="599"/>
      <c r="O2524" s="599"/>
      <c r="P2524" s="599"/>
      <c r="Q2524" s="599"/>
      <c r="R2524" s="514"/>
      <c r="S2524" s="513"/>
      <c r="T2524" s="599"/>
      <c r="U2524" s="599"/>
      <c r="V2524" s="599"/>
      <c r="W2524" s="599"/>
      <c r="X2524" s="514"/>
      <c r="Y2524" s="513"/>
      <c r="Z2524" s="599"/>
      <c r="AA2524" s="599"/>
      <c r="AB2524" s="599"/>
      <c r="AC2524" s="599"/>
      <c r="AD2524" s="514"/>
      <c r="AG2524" s="111">
        <f t="shared" si="353"/>
        <v>0</v>
      </c>
    </row>
    <row r="2525" spans="1:33" ht="15.05" customHeight="1">
      <c r="A2525" s="132"/>
      <c r="B2525" s="132"/>
      <c r="C2525" s="254" t="s">
        <v>152</v>
      </c>
      <c r="D2525" s="580" t="str">
        <f t="shared" si="352"/>
        <v/>
      </c>
      <c r="E2525" s="581"/>
      <c r="F2525" s="581"/>
      <c r="G2525" s="581"/>
      <c r="H2525" s="581"/>
      <c r="I2525" s="581"/>
      <c r="J2525" s="581"/>
      <c r="K2525" s="581"/>
      <c r="L2525" s="600"/>
      <c r="M2525" s="513"/>
      <c r="N2525" s="599"/>
      <c r="O2525" s="599"/>
      <c r="P2525" s="599"/>
      <c r="Q2525" s="599"/>
      <c r="R2525" s="514"/>
      <c r="S2525" s="513"/>
      <c r="T2525" s="599"/>
      <c r="U2525" s="599"/>
      <c r="V2525" s="599"/>
      <c r="W2525" s="599"/>
      <c r="X2525" s="514"/>
      <c r="Y2525" s="513"/>
      <c r="Z2525" s="599"/>
      <c r="AA2525" s="599"/>
      <c r="AB2525" s="599"/>
      <c r="AC2525" s="599"/>
      <c r="AD2525" s="514"/>
      <c r="AG2525" s="111">
        <f t="shared" si="353"/>
        <v>0</v>
      </c>
    </row>
    <row r="2526" spans="1:33" ht="15.05" customHeight="1">
      <c r="A2526" s="132"/>
      <c r="B2526" s="132"/>
      <c r="C2526" s="254" t="s">
        <v>153</v>
      </c>
      <c r="D2526" s="580" t="str">
        <f t="shared" si="352"/>
        <v/>
      </c>
      <c r="E2526" s="581"/>
      <c r="F2526" s="581"/>
      <c r="G2526" s="581"/>
      <c r="H2526" s="581"/>
      <c r="I2526" s="581"/>
      <c r="J2526" s="581"/>
      <c r="K2526" s="581"/>
      <c r="L2526" s="600"/>
      <c r="M2526" s="513"/>
      <c r="N2526" s="599"/>
      <c r="O2526" s="599"/>
      <c r="P2526" s="599"/>
      <c r="Q2526" s="599"/>
      <c r="R2526" s="514"/>
      <c r="S2526" s="513"/>
      <c r="T2526" s="599"/>
      <c r="U2526" s="599"/>
      <c r="V2526" s="599"/>
      <c r="W2526" s="599"/>
      <c r="X2526" s="514"/>
      <c r="Y2526" s="513"/>
      <c r="Z2526" s="599"/>
      <c r="AA2526" s="599"/>
      <c r="AB2526" s="599"/>
      <c r="AC2526" s="599"/>
      <c r="AD2526" s="514"/>
      <c r="AG2526" s="111">
        <f t="shared" si="353"/>
        <v>0</v>
      </c>
    </row>
    <row r="2527" spans="1:33" ht="15.05" customHeight="1">
      <c r="A2527" s="132"/>
      <c r="B2527" s="132"/>
      <c r="C2527" s="254" t="s">
        <v>154</v>
      </c>
      <c r="D2527" s="580" t="str">
        <f t="shared" si="352"/>
        <v/>
      </c>
      <c r="E2527" s="581"/>
      <c r="F2527" s="581"/>
      <c r="G2527" s="581"/>
      <c r="H2527" s="581"/>
      <c r="I2527" s="581"/>
      <c r="J2527" s="581"/>
      <c r="K2527" s="581"/>
      <c r="L2527" s="600"/>
      <c r="M2527" s="513"/>
      <c r="N2527" s="599"/>
      <c r="O2527" s="599"/>
      <c r="P2527" s="599"/>
      <c r="Q2527" s="599"/>
      <c r="R2527" s="514"/>
      <c r="S2527" s="513"/>
      <c r="T2527" s="599"/>
      <c r="U2527" s="599"/>
      <c r="V2527" s="599"/>
      <c r="W2527" s="599"/>
      <c r="X2527" s="514"/>
      <c r="Y2527" s="513"/>
      <c r="Z2527" s="599"/>
      <c r="AA2527" s="599"/>
      <c r="AB2527" s="599"/>
      <c r="AC2527" s="599"/>
      <c r="AD2527" s="514"/>
      <c r="AG2527" s="111">
        <f t="shared" si="353"/>
        <v>0</v>
      </c>
    </row>
    <row r="2528" spans="1:33" ht="15.05" customHeight="1">
      <c r="A2528" s="132"/>
      <c r="B2528" s="132"/>
      <c r="C2528" s="254" t="s">
        <v>155</v>
      </c>
      <c r="D2528" s="580" t="str">
        <f t="shared" si="352"/>
        <v/>
      </c>
      <c r="E2528" s="581"/>
      <c r="F2528" s="581"/>
      <c r="G2528" s="581"/>
      <c r="H2528" s="581"/>
      <c r="I2528" s="581"/>
      <c r="J2528" s="581"/>
      <c r="K2528" s="581"/>
      <c r="L2528" s="600"/>
      <c r="M2528" s="513"/>
      <c r="N2528" s="599"/>
      <c r="O2528" s="599"/>
      <c r="P2528" s="599"/>
      <c r="Q2528" s="599"/>
      <c r="R2528" s="514"/>
      <c r="S2528" s="513"/>
      <c r="T2528" s="599"/>
      <c r="U2528" s="599"/>
      <c r="V2528" s="599"/>
      <c r="W2528" s="599"/>
      <c r="X2528" s="514"/>
      <c r="Y2528" s="513"/>
      <c r="Z2528" s="599"/>
      <c r="AA2528" s="599"/>
      <c r="AB2528" s="599"/>
      <c r="AC2528" s="599"/>
      <c r="AD2528" s="514"/>
      <c r="AG2528" s="111">
        <f t="shared" si="353"/>
        <v>0</v>
      </c>
    </row>
    <row r="2529" spans="1:33" ht="15.05" customHeight="1">
      <c r="A2529" s="132"/>
      <c r="B2529" s="132"/>
      <c r="C2529" s="254" t="s">
        <v>156</v>
      </c>
      <c r="D2529" s="580" t="str">
        <f t="shared" si="352"/>
        <v/>
      </c>
      <c r="E2529" s="581"/>
      <c r="F2529" s="581"/>
      <c r="G2529" s="581"/>
      <c r="H2529" s="581"/>
      <c r="I2529" s="581"/>
      <c r="J2529" s="581"/>
      <c r="K2529" s="581"/>
      <c r="L2529" s="600"/>
      <c r="M2529" s="513"/>
      <c r="N2529" s="599"/>
      <c r="O2529" s="599"/>
      <c r="P2529" s="599"/>
      <c r="Q2529" s="599"/>
      <c r="R2529" s="514"/>
      <c r="S2529" s="513"/>
      <c r="T2529" s="599"/>
      <c r="U2529" s="599"/>
      <c r="V2529" s="599"/>
      <c r="W2529" s="599"/>
      <c r="X2529" s="514"/>
      <c r="Y2529" s="513"/>
      <c r="Z2529" s="599"/>
      <c r="AA2529" s="599"/>
      <c r="AB2529" s="599"/>
      <c r="AC2529" s="599"/>
      <c r="AD2529" s="514"/>
      <c r="AG2529" s="111">
        <f t="shared" si="353"/>
        <v>0</v>
      </c>
    </row>
    <row r="2530" spans="1:33" ht="15.05" customHeight="1">
      <c r="A2530" s="132"/>
      <c r="B2530" s="132"/>
      <c r="C2530" s="254" t="s">
        <v>157</v>
      </c>
      <c r="D2530" s="580" t="str">
        <f t="shared" si="352"/>
        <v/>
      </c>
      <c r="E2530" s="581"/>
      <c r="F2530" s="581"/>
      <c r="G2530" s="581"/>
      <c r="H2530" s="581"/>
      <c r="I2530" s="581"/>
      <c r="J2530" s="581"/>
      <c r="K2530" s="581"/>
      <c r="L2530" s="600"/>
      <c r="M2530" s="513"/>
      <c r="N2530" s="599"/>
      <c r="O2530" s="599"/>
      <c r="P2530" s="599"/>
      <c r="Q2530" s="599"/>
      <c r="R2530" s="514"/>
      <c r="S2530" s="513"/>
      <c r="T2530" s="599"/>
      <c r="U2530" s="599"/>
      <c r="V2530" s="599"/>
      <c r="W2530" s="599"/>
      <c r="X2530" s="514"/>
      <c r="Y2530" s="513"/>
      <c r="Z2530" s="599"/>
      <c r="AA2530" s="599"/>
      <c r="AB2530" s="599"/>
      <c r="AC2530" s="599"/>
      <c r="AD2530" s="514"/>
      <c r="AG2530" s="111">
        <f t="shared" si="353"/>
        <v>0</v>
      </c>
    </row>
    <row r="2531" spans="1:33" ht="15.05" customHeight="1">
      <c r="A2531" s="132"/>
      <c r="B2531" s="132"/>
      <c r="C2531" s="254" t="s">
        <v>158</v>
      </c>
      <c r="D2531" s="580" t="str">
        <f t="shared" si="352"/>
        <v/>
      </c>
      <c r="E2531" s="581"/>
      <c r="F2531" s="581"/>
      <c r="G2531" s="581"/>
      <c r="H2531" s="581"/>
      <c r="I2531" s="581"/>
      <c r="J2531" s="581"/>
      <c r="K2531" s="581"/>
      <c r="L2531" s="600"/>
      <c r="M2531" s="513"/>
      <c r="N2531" s="599"/>
      <c r="O2531" s="599"/>
      <c r="P2531" s="599"/>
      <c r="Q2531" s="599"/>
      <c r="R2531" s="514"/>
      <c r="S2531" s="513"/>
      <c r="T2531" s="599"/>
      <c r="U2531" s="599"/>
      <c r="V2531" s="599"/>
      <c r="W2531" s="599"/>
      <c r="X2531" s="514"/>
      <c r="Y2531" s="513"/>
      <c r="Z2531" s="599"/>
      <c r="AA2531" s="599"/>
      <c r="AB2531" s="599"/>
      <c r="AC2531" s="599"/>
      <c r="AD2531" s="514"/>
      <c r="AG2531" s="111">
        <f t="shared" si="353"/>
        <v>0</v>
      </c>
    </row>
    <row r="2532" spans="1:33" ht="15.05" customHeight="1">
      <c r="A2532" s="132"/>
      <c r="B2532" s="132"/>
      <c r="C2532" s="254" t="s">
        <v>159</v>
      </c>
      <c r="D2532" s="580" t="str">
        <f t="shared" si="352"/>
        <v/>
      </c>
      <c r="E2532" s="581"/>
      <c r="F2532" s="581"/>
      <c r="G2532" s="581"/>
      <c r="H2532" s="581"/>
      <c r="I2532" s="581"/>
      <c r="J2532" s="581"/>
      <c r="K2532" s="581"/>
      <c r="L2532" s="600"/>
      <c r="M2532" s="513"/>
      <c r="N2532" s="599"/>
      <c r="O2532" s="599"/>
      <c r="P2532" s="599"/>
      <c r="Q2532" s="599"/>
      <c r="R2532" s="514"/>
      <c r="S2532" s="513"/>
      <c r="T2532" s="599"/>
      <c r="U2532" s="599"/>
      <c r="V2532" s="599"/>
      <c r="W2532" s="599"/>
      <c r="X2532" s="514"/>
      <c r="Y2532" s="513"/>
      <c r="Z2532" s="599"/>
      <c r="AA2532" s="599"/>
      <c r="AB2532" s="599"/>
      <c r="AC2532" s="599"/>
      <c r="AD2532" s="514"/>
      <c r="AG2532" s="111">
        <f t="shared" si="353"/>
        <v>0</v>
      </c>
    </row>
    <row r="2533" spans="1:33" ht="15.05" customHeight="1">
      <c r="A2533" s="132"/>
      <c r="B2533" s="132"/>
      <c r="C2533" s="254" t="s">
        <v>160</v>
      </c>
      <c r="D2533" s="580" t="str">
        <f t="shared" si="352"/>
        <v/>
      </c>
      <c r="E2533" s="581"/>
      <c r="F2533" s="581"/>
      <c r="G2533" s="581"/>
      <c r="H2533" s="581"/>
      <c r="I2533" s="581"/>
      <c r="J2533" s="581"/>
      <c r="K2533" s="581"/>
      <c r="L2533" s="600"/>
      <c r="M2533" s="513"/>
      <c r="N2533" s="599"/>
      <c r="O2533" s="599"/>
      <c r="P2533" s="599"/>
      <c r="Q2533" s="599"/>
      <c r="R2533" s="514"/>
      <c r="S2533" s="513"/>
      <c r="T2533" s="599"/>
      <c r="U2533" s="599"/>
      <c r="V2533" s="599"/>
      <c r="W2533" s="599"/>
      <c r="X2533" s="514"/>
      <c r="Y2533" s="513"/>
      <c r="Z2533" s="599"/>
      <c r="AA2533" s="599"/>
      <c r="AB2533" s="599"/>
      <c r="AC2533" s="599"/>
      <c r="AD2533" s="514"/>
      <c r="AG2533" s="111">
        <f t="shared" si="353"/>
        <v>0</v>
      </c>
    </row>
    <row r="2534" spans="1:33" ht="15.05" customHeight="1">
      <c r="A2534" s="132"/>
      <c r="B2534" s="132"/>
      <c r="C2534" s="193" t="s">
        <v>161</v>
      </c>
      <c r="D2534" s="580" t="str">
        <f t="shared" si="352"/>
        <v/>
      </c>
      <c r="E2534" s="581"/>
      <c r="F2534" s="581"/>
      <c r="G2534" s="581"/>
      <c r="H2534" s="581"/>
      <c r="I2534" s="581"/>
      <c r="J2534" s="581"/>
      <c r="K2534" s="581"/>
      <c r="L2534" s="600"/>
      <c r="M2534" s="513"/>
      <c r="N2534" s="599"/>
      <c r="O2534" s="599"/>
      <c r="P2534" s="599"/>
      <c r="Q2534" s="599"/>
      <c r="R2534" s="514"/>
      <c r="S2534" s="513"/>
      <c r="T2534" s="599"/>
      <c r="U2534" s="599"/>
      <c r="V2534" s="599"/>
      <c r="W2534" s="599"/>
      <c r="X2534" s="514"/>
      <c r="Y2534" s="513"/>
      <c r="Z2534" s="599"/>
      <c r="AA2534" s="599"/>
      <c r="AB2534" s="599"/>
      <c r="AC2534" s="599"/>
      <c r="AD2534" s="514"/>
      <c r="AG2534" s="111">
        <f t="shared" si="353"/>
        <v>0</v>
      </c>
    </row>
    <row r="2535" spans="1:33" ht="15.05" customHeight="1">
      <c r="A2535" s="132"/>
      <c r="B2535" s="132"/>
      <c r="C2535" s="193" t="s">
        <v>162</v>
      </c>
      <c r="D2535" s="580" t="str">
        <f t="shared" si="352"/>
        <v/>
      </c>
      <c r="E2535" s="581"/>
      <c r="F2535" s="581"/>
      <c r="G2535" s="581"/>
      <c r="H2535" s="581"/>
      <c r="I2535" s="581"/>
      <c r="J2535" s="581"/>
      <c r="K2535" s="581"/>
      <c r="L2535" s="600"/>
      <c r="M2535" s="513"/>
      <c r="N2535" s="599"/>
      <c r="O2535" s="599"/>
      <c r="P2535" s="599"/>
      <c r="Q2535" s="599"/>
      <c r="R2535" s="514"/>
      <c r="S2535" s="513"/>
      <c r="T2535" s="599"/>
      <c r="U2535" s="599"/>
      <c r="V2535" s="599"/>
      <c r="W2535" s="599"/>
      <c r="X2535" s="514"/>
      <c r="Y2535" s="513"/>
      <c r="Z2535" s="599"/>
      <c r="AA2535" s="599"/>
      <c r="AB2535" s="599"/>
      <c r="AC2535" s="599"/>
      <c r="AD2535" s="514"/>
      <c r="AG2535" s="111">
        <f t="shared" si="353"/>
        <v>0</v>
      </c>
    </row>
    <row r="2536" spans="1:33" ht="15.05" customHeight="1">
      <c r="A2536" s="132"/>
      <c r="B2536" s="132"/>
      <c r="C2536" s="193" t="s">
        <v>163</v>
      </c>
      <c r="D2536" s="580" t="str">
        <f t="shared" si="352"/>
        <v/>
      </c>
      <c r="E2536" s="581"/>
      <c r="F2536" s="581"/>
      <c r="G2536" s="581"/>
      <c r="H2536" s="581"/>
      <c r="I2536" s="581"/>
      <c r="J2536" s="581"/>
      <c r="K2536" s="581"/>
      <c r="L2536" s="600"/>
      <c r="M2536" s="513"/>
      <c r="N2536" s="599"/>
      <c r="O2536" s="599"/>
      <c r="P2536" s="599"/>
      <c r="Q2536" s="599"/>
      <c r="R2536" s="514"/>
      <c r="S2536" s="513"/>
      <c r="T2536" s="599"/>
      <c r="U2536" s="599"/>
      <c r="V2536" s="599"/>
      <c r="W2536" s="599"/>
      <c r="X2536" s="514"/>
      <c r="Y2536" s="513"/>
      <c r="Z2536" s="599"/>
      <c r="AA2536" s="599"/>
      <c r="AB2536" s="599"/>
      <c r="AC2536" s="599"/>
      <c r="AD2536" s="514"/>
      <c r="AG2536" s="111">
        <f t="shared" si="353"/>
        <v>0</v>
      </c>
    </row>
    <row r="2537" spans="1:33" ht="15.05" customHeight="1">
      <c r="A2537" s="132"/>
      <c r="B2537" s="132"/>
      <c r="C2537" s="193" t="s">
        <v>164</v>
      </c>
      <c r="D2537" s="580" t="str">
        <f t="shared" si="352"/>
        <v/>
      </c>
      <c r="E2537" s="581"/>
      <c r="F2537" s="581"/>
      <c r="G2537" s="581"/>
      <c r="H2537" s="581"/>
      <c r="I2537" s="581"/>
      <c r="J2537" s="581"/>
      <c r="K2537" s="581"/>
      <c r="L2537" s="600"/>
      <c r="M2537" s="513"/>
      <c r="N2537" s="599"/>
      <c r="O2537" s="599"/>
      <c r="P2537" s="599"/>
      <c r="Q2537" s="599"/>
      <c r="R2537" s="514"/>
      <c r="S2537" s="513"/>
      <c r="T2537" s="599"/>
      <c r="U2537" s="599"/>
      <c r="V2537" s="599"/>
      <c r="W2537" s="599"/>
      <c r="X2537" s="514"/>
      <c r="Y2537" s="513"/>
      <c r="Z2537" s="599"/>
      <c r="AA2537" s="599"/>
      <c r="AB2537" s="599"/>
      <c r="AC2537" s="599"/>
      <c r="AD2537" s="514"/>
      <c r="AG2537" s="111">
        <f t="shared" si="353"/>
        <v>0</v>
      </c>
    </row>
    <row r="2538" spans="1:33" ht="15.05" customHeight="1">
      <c r="A2538" s="132"/>
      <c r="B2538" s="132"/>
      <c r="C2538" s="256" t="s">
        <v>165</v>
      </c>
      <c r="D2538" s="580" t="str">
        <f t="shared" si="352"/>
        <v/>
      </c>
      <c r="E2538" s="581"/>
      <c r="F2538" s="581"/>
      <c r="G2538" s="581"/>
      <c r="H2538" s="581"/>
      <c r="I2538" s="581"/>
      <c r="J2538" s="581"/>
      <c r="K2538" s="581"/>
      <c r="L2538" s="600"/>
      <c r="M2538" s="513"/>
      <c r="N2538" s="599"/>
      <c r="O2538" s="599"/>
      <c r="P2538" s="599"/>
      <c r="Q2538" s="599"/>
      <c r="R2538" s="514"/>
      <c r="S2538" s="513"/>
      <c r="T2538" s="599"/>
      <c r="U2538" s="599"/>
      <c r="V2538" s="599"/>
      <c r="W2538" s="599"/>
      <c r="X2538" s="514"/>
      <c r="Y2538" s="513"/>
      <c r="Z2538" s="599"/>
      <c r="AA2538" s="599"/>
      <c r="AB2538" s="599"/>
      <c r="AC2538" s="599"/>
      <c r="AD2538" s="514"/>
      <c r="AG2538" s="111">
        <f t="shared" si="353"/>
        <v>0</v>
      </c>
    </row>
    <row r="2539" spans="1:33" ht="15.05" customHeight="1">
      <c r="A2539" s="132"/>
      <c r="B2539" s="132"/>
      <c r="C2539" s="156" t="s">
        <v>166</v>
      </c>
      <c r="D2539" s="580" t="str">
        <f t="shared" si="352"/>
        <v/>
      </c>
      <c r="E2539" s="581"/>
      <c r="F2539" s="581"/>
      <c r="G2539" s="581"/>
      <c r="H2539" s="581"/>
      <c r="I2539" s="581"/>
      <c r="J2539" s="581"/>
      <c r="K2539" s="581"/>
      <c r="L2539" s="600"/>
      <c r="M2539" s="513"/>
      <c r="N2539" s="599"/>
      <c r="O2539" s="599"/>
      <c r="P2539" s="599"/>
      <c r="Q2539" s="599"/>
      <c r="R2539" s="514"/>
      <c r="S2539" s="513"/>
      <c r="T2539" s="599"/>
      <c r="U2539" s="599"/>
      <c r="V2539" s="599"/>
      <c r="W2539" s="599"/>
      <c r="X2539" s="514"/>
      <c r="Y2539" s="513"/>
      <c r="Z2539" s="599"/>
      <c r="AA2539" s="599"/>
      <c r="AB2539" s="599"/>
      <c r="AC2539" s="599"/>
      <c r="AD2539" s="514"/>
      <c r="AG2539" s="111">
        <f t="shared" si="353"/>
        <v>0</v>
      </c>
    </row>
    <row r="2540" spans="1:33" ht="15.05" customHeight="1">
      <c r="A2540" s="132"/>
      <c r="B2540" s="132"/>
      <c r="C2540" s="156" t="s">
        <v>167</v>
      </c>
      <c r="D2540" s="580" t="str">
        <f t="shared" si="352"/>
        <v/>
      </c>
      <c r="E2540" s="581"/>
      <c r="F2540" s="581"/>
      <c r="G2540" s="581"/>
      <c r="H2540" s="581"/>
      <c r="I2540" s="581"/>
      <c r="J2540" s="581"/>
      <c r="K2540" s="581"/>
      <c r="L2540" s="600"/>
      <c r="M2540" s="513"/>
      <c r="N2540" s="599"/>
      <c r="O2540" s="599"/>
      <c r="P2540" s="599"/>
      <c r="Q2540" s="599"/>
      <c r="R2540" s="514"/>
      <c r="S2540" s="513"/>
      <c r="T2540" s="599"/>
      <c r="U2540" s="599"/>
      <c r="V2540" s="599"/>
      <c r="W2540" s="599"/>
      <c r="X2540" s="514"/>
      <c r="Y2540" s="513"/>
      <c r="Z2540" s="599"/>
      <c r="AA2540" s="599"/>
      <c r="AB2540" s="599"/>
      <c r="AC2540" s="599"/>
      <c r="AD2540" s="514"/>
      <c r="AG2540" s="111">
        <f t="shared" si="353"/>
        <v>0</v>
      </c>
    </row>
    <row r="2541" spans="1:33" ht="15.05" customHeight="1">
      <c r="A2541" s="132"/>
      <c r="B2541" s="132"/>
      <c r="C2541" s="257" t="s">
        <v>168</v>
      </c>
      <c r="D2541" s="580" t="str">
        <f t="shared" si="352"/>
        <v/>
      </c>
      <c r="E2541" s="581"/>
      <c r="F2541" s="581"/>
      <c r="G2541" s="581"/>
      <c r="H2541" s="581"/>
      <c r="I2541" s="581"/>
      <c r="J2541" s="581"/>
      <c r="K2541" s="581"/>
      <c r="L2541" s="600"/>
      <c r="M2541" s="513"/>
      <c r="N2541" s="599"/>
      <c r="O2541" s="599"/>
      <c r="P2541" s="599"/>
      <c r="Q2541" s="599"/>
      <c r="R2541" s="514"/>
      <c r="S2541" s="513"/>
      <c r="T2541" s="599"/>
      <c r="U2541" s="599"/>
      <c r="V2541" s="599"/>
      <c r="W2541" s="599"/>
      <c r="X2541" s="514"/>
      <c r="Y2541" s="513"/>
      <c r="Z2541" s="599"/>
      <c r="AA2541" s="599"/>
      <c r="AB2541" s="599"/>
      <c r="AC2541" s="599"/>
      <c r="AD2541" s="514"/>
      <c r="AG2541" s="111">
        <f t="shared" si="353"/>
        <v>0</v>
      </c>
    </row>
    <row r="2542" spans="1:33" ht="15.05" customHeight="1">
      <c r="A2542" s="132"/>
      <c r="B2542" s="132"/>
      <c r="C2542" s="193" t="s">
        <v>169</v>
      </c>
      <c r="D2542" s="580" t="str">
        <f t="shared" si="352"/>
        <v/>
      </c>
      <c r="E2542" s="581"/>
      <c r="F2542" s="581"/>
      <c r="G2542" s="581"/>
      <c r="H2542" s="581"/>
      <c r="I2542" s="581"/>
      <c r="J2542" s="581"/>
      <c r="K2542" s="581"/>
      <c r="L2542" s="600"/>
      <c r="M2542" s="513"/>
      <c r="N2542" s="599"/>
      <c r="O2542" s="599"/>
      <c r="P2542" s="599"/>
      <c r="Q2542" s="599"/>
      <c r="R2542" s="514"/>
      <c r="S2542" s="513"/>
      <c r="T2542" s="599"/>
      <c r="U2542" s="599"/>
      <c r="V2542" s="599"/>
      <c r="W2542" s="599"/>
      <c r="X2542" s="514"/>
      <c r="Y2542" s="513"/>
      <c r="Z2542" s="599"/>
      <c r="AA2542" s="599"/>
      <c r="AB2542" s="599"/>
      <c r="AC2542" s="599"/>
      <c r="AD2542" s="514"/>
      <c r="AG2542" s="111">
        <f t="shared" si="353"/>
        <v>0</v>
      </c>
    </row>
    <row r="2543" spans="1:33" ht="15.05" customHeight="1">
      <c r="A2543" s="132"/>
      <c r="B2543" s="132"/>
      <c r="C2543" s="193" t="s">
        <v>170</v>
      </c>
      <c r="D2543" s="580" t="str">
        <f t="shared" si="352"/>
        <v/>
      </c>
      <c r="E2543" s="581"/>
      <c r="F2543" s="581"/>
      <c r="G2543" s="581"/>
      <c r="H2543" s="581"/>
      <c r="I2543" s="581"/>
      <c r="J2543" s="581"/>
      <c r="K2543" s="581"/>
      <c r="L2543" s="600"/>
      <c r="M2543" s="513"/>
      <c r="N2543" s="599"/>
      <c r="O2543" s="599"/>
      <c r="P2543" s="599"/>
      <c r="Q2543" s="599"/>
      <c r="R2543" s="514"/>
      <c r="S2543" s="513"/>
      <c r="T2543" s="599"/>
      <c r="U2543" s="599"/>
      <c r="V2543" s="599"/>
      <c r="W2543" s="599"/>
      <c r="X2543" s="514"/>
      <c r="Y2543" s="513"/>
      <c r="Z2543" s="599"/>
      <c r="AA2543" s="599"/>
      <c r="AB2543" s="599"/>
      <c r="AC2543" s="599"/>
      <c r="AD2543" s="514"/>
      <c r="AG2543" s="111">
        <f t="shared" si="353"/>
        <v>0</v>
      </c>
    </row>
    <row r="2544" spans="1:33" ht="15.05" customHeight="1">
      <c r="A2544" s="132"/>
      <c r="B2544" s="132"/>
      <c r="C2544" s="193" t="s">
        <v>171</v>
      </c>
      <c r="D2544" s="580" t="str">
        <f t="shared" si="352"/>
        <v/>
      </c>
      <c r="E2544" s="581"/>
      <c r="F2544" s="581"/>
      <c r="G2544" s="581"/>
      <c r="H2544" s="581"/>
      <c r="I2544" s="581"/>
      <c r="J2544" s="581"/>
      <c r="K2544" s="581"/>
      <c r="L2544" s="600"/>
      <c r="M2544" s="513"/>
      <c r="N2544" s="599"/>
      <c r="O2544" s="599"/>
      <c r="P2544" s="599"/>
      <c r="Q2544" s="599"/>
      <c r="R2544" s="514"/>
      <c r="S2544" s="513"/>
      <c r="T2544" s="599"/>
      <c r="U2544" s="599"/>
      <c r="V2544" s="599"/>
      <c r="W2544" s="599"/>
      <c r="X2544" s="514"/>
      <c r="Y2544" s="513"/>
      <c r="Z2544" s="599"/>
      <c r="AA2544" s="599"/>
      <c r="AB2544" s="599"/>
      <c r="AC2544" s="599"/>
      <c r="AD2544" s="514"/>
      <c r="AG2544" s="111">
        <f t="shared" si="353"/>
        <v>0</v>
      </c>
    </row>
    <row r="2545" spans="1:33" ht="15.05" customHeight="1">
      <c r="A2545" s="132"/>
      <c r="B2545" s="132"/>
      <c r="C2545" s="193" t="s">
        <v>172</v>
      </c>
      <c r="D2545" s="580" t="str">
        <f t="shared" si="352"/>
        <v/>
      </c>
      <c r="E2545" s="581"/>
      <c r="F2545" s="581"/>
      <c r="G2545" s="581"/>
      <c r="H2545" s="581"/>
      <c r="I2545" s="581"/>
      <c r="J2545" s="581"/>
      <c r="K2545" s="581"/>
      <c r="L2545" s="600"/>
      <c r="M2545" s="513"/>
      <c r="N2545" s="599"/>
      <c r="O2545" s="599"/>
      <c r="P2545" s="599"/>
      <c r="Q2545" s="599"/>
      <c r="R2545" s="514"/>
      <c r="S2545" s="513"/>
      <c r="T2545" s="599"/>
      <c r="U2545" s="599"/>
      <c r="V2545" s="599"/>
      <c r="W2545" s="599"/>
      <c r="X2545" s="514"/>
      <c r="Y2545" s="513"/>
      <c r="Z2545" s="599"/>
      <c r="AA2545" s="599"/>
      <c r="AB2545" s="599"/>
      <c r="AC2545" s="599"/>
      <c r="AD2545" s="514"/>
      <c r="AG2545" s="111">
        <f t="shared" si="353"/>
        <v>0</v>
      </c>
    </row>
    <row r="2546" spans="1:33" ht="15.05" customHeight="1">
      <c r="A2546" s="132"/>
      <c r="B2546" s="132"/>
      <c r="C2546" s="193" t="s">
        <v>173</v>
      </c>
      <c r="D2546" s="580" t="str">
        <f t="shared" si="352"/>
        <v/>
      </c>
      <c r="E2546" s="581"/>
      <c r="F2546" s="581"/>
      <c r="G2546" s="581"/>
      <c r="H2546" s="581"/>
      <c r="I2546" s="581"/>
      <c r="J2546" s="581"/>
      <c r="K2546" s="581"/>
      <c r="L2546" s="600"/>
      <c r="M2546" s="513"/>
      <c r="N2546" s="599"/>
      <c r="O2546" s="599"/>
      <c r="P2546" s="599"/>
      <c r="Q2546" s="599"/>
      <c r="R2546" s="514"/>
      <c r="S2546" s="513"/>
      <c r="T2546" s="599"/>
      <c r="U2546" s="599"/>
      <c r="V2546" s="599"/>
      <c r="W2546" s="599"/>
      <c r="X2546" s="514"/>
      <c r="Y2546" s="513"/>
      <c r="Z2546" s="599"/>
      <c r="AA2546" s="599"/>
      <c r="AB2546" s="599"/>
      <c r="AC2546" s="599"/>
      <c r="AD2546" s="514"/>
      <c r="AG2546" s="111">
        <f t="shared" si="353"/>
        <v>0</v>
      </c>
    </row>
    <row r="2547" spans="1:33" ht="15.05" customHeight="1">
      <c r="A2547" s="132"/>
      <c r="B2547" s="132"/>
      <c r="C2547" s="193" t="s">
        <v>174</v>
      </c>
      <c r="D2547" s="580" t="str">
        <f t="shared" si="352"/>
        <v/>
      </c>
      <c r="E2547" s="581"/>
      <c r="F2547" s="581"/>
      <c r="G2547" s="581"/>
      <c r="H2547" s="581"/>
      <c r="I2547" s="581"/>
      <c r="J2547" s="581"/>
      <c r="K2547" s="581"/>
      <c r="L2547" s="600"/>
      <c r="M2547" s="513"/>
      <c r="N2547" s="599"/>
      <c r="O2547" s="599"/>
      <c r="P2547" s="599"/>
      <c r="Q2547" s="599"/>
      <c r="R2547" s="514"/>
      <c r="S2547" s="513"/>
      <c r="T2547" s="599"/>
      <c r="U2547" s="599"/>
      <c r="V2547" s="599"/>
      <c r="W2547" s="599"/>
      <c r="X2547" s="514"/>
      <c r="Y2547" s="513"/>
      <c r="Z2547" s="599"/>
      <c r="AA2547" s="599"/>
      <c r="AB2547" s="599"/>
      <c r="AC2547" s="599"/>
      <c r="AD2547" s="514"/>
      <c r="AG2547" s="111">
        <f t="shared" si="353"/>
        <v>0</v>
      </c>
    </row>
    <row r="2548" spans="1:33" ht="15.05" customHeight="1">
      <c r="A2548" s="132"/>
      <c r="B2548" s="132"/>
      <c r="C2548" s="193" t="s">
        <v>175</v>
      </c>
      <c r="D2548" s="580" t="str">
        <f t="shared" si="352"/>
        <v/>
      </c>
      <c r="E2548" s="581"/>
      <c r="F2548" s="581"/>
      <c r="G2548" s="581"/>
      <c r="H2548" s="581"/>
      <c r="I2548" s="581"/>
      <c r="J2548" s="581"/>
      <c r="K2548" s="581"/>
      <c r="L2548" s="600"/>
      <c r="M2548" s="513"/>
      <c r="N2548" s="599"/>
      <c r="O2548" s="599"/>
      <c r="P2548" s="599"/>
      <c r="Q2548" s="599"/>
      <c r="R2548" s="514"/>
      <c r="S2548" s="513"/>
      <c r="T2548" s="599"/>
      <c r="U2548" s="599"/>
      <c r="V2548" s="599"/>
      <c r="W2548" s="599"/>
      <c r="X2548" s="514"/>
      <c r="Y2548" s="513"/>
      <c r="Z2548" s="599"/>
      <c r="AA2548" s="599"/>
      <c r="AB2548" s="599"/>
      <c r="AC2548" s="599"/>
      <c r="AD2548" s="514"/>
      <c r="AG2548" s="111">
        <f t="shared" si="353"/>
        <v>0</v>
      </c>
    </row>
    <row r="2549" spans="1:33" ht="15.05" customHeight="1">
      <c r="A2549" s="132"/>
      <c r="B2549" s="132"/>
      <c r="C2549" s="193" t="s">
        <v>176</v>
      </c>
      <c r="D2549" s="580" t="str">
        <f t="shared" si="352"/>
        <v/>
      </c>
      <c r="E2549" s="581"/>
      <c r="F2549" s="581"/>
      <c r="G2549" s="581"/>
      <c r="H2549" s="581"/>
      <c r="I2549" s="581"/>
      <c r="J2549" s="581"/>
      <c r="K2549" s="581"/>
      <c r="L2549" s="600"/>
      <c r="M2549" s="513"/>
      <c r="N2549" s="599"/>
      <c r="O2549" s="599"/>
      <c r="P2549" s="599"/>
      <c r="Q2549" s="599"/>
      <c r="R2549" s="514"/>
      <c r="S2549" s="513"/>
      <c r="T2549" s="599"/>
      <c r="U2549" s="599"/>
      <c r="V2549" s="599"/>
      <c r="W2549" s="599"/>
      <c r="X2549" s="514"/>
      <c r="Y2549" s="513"/>
      <c r="Z2549" s="599"/>
      <c r="AA2549" s="599"/>
      <c r="AB2549" s="599"/>
      <c r="AC2549" s="599"/>
      <c r="AD2549" s="514"/>
      <c r="AG2549" s="111">
        <f t="shared" si="353"/>
        <v>0</v>
      </c>
    </row>
    <row r="2550" spans="1:33" ht="15.05" customHeight="1">
      <c r="A2550" s="132"/>
      <c r="B2550" s="132"/>
      <c r="C2550" s="193" t="s">
        <v>177</v>
      </c>
      <c r="D2550" s="580" t="str">
        <f t="shared" si="352"/>
        <v/>
      </c>
      <c r="E2550" s="581"/>
      <c r="F2550" s="581"/>
      <c r="G2550" s="581"/>
      <c r="H2550" s="581"/>
      <c r="I2550" s="581"/>
      <c r="J2550" s="581"/>
      <c r="K2550" s="581"/>
      <c r="L2550" s="600"/>
      <c r="M2550" s="513"/>
      <c r="N2550" s="599"/>
      <c r="O2550" s="599"/>
      <c r="P2550" s="599"/>
      <c r="Q2550" s="599"/>
      <c r="R2550" s="514"/>
      <c r="S2550" s="513"/>
      <c r="T2550" s="599"/>
      <c r="U2550" s="599"/>
      <c r="V2550" s="599"/>
      <c r="W2550" s="599"/>
      <c r="X2550" s="514"/>
      <c r="Y2550" s="513"/>
      <c r="Z2550" s="599"/>
      <c r="AA2550" s="599"/>
      <c r="AB2550" s="599"/>
      <c r="AC2550" s="599"/>
      <c r="AD2550" s="514"/>
      <c r="AG2550" s="111">
        <f t="shared" si="353"/>
        <v>0</v>
      </c>
    </row>
    <row r="2551" spans="1:33" ht="15.05" customHeight="1">
      <c r="A2551" s="132"/>
      <c r="B2551" s="132"/>
      <c r="C2551" s="193" t="s">
        <v>178</v>
      </c>
      <c r="D2551" s="580" t="str">
        <f t="shared" si="352"/>
        <v/>
      </c>
      <c r="E2551" s="581"/>
      <c r="F2551" s="581"/>
      <c r="G2551" s="581"/>
      <c r="H2551" s="581"/>
      <c r="I2551" s="581"/>
      <c r="J2551" s="581"/>
      <c r="K2551" s="581"/>
      <c r="L2551" s="600"/>
      <c r="M2551" s="513"/>
      <c r="N2551" s="599"/>
      <c r="O2551" s="599"/>
      <c r="P2551" s="599"/>
      <c r="Q2551" s="599"/>
      <c r="R2551" s="514"/>
      <c r="S2551" s="513"/>
      <c r="T2551" s="599"/>
      <c r="U2551" s="599"/>
      <c r="V2551" s="599"/>
      <c r="W2551" s="599"/>
      <c r="X2551" s="514"/>
      <c r="Y2551" s="513"/>
      <c r="Z2551" s="599"/>
      <c r="AA2551" s="599"/>
      <c r="AB2551" s="599"/>
      <c r="AC2551" s="599"/>
      <c r="AD2551" s="514"/>
      <c r="AG2551" s="111">
        <f t="shared" si="353"/>
        <v>0</v>
      </c>
    </row>
    <row r="2552" spans="1:33" ht="15.05" customHeight="1">
      <c r="A2552" s="132"/>
      <c r="B2552" s="132"/>
      <c r="C2552" s="193" t="s">
        <v>179</v>
      </c>
      <c r="D2552" s="580" t="str">
        <f t="shared" si="352"/>
        <v/>
      </c>
      <c r="E2552" s="581"/>
      <c r="F2552" s="581"/>
      <c r="G2552" s="581"/>
      <c r="H2552" s="581"/>
      <c r="I2552" s="581"/>
      <c r="J2552" s="581"/>
      <c r="K2552" s="581"/>
      <c r="L2552" s="600"/>
      <c r="M2552" s="513"/>
      <c r="N2552" s="599"/>
      <c r="O2552" s="599"/>
      <c r="P2552" s="599"/>
      <c r="Q2552" s="599"/>
      <c r="R2552" s="514"/>
      <c r="S2552" s="513"/>
      <c r="T2552" s="599"/>
      <c r="U2552" s="599"/>
      <c r="V2552" s="599"/>
      <c r="W2552" s="599"/>
      <c r="X2552" s="514"/>
      <c r="Y2552" s="513"/>
      <c r="Z2552" s="599"/>
      <c r="AA2552" s="599"/>
      <c r="AB2552" s="599"/>
      <c r="AC2552" s="599"/>
      <c r="AD2552" s="514"/>
      <c r="AG2552" s="111">
        <f t="shared" si="353"/>
        <v>0</v>
      </c>
    </row>
    <row r="2553" spans="1:33" ht="15.05" customHeight="1">
      <c r="A2553" s="132"/>
      <c r="B2553" s="132"/>
      <c r="C2553" s="193" t="s">
        <v>180</v>
      </c>
      <c r="D2553" s="580" t="str">
        <f t="shared" si="352"/>
        <v/>
      </c>
      <c r="E2553" s="581"/>
      <c r="F2553" s="581"/>
      <c r="G2553" s="581"/>
      <c r="H2553" s="581"/>
      <c r="I2553" s="581"/>
      <c r="J2553" s="581"/>
      <c r="K2553" s="581"/>
      <c r="L2553" s="600"/>
      <c r="M2553" s="513"/>
      <c r="N2553" s="599"/>
      <c r="O2553" s="599"/>
      <c r="P2553" s="599"/>
      <c r="Q2553" s="599"/>
      <c r="R2553" s="514"/>
      <c r="S2553" s="513"/>
      <c r="T2553" s="599"/>
      <c r="U2553" s="599"/>
      <c r="V2553" s="599"/>
      <c r="W2553" s="599"/>
      <c r="X2553" s="514"/>
      <c r="Y2553" s="513"/>
      <c r="Z2553" s="599"/>
      <c r="AA2553" s="599"/>
      <c r="AB2553" s="599"/>
      <c r="AC2553" s="599"/>
      <c r="AD2553" s="514"/>
      <c r="AG2553" s="111">
        <f t="shared" si="353"/>
        <v>0</v>
      </c>
    </row>
    <row r="2554" spans="1:33" ht="15.05" customHeight="1">
      <c r="A2554" s="132"/>
      <c r="B2554" s="132"/>
      <c r="C2554" s="193" t="s">
        <v>181</v>
      </c>
      <c r="D2554" s="580" t="str">
        <f t="shared" si="352"/>
        <v/>
      </c>
      <c r="E2554" s="581"/>
      <c r="F2554" s="581"/>
      <c r="G2554" s="581"/>
      <c r="H2554" s="581"/>
      <c r="I2554" s="581"/>
      <c r="J2554" s="581"/>
      <c r="K2554" s="581"/>
      <c r="L2554" s="600"/>
      <c r="M2554" s="513"/>
      <c r="N2554" s="599"/>
      <c r="O2554" s="599"/>
      <c r="P2554" s="599"/>
      <c r="Q2554" s="599"/>
      <c r="R2554" s="514"/>
      <c r="S2554" s="513"/>
      <c r="T2554" s="599"/>
      <c r="U2554" s="599"/>
      <c r="V2554" s="599"/>
      <c r="W2554" s="599"/>
      <c r="X2554" s="514"/>
      <c r="Y2554" s="513"/>
      <c r="Z2554" s="599"/>
      <c r="AA2554" s="599"/>
      <c r="AB2554" s="599"/>
      <c r="AC2554" s="599"/>
      <c r="AD2554" s="514"/>
      <c r="AG2554" s="111">
        <f t="shared" si="353"/>
        <v>0</v>
      </c>
    </row>
    <row r="2555" spans="1:33" ht="15.05" customHeight="1">
      <c r="A2555" s="132"/>
      <c r="B2555" s="132"/>
      <c r="C2555" s="193" t="s">
        <v>182</v>
      </c>
      <c r="D2555" s="580" t="str">
        <f t="shared" si="352"/>
        <v/>
      </c>
      <c r="E2555" s="581"/>
      <c r="F2555" s="581"/>
      <c r="G2555" s="581"/>
      <c r="H2555" s="581"/>
      <c r="I2555" s="581"/>
      <c r="J2555" s="581"/>
      <c r="K2555" s="581"/>
      <c r="L2555" s="600"/>
      <c r="M2555" s="513"/>
      <c r="N2555" s="599"/>
      <c r="O2555" s="599"/>
      <c r="P2555" s="599"/>
      <c r="Q2555" s="599"/>
      <c r="R2555" s="514"/>
      <c r="S2555" s="513"/>
      <c r="T2555" s="599"/>
      <c r="U2555" s="599"/>
      <c r="V2555" s="599"/>
      <c r="W2555" s="599"/>
      <c r="X2555" s="514"/>
      <c r="Y2555" s="513"/>
      <c r="Z2555" s="599"/>
      <c r="AA2555" s="599"/>
      <c r="AB2555" s="599"/>
      <c r="AC2555" s="599"/>
      <c r="AD2555" s="514"/>
      <c r="AG2555" s="111">
        <f t="shared" si="353"/>
        <v>0</v>
      </c>
    </row>
    <row r="2556" spans="1:33" ht="15.05" customHeight="1">
      <c r="A2556" s="132"/>
      <c r="B2556" s="132"/>
      <c r="C2556" s="193" t="s">
        <v>183</v>
      </c>
      <c r="D2556" s="580" t="str">
        <f t="shared" si="352"/>
        <v/>
      </c>
      <c r="E2556" s="581"/>
      <c r="F2556" s="581"/>
      <c r="G2556" s="581"/>
      <c r="H2556" s="581"/>
      <c r="I2556" s="581"/>
      <c r="J2556" s="581"/>
      <c r="K2556" s="581"/>
      <c r="L2556" s="600"/>
      <c r="M2556" s="513"/>
      <c r="N2556" s="599"/>
      <c r="O2556" s="599"/>
      <c r="P2556" s="599"/>
      <c r="Q2556" s="599"/>
      <c r="R2556" s="514"/>
      <c r="S2556" s="513"/>
      <c r="T2556" s="599"/>
      <c r="U2556" s="599"/>
      <c r="V2556" s="599"/>
      <c r="W2556" s="599"/>
      <c r="X2556" s="514"/>
      <c r="Y2556" s="513"/>
      <c r="Z2556" s="599"/>
      <c r="AA2556" s="599"/>
      <c r="AB2556" s="599"/>
      <c r="AC2556" s="599"/>
      <c r="AD2556" s="514"/>
      <c r="AG2556" s="111">
        <f t="shared" si="353"/>
        <v>0</v>
      </c>
    </row>
    <row r="2557" spans="1:33" ht="15.05" customHeight="1">
      <c r="A2557" s="132"/>
      <c r="B2557" s="132"/>
      <c r="C2557" s="193" t="s">
        <v>184</v>
      </c>
      <c r="D2557" s="580" t="str">
        <f t="shared" si="352"/>
        <v/>
      </c>
      <c r="E2557" s="581"/>
      <c r="F2557" s="581"/>
      <c r="G2557" s="581"/>
      <c r="H2557" s="581"/>
      <c r="I2557" s="581"/>
      <c r="J2557" s="581"/>
      <c r="K2557" s="581"/>
      <c r="L2557" s="600"/>
      <c r="M2557" s="513"/>
      <c r="N2557" s="599"/>
      <c r="O2557" s="599"/>
      <c r="P2557" s="599"/>
      <c r="Q2557" s="599"/>
      <c r="R2557" s="514"/>
      <c r="S2557" s="513"/>
      <c r="T2557" s="599"/>
      <c r="U2557" s="599"/>
      <c r="V2557" s="599"/>
      <c r="W2557" s="599"/>
      <c r="X2557" s="514"/>
      <c r="Y2557" s="513"/>
      <c r="Z2557" s="599"/>
      <c r="AA2557" s="599"/>
      <c r="AB2557" s="599"/>
      <c r="AC2557" s="599"/>
      <c r="AD2557" s="514"/>
      <c r="AG2557" s="111">
        <f t="shared" si="353"/>
        <v>0</v>
      </c>
    </row>
    <row r="2558" spans="1:33" ht="15.05" customHeight="1">
      <c r="A2558" s="132"/>
      <c r="B2558" s="132"/>
      <c r="C2558" s="193" t="s">
        <v>185</v>
      </c>
      <c r="D2558" s="580" t="str">
        <f t="shared" si="352"/>
        <v/>
      </c>
      <c r="E2558" s="581"/>
      <c r="F2558" s="581"/>
      <c r="G2558" s="581"/>
      <c r="H2558" s="581"/>
      <c r="I2558" s="581"/>
      <c r="J2558" s="581"/>
      <c r="K2558" s="581"/>
      <c r="L2558" s="600"/>
      <c r="M2558" s="513"/>
      <c r="N2558" s="599"/>
      <c r="O2558" s="599"/>
      <c r="P2558" s="599"/>
      <c r="Q2558" s="599"/>
      <c r="R2558" s="514"/>
      <c r="S2558" s="513"/>
      <c r="T2558" s="599"/>
      <c r="U2558" s="599"/>
      <c r="V2558" s="599"/>
      <c r="W2558" s="599"/>
      <c r="X2558" s="514"/>
      <c r="Y2558" s="513"/>
      <c r="Z2558" s="599"/>
      <c r="AA2558" s="599"/>
      <c r="AB2558" s="599"/>
      <c r="AC2558" s="599"/>
      <c r="AD2558" s="514"/>
      <c r="AG2558" s="111">
        <f t="shared" si="353"/>
        <v>0</v>
      </c>
    </row>
    <row r="2559" spans="1:33" ht="15.05" customHeight="1">
      <c r="A2559" s="132"/>
      <c r="B2559" s="132"/>
      <c r="C2559" s="193" t="s">
        <v>186</v>
      </c>
      <c r="D2559" s="580" t="str">
        <f t="shared" si="352"/>
        <v/>
      </c>
      <c r="E2559" s="581"/>
      <c r="F2559" s="581"/>
      <c r="G2559" s="581"/>
      <c r="H2559" s="581"/>
      <c r="I2559" s="581"/>
      <c r="J2559" s="581"/>
      <c r="K2559" s="581"/>
      <c r="L2559" s="600"/>
      <c r="M2559" s="513"/>
      <c r="N2559" s="599"/>
      <c r="O2559" s="599"/>
      <c r="P2559" s="599"/>
      <c r="Q2559" s="599"/>
      <c r="R2559" s="514"/>
      <c r="S2559" s="513"/>
      <c r="T2559" s="599"/>
      <c r="U2559" s="599"/>
      <c r="V2559" s="599"/>
      <c r="W2559" s="599"/>
      <c r="X2559" s="514"/>
      <c r="Y2559" s="513"/>
      <c r="Z2559" s="599"/>
      <c r="AA2559" s="599"/>
      <c r="AB2559" s="599"/>
      <c r="AC2559" s="599"/>
      <c r="AD2559" s="514"/>
      <c r="AG2559" s="111">
        <f t="shared" si="353"/>
        <v>0</v>
      </c>
    </row>
    <row r="2560" spans="1:33" ht="15.05" customHeight="1">
      <c r="A2560" s="132"/>
      <c r="B2560" s="132"/>
      <c r="C2560" s="162" t="s">
        <v>187</v>
      </c>
      <c r="D2560" s="580" t="str">
        <f t="shared" si="352"/>
        <v/>
      </c>
      <c r="E2560" s="581"/>
      <c r="F2560" s="581"/>
      <c r="G2560" s="581"/>
      <c r="H2560" s="581"/>
      <c r="I2560" s="581"/>
      <c r="J2560" s="581"/>
      <c r="K2560" s="581"/>
      <c r="L2560" s="600"/>
      <c r="M2560" s="513"/>
      <c r="N2560" s="599"/>
      <c r="O2560" s="599"/>
      <c r="P2560" s="599"/>
      <c r="Q2560" s="599"/>
      <c r="R2560" s="514"/>
      <c r="S2560" s="513"/>
      <c r="T2560" s="599"/>
      <c r="U2560" s="599"/>
      <c r="V2560" s="599"/>
      <c r="W2560" s="599"/>
      <c r="X2560" s="514"/>
      <c r="Y2560" s="513"/>
      <c r="Z2560" s="599"/>
      <c r="AA2560" s="599"/>
      <c r="AB2560" s="599"/>
      <c r="AC2560" s="599"/>
      <c r="AD2560" s="514"/>
      <c r="AG2560" s="111">
        <f t="shared" si="353"/>
        <v>0</v>
      </c>
    </row>
    <row r="2561" spans="1:46" ht="15.05" customHeight="1">
      <c r="A2561" s="132"/>
      <c r="B2561" s="132"/>
      <c r="C2561" s="115"/>
      <c r="D2561" s="115"/>
      <c r="E2561" s="115"/>
      <c r="F2561" s="115"/>
      <c r="G2561" s="115"/>
      <c r="H2561" s="115"/>
      <c r="I2561" s="115"/>
      <c r="J2561" s="115"/>
      <c r="K2561" s="115"/>
      <c r="L2561" s="29" t="s">
        <v>259</v>
      </c>
      <c r="M2561" s="415">
        <f t="shared" ref="M2561:Y2561" si="354">IF(AND(SUM(M2441:R2560)=0,COUNTIF(M2441:R2560,"NS")&gt;0),"NS",
IF(AND(SUM(M2441:R2560)=0,COUNTIF(M2441:R2560,0)&gt;0),0,
IF(AND(SUM(M2441:R2560)=0,COUNTIF(M2441:R2560,"NA")&gt;0),"NA",
SUM(M2441:R2560))))</f>
        <v>0</v>
      </c>
      <c r="N2561" s="415"/>
      <c r="O2561" s="415"/>
      <c r="P2561" s="415"/>
      <c r="Q2561" s="415"/>
      <c r="R2561" s="415"/>
      <c r="S2561" s="483">
        <f t="shared" si="354"/>
        <v>0</v>
      </c>
      <c r="T2561" s="484"/>
      <c r="U2561" s="484"/>
      <c r="V2561" s="484"/>
      <c r="W2561" s="484"/>
      <c r="X2561" s="485"/>
      <c r="Y2561" s="483">
        <f t="shared" si="354"/>
        <v>0</v>
      </c>
      <c r="Z2561" s="484"/>
      <c r="AA2561" s="484"/>
      <c r="AB2561" s="484"/>
      <c r="AC2561" s="484"/>
      <c r="AD2561" s="485"/>
      <c r="AG2561" s="130">
        <f>SUM(AG2442:AG2560)</f>
        <v>0</v>
      </c>
    </row>
    <row r="2562" spans="1:46" ht="15.05" customHeight="1"/>
    <row r="2563" spans="1:46" ht="24.05" customHeight="1">
      <c r="C2563" s="413" t="s">
        <v>250</v>
      </c>
      <c r="D2563" s="413"/>
      <c r="E2563" s="413"/>
      <c r="F2563" s="413"/>
      <c r="G2563" s="413"/>
      <c r="H2563" s="413"/>
      <c r="I2563" s="413"/>
      <c r="J2563" s="413"/>
      <c r="K2563" s="413"/>
      <c r="L2563" s="413"/>
      <c r="M2563" s="413"/>
      <c r="N2563" s="413"/>
      <c r="O2563" s="413"/>
      <c r="P2563" s="413"/>
      <c r="Q2563" s="413"/>
      <c r="R2563" s="413"/>
      <c r="S2563" s="413"/>
      <c r="T2563" s="413"/>
      <c r="U2563" s="413"/>
      <c r="V2563" s="413"/>
      <c r="W2563" s="413"/>
      <c r="X2563" s="413"/>
      <c r="Y2563" s="413"/>
      <c r="Z2563" s="413"/>
      <c r="AA2563" s="413"/>
      <c r="AB2563" s="413"/>
      <c r="AC2563" s="413"/>
      <c r="AD2563" s="413"/>
    </row>
    <row r="2564" spans="1:46" ht="60.05" customHeight="1">
      <c r="C2564" s="414"/>
      <c r="D2564" s="414"/>
      <c r="E2564" s="414"/>
      <c r="F2564" s="414"/>
      <c r="G2564" s="414"/>
      <c r="H2564" s="414"/>
      <c r="I2564" s="414"/>
      <c r="J2564" s="414"/>
      <c r="K2564" s="414"/>
      <c r="L2564" s="414"/>
      <c r="M2564" s="414"/>
      <c r="N2564" s="414"/>
      <c r="O2564" s="414"/>
      <c r="P2564" s="414"/>
      <c r="Q2564" s="414"/>
      <c r="R2564" s="414"/>
      <c r="S2564" s="414"/>
      <c r="T2564" s="414"/>
      <c r="U2564" s="414"/>
      <c r="V2564" s="414"/>
      <c r="W2564" s="414"/>
      <c r="X2564" s="414"/>
      <c r="Y2564" s="414"/>
      <c r="Z2564" s="414"/>
      <c r="AA2564" s="414"/>
      <c r="AB2564" s="414"/>
      <c r="AC2564" s="414"/>
      <c r="AD2564" s="414"/>
    </row>
    <row r="2565" spans="1:46" ht="15.05" customHeight="1"/>
    <row r="2566" spans="1:46" ht="15.05" customHeight="1">
      <c r="B2566" s="404" t="str">
        <f>IF(AG2561=0,"","Error: debe completar toda la información requerida.")</f>
        <v/>
      </c>
      <c r="C2566" s="404"/>
      <c r="D2566" s="404"/>
      <c r="E2566" s="404"/>
      <c r="F2566" s="404"/>
      <c r="G2566" s="404"/>
      <c r="H2566" s="404"/>
      <c r="I2566" s="404"/>
      <c r="J2566" s="404"/>
      <c r="K2566" s="404"/>
      <c r="L2566" s="404"/>
      <c r="M2566" s="404"/>
      <c r="N2566" s="404"/>
      <c r="O2566" s="404"/>
      <c r="P2566" s="404"/>
      <c r="Q2566" s="404"/>
      <c r="R2566" s="404"/>
      <c r="S2566" s="404"/>
      <c r="T2566" s="404"/>
      <c r="U2566" s="404"/>
      <c r="V2566" s="404"/>
      <c r="W2566" s="404"/>
      <c r="X2566" s="404"/>
      <c r="Y2566" s="404"/>
      <c r="Z2566" s="404"/>
      <c r="AA2566" s="404"/>
      <c r="AB2566" s="404"/>
      <c r="AC2566" s="404"/>
      <c r="AD2566" s="404"/>
    </row>
    <row r="2567" spans="1:46" ht="15.05" customHeight="1"/>
    <row r="2568" spans="1:46" ht="15.05" customHeight="1"/>
    <row r="2569" spans="1:46" ht="15.05" customHeight="1"/>
    <row r="2570" spans="1:46" ht="15.05" customHeight="1">
      <c r="A2570" s="132"/>
      <c r="B2570" s="132"/>
      <c r="C2570" s="132"/>
      <c r="D2570" s="132"/>
      <c r="E2570" s="132"/>
      <c r="F2570" s="132"/>
      <c r="G2570" s="132"/>
      <c r="H2570" s="132"/>
      <c r="I2570" s="132"/>
      <c r="J2570" s="132"/>
      <c r="K2570" s="132"/>
      <c r="L2570" s="132"/>
      <c r="M2570" s="132"/>
      <c r="N2570" s="132"/>
      <c r="O2570" s="132"/>
      <c r="P2570" s="132"/>
      <c r="Q2570" s="132"/>
      <c r="R2570" s="132"/>
      <c r="S2570" s="132"/>
      <c r="T2570" s="132"/>
      <c r="U2570" s="132"/>
      <c r="V2570" s="132"/>
      <c r="W2570" s="132"/>
      <c r="X2570" s="132"/>
      <c r="Y2570" s="132"/>
      <c r="Z2570" s="132"/>
      <c r="AA2570" s="132"/>
      <c r="AB2570" s="132"/>
      <c r="AC2570" s="132"/>
      <c r="AD2570" s="132"/>
    </row>
    <row r="2571" spans="1:46" ht="24.05" customHeight="1">
      <c r="A2571" s="159" t="s">
        <v>298</v>
      </c>
      <c r="B2571" s="497" t="s">
        <v>482</v>
      </c>
      <c r="C2571" s="497"/>
      <c r="D2571" s="497"/>
      <c r="E2571" s="497"/>
      <c r="F2571" s="497"/>
      <c r="G2571" s="497"/>
      <c r="H2571" s="497"/>
      <c r="I2571" s="497"/>
      <c r="J2571" s="497"/>
      <c r="K2571" s="497"/>
      <c r="L2571" s="497"/>
      <c r="M2571" s="497"/>
      <c r="N2571" s="497"/>
      <c r="O2571" s="497"/>
      <c r="P2571" s="497"/>
      <c r="Q2571" s="497"/>
      <c r="R2571" s="497"/>
      <c r="S2571" s="497"/>
      <c r="T2571" s="497"/>
      <c r="U2571" s="497"/>
      <c r="V2571" s="497"/>
      <c r="W2571" s="497"/>
      <c r="X2571" s="497"/>
      <c r="Y2571" s="497"/>
      <c r="Z2571" s="497"/>
      <c r="AA2571" s="497"/>
      <c r="AB2571" s="497"/>
      <c r="AC2571" s="497"/>
      <c r="AD2571" s="497"/>
    </row>
    <row r="2572" spans="1:46" ht="15.05" customHeight="1">
      <c r="A2572" s="159"/>
      <c r="B2572" s="258"/>
      <c r="C2572" s="422" t="s">
        <v>509</v>
      </c>
      <c r="D2572" s="422"/>
      <c r="E2572" s="422"/>
      <c r="F2572" s="422"/>
      <c r="G2572" s="422"/>
      <c r="H2572" s="422"/>
      <c r="I2572" s="422"/>
      <c r="J2572" s="422"/>
      <c r="K2572" s="422"/>
      <c r="L2572" s="422"/>
      <c r="M2572" s="422"/>
      <c r="N2572" s="422"/>
      <c r="O2572" s="422"/>
      <c r="P2572" s="422"/>
      <c r="Q2572" s="422"/>
      <c r="R2572" s="422"/>
      <c r="S2572" s="422"/>
      <c r="T2572" s="422"/>
      <c r="U2572" s="422"/>
      <c r="V2572" s="422"/>
      <c r="W2572" s="422"/>
      <c r="X2572" s="422"/>
      <c r="Y2572" s="422"/>
      <c r="Z2572" s="422"/>
      <c r="AA2572" s="422"/>
      <c r="AB2572" s="422"/>
      <c r="AC2572" s="422"/>
      <c r="AD2572" s="422"/>
    </row>
    <row r="2573" spans="1:46" ht="24.05" customHeight="1">
      <c r="A2573" s="159"/>
      <c r="B2573" s="258"/>
      <c r="C2573" s="412" t="s">
        <v>674</v>
      </c>
      <c r="D2573" s="412"/>
      <c r="E2573" s="412"/>
      <c r="F2573" s="412"/>
      <c r="G2573" s="412"/>
      <c r="H2573" s="412"/>
      <c r="I2573" s="412"/>
      <c r="J2573" s="412"/>
      <c r="K2573" s="412"/>
      <c r="L2573" s="412"/>
      <c r="M2573" s="412"/>
      <c r="N2573" s="412"/>
      <c r="O2573" s="412"/>
      <c r="P2573" s="412"/>
      <c r="Q2573" s="412"/>
      <c r="R2573" s="412"/>
      <c r="S2573" s="412"/>
      <c r="T2573" s="412"/>
      <c r="U2573" s="412"/>
      <c r="V2573" s="412"/>
      <c r="W2573" s="412"/>
      <c r="X2573" s="412"/>
      <c r="Y2573" s="412"/>
      <c r="Z2573" s="412"/>
      <c r="AA2573" s="412"/>
      <c r="AB2573" s="412"/>
      <c r="AC2573" s="412"/>
      <c r="AD2573" s="412"/>
    </row>
    <row r="2574" spans="1:46" ht="15.05" customHeight="1">
      <c r="A2574" s="132"/>
      <c r="B2574" s="132"/>
      <c r="C2574" s="132"/>
      <c r="D2574" s="132"/>
      <c r="E2574" s="132"/>
      <c r="F2574" s="132"/>
      <c r="G2574" s="132"/>
      <c r="H2574" s="132"/>
      <c r="I2574" s="132"/>
      <c r="J2574" s="132"/>
      <c r="K2574" s="132"/>
      <c r="L2574" s="132"/>
      <c r="M2574" s="132"/>
      <c r="N2574" s="132"/>
      <c r="O2574" s="132"/>
      <c r="P2574" s="132"/>
      <c r="Q2574" s="132"/>
      <c r="R2574" s="132"/>
      <c r="S2574" s="132"/>
      <c r="T2574" s="132"/>
      <c r="U2574" s="132"/>
      <c r="V2574" s="132"/>
      <c r="W2574" s="132"/>
      <c r="X2574" s="132"/>
      <c r="Y2574" s="132"/>
      <c r="Z2574" s="132"/>
      <c r="AA2574" s="132"/>
      <c r="AB2574" s="132"/>
      <c r="AC2574" s="132"/>
      <c r="AD2574" s="132"/>
      <c r="AG2574" s="94" t="s">
        <v>917</v>
      </c>
      <c r="AH2574" s="95" t="s">
        <v>926</v>
      </c>
      <c r="AI2574" s="95" t="s">
        <v>927</v>
      </c>
    </row>
    <row r="2575" spans="1:46" ht="15.05" customHeight="1">
      <c r="A2575" s="132"/>
      <c r="B2575" s="132"/>
      <c r="C2575" s="574" t="s">
        <v>64</v>
      </c>
      <c r="D2575" s="575"/>
      <c r="E2575" s="575"/>
      <c r="F2575" s="575"/>
      <c r="G2575" s="575"/>
      <c r="H2575" s="575"/>
      <c r="I2575" s="575"/>
      <c r="J2575" s="576"/>
      <c r="K2575" s="595" t="s">
        <v>481</v>
      </c>
      <c r="L2575" s="596"/>
      <c r="M2575" s="596"/>
      <c r="N2575" s="596"/>
      <c r="O2575" s="596"/>
      <c r="P2575" s="596"/>
      <c r="Q2575" s="596"/>
      <c r="R2575" s="596"/>
      <c r="S2575" s="596"/>
      <c r="T2575" s="596"/>
      <c r="U2575" s="596"/>
      <c r="V2575" s="596"/>
      <c r="W2575" s="596"/>
      <c r="X2575" s="596"/>
      <c r="Y2575" s="596"/>
      <c r="Z2575" s="596"/>
      <c r="AA2575" s="596"/>
      <c r="AB2575" s="596"/>
      <c r="AC2575" s="596"/>
      <c r="AD2575" s="597"/>
      <c r="AG2575" s="94">
        <f>COUNTBLANK(K2577:AD2696)</f>
        <v>2400</v>
      </c>
      <c r="AH2575" s="95">
        <v>2400</v>
      </c>
      <c r="AI2575" s="95">
        <v>1200</v>
      </c>
      <c r="AN2575" s="111" t="s">
        <v>939</v>
      </c>
    </row>
    <row r="2576" spans="1:46" ht="134.19999999999999" customHeight="1">
      <c r="A2576" s="132"/>
      <c r="B2576" s="132"/>
      <c r="C2576" s="577"/>
      <c r="D2576" s="578"/>
      <c r="E2576" s="578"/>
      <c r="F2576" s="578"/>
      <c r="G2576" s="578"/>
      <c r="H2576" s="578"/>
      <c r="I2576" s="578"/>
      <c r="J2576" s="579"/>
      <c r="K2576" s="595" t="s">
        <v>252</v>
      </c>
      <c r="L2576" s="597"/>
      <c r="M2576" s="566" t="s">
        <v>533</v>
      </c>
      <c r="N2576" s="567"/>
      <c r="O2576" s="566" t="s">
        <v>534</v>
      </c>
      <c r="P2576" s="567"/>
      <c r="Q2576" s="566" t="s">
        <v>535</v>
      </c>
      <c r="R2576" s="567"/>
      <c r="S2576" s="566" t="s">
        <v>536</v>
      </c>
      <c r="T2576" s="598"/>
      <c r="U2576" s="566" t="s">
        <v>537</v>
      </c>
      <c r="V2576" s="567"/>
      <c r="W2576" s="566" t="s">
        <v>538</v>
      </c>
      <c r="X2576" s="567"/>
      <c r="Y2576" s="566" t="s">
        <v>539</v>
      </c>
      <c r="Z2576" s="567"/>
      <c r="AA2576" s="566" t="s">
        <v>540</v>
      </c>
      <c r="AB2576" s="567"/>
      <c r="AC2576" s="566" t="s">
        <v>541</v>
      </c>
      <c r="AD2576" s="567"/>
      <c r="AG2576" s="98" t="s">
        <v>918</v>
      </c>
      <c r="AH2576" s="99" t="s">
        <v>929</v>
      </c>
      <c r="AI2576" s="99" t="s">
        <v>930</v>
      </c>
      <c r="AJ2576" s="99" t="s">
        <v>931</v>
      </c>
      <c r="AL2576" s="105" t="s">
        <v>935</v>
      </c>
      <c r="AN2576" s="98" t="s">
        <v>918</v>
      </c>
      <c r="AO2576" s="99" t="s">
        <v>929</v>
      </c>
      <c r="AP2576" s="99" t="s">
        <v>930</v>
      </c>
      <c r="AQ2576" s="99" t="s">
        <v>931</v>
      </c>
      <c r="AS2576" s="111" t="s">
        <v>970</v>
      </c>
      <c r="AT2576" s="111" t="s">
        <v>971</v>
      </c>
    </row>
    <row r="2577" spans="1:46" ht="15.05" customHeight="1">
      <c r="A2577" s="132"/>
      <c r="B2577" s="132"/>
      <c r="C2577" s="259" t="s">
        <v>68</v>
      </c>
      <c r="D2577" s="580" t="str">
        <f>IF(D38="","",D38)</f>
        <v/>
      </c>
      <c r="E2577" s="581"/>
      <c r="F2577" s="581"/>
      <c r="G2577" s="581"/>
      <c r="H2577" s="581"/>
      <c r="I2577" s="581"/>
      <c r="J2577" s="581"/>
      <c r="K2577" s="582"/>
      <c r="L2577" s="583"/>
      <c r="M2577" s="582"/>
      <c r="N2577" s="583"/>
      <c r="O2577" s="582"/>
      <c r="P2577" s="583"/>
      <c r="Q2577" s="582"/>
      <c r="R2577" s="583"/>
      <c r="S2577" s="582"/>
      <c r="T2577" s="583"/>
      <c r="U2577" s="582"/>
      <c r="V2577" s="583"/>
      <c r="W2577" s="582"/>
      <c r="X2577" s="583"/>
      <c r="Y2577" s="582"/>
      <c r="Z2577" s="583"/>
      <c r="AA2577" s="582"/>
      <c r="AB2577" s="583"/>
      <c r="AC2577" s="582"/>
      <c r="AD2577" s="583"/>
      <c r="AG2577" s="100">
        <f>K2577</f>
        <v>0</v>
      </c>
      <c r="AH2577" s="101">
        <f>IF(AND(COUNTA(M2577:AD2577)&lt;&gt;0,COUNTIF(M2577:AD2577,"NA")=COUNTA($M$2576:$AD$2576)),"NA",SUM(M2577:AD2577))</f>
        <v>0</v>
      </c>
      <c r="AI2577" s="101">
        <f>COUNTIF(M2577:AD2577, "NS")</f>
        <v>0</v>
      </c>
      <c r="AJ2577" s="102">
        <f>IF($AG$2575=$AH$2575, 0, IF(OR(AND(AG2577 =0, AI2577 &gt;0), AND(AG2577 ="NS", AH2577&gt;0), AND(AG2577 ="NS", AH2577 =0, AI2577=0), AND(AG2577="NA", AH2577&lt;&gt;"NA") ), 1, IF(OR(AND(AI2577&gt;=2, AH2577&lt;AG2577), AND(AG2577="NS", AH2577=0, AI2577&gt;0), AH2577=AG2577 ), 0, 1)))</f>
        <v>0</v>
      </c>
      <c r="AL2577" s="111">
        <f>IF($AG$2575=$AH$2575,0,IF(OR(AND(D2577&lt;&gt;"",COUNTA(K2577:AD2577)&lt;&gt;COUNTA($K$2576:$AD$2576)),AND(D2577="",COUNTA(K2577:AD2577)&gt;0)),1,0))</f>
        <v>0</v>
      </c>
      <c r="AN2577" s="100">
        <f>M2561</f>
        <v>0</v>
      </c>
      <c r="AO2577" s="101">
        <f>IF(AND(COUNTA(M2577:AD2696)&lt;&gt;0,COUNTIF(M2577:AD2696,"NA")=COUNTA(M2577:AD2696)),"NA",SUM(M2577:AD2696))</f>
        <v>0</v>
      </c>
      <c r="AP2577" s="101">
        <f>COUNTIF(M2577:AD2696, "NS")</f>
        <v>0</v>
      </c>
      <c r="AQ2577" s="107">
        <f>IF(AG2575=AH2575, 0, IF(OR(AND(AN2577 =0, AP2577 &gt;0), AND(AN2577 ="NS", AO2577&gt;0), AND(AN2577 ="NS", AO2577 =0, AP2577=0), AND(AN2577="NA", AO2577&lt;&gt;"NA"), AND(AN2577&lt;&gt;"NA", AO2577="NA") ), 1, IF(OR(AND(AP2577&gt;=2, AO2577&lt;AN2577), AND(AN2577="NS", AO2577=0, AP2577&gt;0), AO2577&lt;=AN2577 ), 0, 1)))</f>
        <v>0</v>
      </c>
      <c r="AS2577" s="111">
        <f>IF(AND(COUNTA(K2577:AD2577)&lt;&gt;0,SUM(K2577:AD2577)=0),1,0)</f>
        <v>0</v>
      </c>
      <c r="AT2577" s="111" t="str">
        <f>IFERROR(MATCH(1,AS2577:AS2696,0),"")</f>
        <v/>
      </c>
    </row>
    <row r="2578" spans="1:46" ht="15.05" customHeight="1">
      <c r="A2578" s="132"/>
      <c r="B2578" s="132"/>
      <c r="C2578" s="168" t="s">
        <v>69</v>
      </c>
      <c r="D2578" s="580" t="str">
        <f t="shared" ref="D2578:D2580" si="355">IF(D39="","",D39)</f>
        <v/>
      </c>
      <c r="E2578" s="581"/>
      <c r="F2578" s="581"/>
      <c r="G2578" s="581"/>
      <c r="H2578" s="581"/>
      <c r="I2578" s="581"/>
      <c r="J2578" s="581"/>
      <c r="K2578" s="582"/>
      <c r="L2578" s="583"/>
      <c r="M2578" s="582"/>
      <c r="N2578" s="583"/>
      <c r="O2578" s="582"/>
      <c r="P2578" s="583"/>
      <c r="Q2578" s="582"/>
      <c r="R2578" s="583"/>
      <c r="S2578" s="582"/>
      <c r="T2578" s="583"/>
      <c r="U2578" s="582"/>
      <c r="V2578" s="583"/>
      <c r="W2578" s="582"/>
      <c r="X2578" s="583"/>
      <c r="Y2578" s="582"/>
      <c r="Z2578" s="583"/>
      <c r="AA2578" s="582"/>
      <c r="AB2578" s="583"/>
      <c r="AC2578" s="582"/>
      <c r="AD2578" s="583"/>
      <c r="AG2578" s="100">
        <f t="shared" ref="AG2578:AG2641" si="356">K2578</f>
        <v>0</v>
      </c>
      <c r="AH2578" s="101">
        <f t="shared" ref="AH2578:AH2641" si="357">IF(AND(COUNTA(M2578:AD2578)&lt;&gt;0,COUNTIF(M2578:AD2578,"NA")=COUNTA($M$2576:$AD$2576)),"NA",SUM(M2578:AD2578))</f>
        <v>0</v>
      </c>
      <c r="AI2578" s="101">
        <f t="shared" ref="AI2578:AI2641" si="358">COUNTIF(M2578:AD2578, "NS")</f>
        <v>0</v>
      </c>
      <c r="AJ2578" s="102">
        <f t="shared" ref="AJ2578:AJ2641" si="359">IF($AG$2575=$AH$2575, 0, IF(OR(AND(AG2578 =0, AI2578 &gt;0), AND(AG2578 ="NS", AH2578&gt;0), AND(AG2578 ="NS", AH2578 =0, AI2578=0), AND(AG2578="NA", AH2578&lt;&gt;"NA") ), 1, IF(OR(AND(AI2578&gt;=2, AH2578&lt;AG2578), AND(AG2578="NS", AH2578=0, AI2578&gt;0), AH2578=AG2578 ), 0, 1)))</f>
        <v>0</v>
      </c>
      <c r="AL2578" s="111">
        <f t="shared" ref="AL2578:AL2641" si="360">IF($AG$2575=$AH$2575,0,IF(OR(AND(D2578&lt;&gt;"",COUNTA(K2578:AD2578)&lt;&gt;COUNTA($K$2576:$AD$2576)),AND(D2578="",COUNTA(K2578:AD2578)&gt;0)),1,0))</f>
        <v>0</v>
      </c>
      <c r="AS2578" s="111">
        <f t="shared" ref="AS2578:AS2641" si="361">IF(AND(COUNTA(K2578:AD2578)&lt;&gt;0,SUM(K2578:AD2578)=0),1,0)</f>
        <v>0</v>
      </c>
    </row>
    <row r="2579" spans="1:46" ht="15.05" customHeight="1">
      <c r="A2579" s="132"/>
      <c r="B2579" s="132"/>
      <c r="C2579" s="160" t="s">
        <v>70</v>
      </c>
      <c r="D2579" s="580" t="str">
        <f t="shared" si="355"/>
        <v/>
      </c>
      <c r="E2579" s="581"/>
      <c r="F2579" s="581"/>
      <c r="G2579" s="581"/>
      <c r="H2579" s="581"/>
      <c r="I2579" s="581"/>
      <c r="J2579" s="581"/>
      <c r="K2579" s="582"/>
      <c r="L2579" s="583"/>
      <c r="M2579" s="582"/>
      <c r="N2579" s="583"/>
      <c r="O2579" s="582"/>
      <c r="P2579" s="583"/>
      <c r="Q2579" s="582"/>
      <c r="R2579" s="583"/>
      <c r="S2579" s="582"/>
      <c r="T2579" s="583"/>
      <c r="U2579" s="582"/>
      <c r="V2579" s="583"/>
      <c r="W2579" s="582"/>
      <c r="X2579" s="583"/>
      <c r="Y2579" s="582"/>
      <c r="Z2579" s="583"/>
      <c r="AA2579" s="582"/>
      <c r="AB2579" s="583"/>
      <c r="AC2579" s="582"/>
      <c r="AD2579" s="583"/>
      <c r="AG2579" s="100">
        <f t="shared" si="356"/>
        <v>0</v>
      </c>
      <c r="AH2579" s="101">
        <f t="shared" si="357"/>
        <v>0</v>
      </c>
      <c r="AI2579" s="101">
        <f t="shared" si="358"/>
        <v>0</v>
      </c>
      <c r="AJ2579" s="102">
        <f t="shared" si="359"/>
        <v>0</v>
      </c>
      <c r="AL2579" s="111">
        <f t="shared" si="360"/>
        <v>0</v>
      </c>
      <c r="AS2579" s="111">
        <f t="shared" si="361"/>
        <v>0</v>
      </c>
    </row>
    <row r="2580" spans="1:46" ht="15.05" customHeight="1">
      <c r="A2580" s="132"/>
      <c r="B2580" s="132"/>
      <c r="C2580" s="160" t="s">
        <v>71</v>
      </c>
      <c r="D2580" s="580" t="str">
        <f t="shared" si="355"/>
        <v/>
      </c>
      <c r="E2580" s="581"/>
      <c r="F2580" s="581"/>
      <c r="G2580" s="581"/>
      <c r="H2580" s="581"/>
      <c r="I2580" s="581"/>
      <c r="J2580" s="581"/>
      <c r="K2580" s="582"/>
      <c r="L2580" s="583"/>
      <c r="M2580" s="582"/>
      <c r="N2580" s="583"/>
      <c r="O2580" s="582"/>
      <c r="P2580" s="583"/>
      <c r="Q2580" s="582"/>
      <c r="R2580" s="583"/>
      <c r="S2580" s="582"/>
      <c r="T2580" s="583"/>
      <c r="U2580" s="582"/>
      <c r="V2580" s="583"/>
      <c r="W2580" s="582"/>
      <c r="X2580" s="583"/>
      <c r="Y2580" s="582"/>
      <c r="Z2580" s="583"/>
      <c r="AA2580" s="582"/>
      <c r="AB2580" s="583"/>
      <c r="AC2580" s="582"/>
      <c r="AD2580" s="583"/>
      <c r="AG2580" s="100">
        <f t="shared" si="356"/>
        <v>0</v>
      </c>
      <c r="AH2580" s="101">
        <f t="shared" si="357"/>
        <v>0</v>
      </c>
      <c r="AI2580" s="101">
        <f t="shared" si="358"/>
        <v>0</v>
      </c>
      <c r="AJ2580" s="102">
        <f t="shared" si="359"/>
        <v>0</v>
      </c>
      <c r="AL2580" s="111">
        <f t="shared" si="360"/>
        <v>0</v>
      </c>
      <c r="AS2580" s="111">
        <f t="shared" si="361"/>
        <v>0</v>
      </c>
    </row>
    <row r="2581" spans="1:46" ht="15.05" customHeight="1">
      <c r="A2581" s="132"/>
      <c r="B2581" s="132"/>
      <c r="C2581" s="160" t="s">
        <v>72</v>
      </c>
      <c r="D2581" s="580" t="str">
        <f t="shared" ref="D2581:D2641" si="362">IF(D42="","",D42)</f>
        <v/>
      </c>
      <c r="E2581" s="581"/>
      <c r="F2581" s="581"/>
      <c r="G2581" s="581"/>
      <c r="H2581" s="581"/>
      <c r="I2581" s="581"/>
      <c r="J2581" s="581"/>
      <c r="K2581" s="582"/>
      <c r="L2581" s="583"/>
      <c r="M2581" s="582"/>
      <c r="N2581" s="583"/>
      <c r="O2581" s="582"/>
      <c r="P2581" s="583"/>
      <c r="Q2581" s="582"/>
      <c r="R2581" s="583"/>
      <c r="S2581" s="582"/>
      <c r="T2581" s="583"/>
      <c r="U2581" s="582"/>
      <c r="V2581" s="583"/>
      <c r="W2581" s="582"/>
      <c r="X2581" s="583"/>
      <c r="Y2581" s="582"/>
      <c r="Z2581" s="583"/>
      <c r="AA2581" s="582"/>
      <c r="AB2581" s="583"/>
      <c r="AC2581" s="582"/>
      <c r="AD2581" s="583"/>
      <c r="AG2581" s="100">
        <f t="shared" si="356"/>
        <v>0</v>
      </c>
      <c r="AH2581" s="101">
        <f t="shared" si="357"/>
        <v>0</v>
      </c>
      <c r="AI2581" s="101">
        <f t="shared" si="358"/>
        <v>0</v>
      </c>
      <c r="AJ2581" s="102">
        <f t="shared" si="359"/>
        <v>0</v>
      </c>
      <c r="AL2581" s="111">
        <f t="shared" si="360"/>
        <v>0</v>
      </c>
      <c r="AS2581" s="111">
        <f t="shared" si="361"/>
        <v>0</v>
      </c>
    </row>
    <row r="2582" spans="1:46" ht="15.05" customHeight="1">
      <c r="A2582" s="132"/>
      <c r="B2582" s="132"/>
      <c r="C2582" s="160" t="s">
        <v>73</v>
      </c>
      <c r="D2582" s="580" t="str">
        <f t="shared" si="362"/>
        <v/>
      </c>
      <c r="E2582" s="581"/>
      <c r="F2582" s="581"/>
      <c r="G2582" s="581"/>
      <c r="H2582" s="581"/>
      <c r="I2582" s="581"/>
      <c r="J2582" s="581"/>
      <c r="K2582" s="582"/>
      <c r="L2582" s="583"/>
      <c r="M2582" s="582"/>
      <c r="N2582" s="583"/>
      <c r="O2582" s="582"/>
      <c r="P2582" s="583"/>
      <c r="Q2582" s="582"/>
      <c r="R2582" s="583"/>
      <c r="S2582" s="582"/>
      <c r="T2582" s="583"/>
      <c r="U2582" s="582"/>
      <c r="V2582" s="583"/>
      <c r="W2582" s="582"/>
      <c r="X2582" s="583"/>
      <c r="Y2582" s="582"/>
      <c r="Z2582" s="583"/>
      <c r="AA2582" s="582"/>
      <c r="AB2582" s="583"/>
      <c r="AC2582" s="582"/>
      <c r="AD2582" s="583"/>
      <c r="AG2582" s="100">
        <f t="shared" si="356"/>
        <v>0</v>
      </c>
      <c r="AH2582" s="101">
        <f t="shared" si="357"/>
        <v>0</v>
      </c>
      <c r="AI2582" s="101">
        <f t="shared" si="358"/>
        <v>0</v>
      </c>
      <c r="AJ2582" s="102">
        <f t="shared" si="359"/>
        <v>0</v>
      </c>
      <c r="AL2582" s="111">
        <f t="shared" si="360"/>
        <v>0</v>
      </c>
      <c r="AS2582" s="111">
        <f t="shared" si="361"/>
        <v>0</v>
      </c>
    </row>
    <row r="2583" spans="1:46" ht="15.05" customHeight="1">
      <c r="A2583" s="132"/>
      <c r="B2583" s="132"/>
      <c r="C2583" s="160" t="s">
        <v>74</v>
      </c>
      <c r="D2583" s="580" t="str">
        <f t="shared" si="362"/>
        <v/>
      </c>
      <c r="E2583" s="581"/>
      <c r="F2583" s="581"/>
      <c r="G2583" s="581"/>
      <c r="H2583" s="581"/>
      <c r="I2583" s="581"/>
      <c r="J2583" s="581"/>
      <c r="K2583" s="582"/>
      <c r="L2583" s="583"/>
      <c r="M2583" s="582"/>
      <c r="N2583" s="583"/>
      <c r="O2583" s="582"/>
      <c r="P2583" s="583"/>
      <c r="Q2583" s="582"/>
      <c r="R2583" s="583"/>
      <c r="S2583" s="582"/>
      <c r="T2583" s="583"/>
      <c r="U2583" s="582"/>
      <c r="V2583" s="583"/>
      <c r="W2583" s="582"/>
      <c r="X2583" s="583"/>
      <c r="Y2583" s="582"/>
      <c r="Z2583" s="583"/>
      <c r="AA2583" s="582"/>
      <c r="AB2583" s="583"/>
      <c r="AC2583" s="582"/>
      <c r="AD2583" s="583"/>
      <c r="AG2583" s="100">
        <f t="shared" si="356"/>
        <v>0</v>
      </c>
      <c r="AH2583" s="101">
        <f t="shared" si="357"/>
        <v>0</v>
      </c>
      <c r="AI2583" s="101">
        <f t="shared" si="358"/>
        <v>0</v>
      </c>
      <c r="AJ2583" s="102">
        <f t="shared" si="359"/>
        <v>0</v>
      </c>
      <c r="AL2583" s="111">
        <f t="shared" si="360"/>
        <v>0</v>
      </c>
      <c r="AS2583" s="111">
        <f t="shared" si="361"/>
        <v>0</v>
      </c>
    </row>
    <row r="2584" spans="1:46" ht="15.05" customHeight="1">
      <c r="A2584" s="132"/>
      <c r="B2584" s="132"/>
      <c r="C2584" s="160" t="s">
        <v>75</v>
      </c>
      <c r="D2584" s="580" t="str">
        <f t="shared" si="362"/>
        <v/>
      </c>
      <c r="E2584" s="581"/>
      <c r="F2584" s="581"/>
      <c r="G2584" s="581"/>
      <c r="H2584" s="581"/>
      <c r="I2584" s="581"/>
      <c r="J2584" s="581"/>
      <c r="K2584" s="582"/>
      <c r="L2584" s="583"/>
      <c r="M2584" s="582"/>
      <c r="N2584" s="583"/>
      <c r="O2584" s="582"/>
      <c r="P2584" s="583"/>
      <c r="Q2584" s="582"/>
      <c r="R2584" s="583"/>
      <c r="S2584" s="582"/>
      <c r="T2584" s="583"/>
      <c r="U2584" s="582"/>
      <c r="V2584" s="583"/>
      <c r="W2584" s="582"/>
      <c r="X2584" s="583"/>
      <c r="Y2584" s="582"/>
      <c r="Z2584" s="583"/>
      <c r="AA2584" s="582"/>
      <c r="AB2584" s="583"/>
      <c r="AC2584" s="582"/>
      <c r="AD2584" s="583"/>
      <c r="AG2584" s="100">
        <f t="shared" si="356"/>
        <v>0</v>
      </c>
      <c r="AH2584" s="101">
        <f t="shared" si="357"/>
        <v>0</v>
      </c>
      <c r="AI2584" s="101">
        <f t="shared" si="358"/>
        <v>0</v>
      </c>
      <c r="AJ2584" s="102">
        <f t="shared" si="359"/>
        <v>0</v>
      </c>
      <c r="AL2584" s="111">
        <f t="shared" si="360"/>
        <v>0</v>
      </c>
      <c r="AS2584" s="111">
        <f t="shared" si="361"/>
        <v>0</v>
      </c>
    </row>
    <row r="2585" spans="1:46" ht="15.05" customHeight="1">
      <c r="A2585" s="132"/>
      <c r="B2585" s="132"/>
      <c r="C2585" s="160" t="s">
        <v>76</v>
      </c>
      <c r="D2585" s="580" t="str">
        <f t="shared" si="362"/>
        <v/>
      </c>
      <c r="E2585" s="581"/>
      <c r="F2585" s="581"/>
      <c r="G2585" s="581"/>
      <c r="H2585" s="581"/>
      <c r="I2585" s="581"/>
      <c r="J2585" s="581"/>
      <c r="K2585" s="582"/>
      <c r="L2585" s="583"/>
      <c r="M2585" s="582"/>
      <c r="N2585" s="583"/>
      <c r="O2585" s="582"/>
      <c r="P2585" s="583"/>
      <c r="Q2585" s="582"/>
      <c r="R2585" s="583"/>
      <c r="S2585" s="582"/>
      <c r="T2585" s="583"/>
      <c r="U2585" s="582"/>
      <c r="V2585" s="583"/>
      <c r="W2585" s="582"/>
      <c r="X2585" s="583"/>
      <c r="Y2585" s="582"/>
      <c r="Z2585" s="583"/>
      <c r="AA2585" s="582"/>
      <c r="AB2585" s="583"/>
      <c r="AC2585" s="582"/>
      <c r="AD2585" s="583"/>
      <c r="AG2585" s="100">
        <f t="shared" si="356"/>
        <v>0</v>
      </c>
      <c r="AH2585" s="101">
        <f t="shared" si="357"/>
        <v>0</v>
      </c>
      <c r="AI2585" s="101">
        <f t="shared" si="358"/>
        <v>0</v>
      </c>
      <c r="AJ2585" s="102">
        <f t="shared" si="359"/>
        <v>0</v>
      </c>
      <c r="AL2585" s="111">
        <f t="shared" si="360"/>
        <v>0</v>
      </c>
      <c r="AS2585" s="111">
        <f t="shared" si="361"/>
        <v>0</v>
      </c>
    </row>
    <row r="2586" spans="1:46" ht="15.05" customHeight="1">
      <c r="A2586" s="132"/>
      <c r="B2586" s="132"/>
      <c r="C2586" s="160" t="s">
        <v>77</v>
      </c>
      <c r="D2586" s="580" t="str">
        <f t="shared" si="362"/>
        <v/>
      </c>
      <c r="E2586" s="581"/>
      <c r="F2586" s="581"/>
      <c r="G2586" s="581"/>
      <c r="H2586" s="581"/>
      <c r="I2586" s="581"/>
      <c r="J2586" s="581"/>
      <c r="K2586" s="582"/>
      <c r="L2586" s="583"/>
      <c r="M2586" s="582"/>
      <c r="N2586" s="583"/>
      <c r="O2586" s="582"/>
      <c r="P2586" s="583"/>
      <c r="Q2586" s="582"/>
      <c r="R2586" s="583"/>
      <c r="S2586" s="582"/>
      <c r="T2586" s="583"/>
      <c r="U2586" s="582"/>
      <c r="V2586" s="583"/>
      <c r="W2586" s="582"/>
      <c r="X2586" s="583"/>
      <c r="Y2586" s="582"/>
      <c r="Z2586" s="583"/>
      <c r="AA2586" s="582"/>
      <c r="AB2586" s="583"/>
      <c r="AC2586" s="582"/>
      <c r="AD2586" s="583"/>
      <c r="AG2586" s="100">
        <f t="shared" si="356"/>
        <v>0</v>
      </c>
      <c r="AH2586" s="101">
        <f t="shared" si="357"/>
        <v>0</v>
      </c>
      <c r="AI2586" s="101">
        <f t="shared" si="358"/>
        <v>0</v>
      </c>
      <c r="AJ2586" s="102">
        <f t="shared" si="359"/>
        <v>0</v>
      </c>
      <c r="AL2586" s="111">
        <f t="shared" si="360"/>
        <v>0</v>
      </c>
      <c r="AS2586" s="111">
        <f t="shared" si="361"/>
        <v>0</v>
      </c>
    </row>
    <row r="2587" spans="1:46" ht="15.05" customHeight="1">
      <c r="A2587" s="132"/>
      <c r="B2587" s="132"/>
      <c r="C2587" s="160" t="s">
        <v>78</v>
      </c>
      <c r="D2587" s="580" t="str">
        <f t="shared" si="362"/>
        <v/>
      </c>
      <c r="E2587" s="581"/>
      <c r="F2587" s="581"/>
      <c r="G2587" s="581"/>
      <c r="H2587" s="581"/>
      <c r="I2587" s="581"/>
      <c r="J2587" s="581"/>
      <c r="K2587" s="582"/>
      <c r="L2587" s="583"/>
      <c r="M2587" s="582"/>
      <c r="N2587" s="583"/>
      <c r="O2587" s="582"/>
      <c r="P2587" s="583"/>
      <c r="Q2587" s="582"/>
      <c r="R2587" s="583"/>
      <c r="S2587" s="582"/>
      <c r="T2587" s="583"/>
      <c r="U2587" s="582"/>
      <c r="V2587" s="583"/>
      <c r="W2587" s="582"/>
      <c r="X2587" s="583"/>
      <c r="Y2587" s="582"/>
      <c r="Z2587" s="583"/>
      <c r="AA2587" s="582"/>
      <c r="AB2587" s="583"/>
      <c r="AC2587" s="582"/>
      <c r="AD2587" s="583"/>
      <c r="AG2587" s="100">
        <f t="shared" si="356"/>
        <v>0</v>
      </c>
      <c r="AH2587" s="101">
        <f t="shared" si="357"/>
        <v>0</v>
      </c>
      <c r="AI2587" s="101">
        <f t="shared" si="358"/>
        <v>0</v>
      </c>
      <c r="AJ2587" s="102">
        <f t="shared" si="359"/>
        <v>0</v>
      </c>
      <c r="AL2587" s="111">
        <f t="shared" si="360"/>
        <v>0</v>
      </c>
      <c r="AS2587" s="111">
        <f t="shared" si="361"/>
        <v>0</v>
      </c>
    </row>
    <row r="2588" spans="1:46" ht="15.05" customHeight="1">
      <c r="A2588" s="132"/>
      <c r="B2588" s="132"/>
      <c r="C2588" s="160" t="s">
        <v>79</v>
      </c>
      <c r="D2588" s="580" t="str">
        <f t="shared" si="362"/>
        <v/>
      </c>
      <c r="E2588" s="581"/>
      <c r="F2588" s="581"/>
      <c r="G2588" s="581"/>
      <c r="H2588" s="581"/>
      <c r="I2588" s="581"/>
      <c r="J2588" s="581"/>
      <c r="K2588" s="582"/>
      <c r="L2588" s="583"/>
      <c r="M2588" s="582"/>
      <c r="N2588" s="583"/>
      <c r="O2588" s="582"/>
      <c r="P2588" s="583"/>
      <c r="Q2588" s="582"/>
      <c r="R2588" s="583"/>
      <c r="S2588" s="582"/>
      <c r="T2588" s="583"/>
      <c r="U2588" s="582"/>
      <c r="V2588" s="583"/>
      <c r="W2588" s="582"/>
      <c r="X2588" s="583"/>
      <c r="Y2588" s="582"/>
      <c r="Z2588" s="583"/>
      <c r="AA2588" s="582"/>
      <c r="AB2588" s="583"/>
      <c r="AC2588" s="582"/>
      <c r="AD2588" s="583"/>
      <c r="AG2588" s="100">
        <f t="shared" si="356"/>
        <v>0</v>
      </c>
      <c r="AH2588" s="101">
        <f t="shared" si="357"/>
        <v>0</v>
      </c>
      <c r="AI2588" s="101">
        <f t="shared" si="358"/>
        <v>0</v>
      </c>
      <c r="AJ2588" s="102">
        <f t="shared" si="359"/>
        <v>0</v>
      </c>
      <c r="AL2588" s="111">
        <f t="shared" si="360"/>
        <v>0</v>
      </c>
      <c r="AS2588" s="111">
        <f t="shared" si="361"/>
        <v>0</v>
      </c>
    </row>
    <row r="2589" spans="1:46" ht="15.05" customHeight="1">
      <c r="A2589" s="132"/>
      <c r="B2589" s="132"/>
      <c r="C2589" s="160" t="s">
        <v>80</v>
      </c>
      <c r="D2589" s="580" t="str">
        <f t="shared" si="362"/>
        <v/>
      </c>
      <c r="E2589" s="581"/>
      <c r="F2589" s="581"/>
      <c r="G2589" s="581"/>
      <c r="H2589" s="581"/>
      <c r="I2589" s="581"/>
      <c r="J2589" s="581"/>
      <c r="K2589" s="582"/>
      <c r="L2589" s="583"/>
      <c r="M2589" s="582"/>
      <c r="N2589" s="583"/>
      <c r="O2589" s="582"/>
      <c r="P2589" s="583"/>
      <c r="Q2589" s="582"/>
      <c r="R2589" s="583"/>
      <c r="S2589" s="582"/>
      <c r="T2589" s="583"/>
      <c r="U2589" s="582"/>
      <c r="V2589" s="583"/>
      <c r="W2589" s="582"/>
      <c r="X2589" s="583"/>
      <c r="Y2589" s="582"/>
      <c r="Z2589" s="583"/>
      <c r="AA2589" s="582"/>
      <c r="AB2589" s="583"/>
      <c r="AC2589" s="582"/>
      <c r="AD2589" s="583"/>
      <c r="AG2589" s="100">
        <f t="shared" si="356"/>
        <v>0</v>
      </c>
      <c r="AH2589" s="101">
        <f t="shared" si="357"/>
        <v>0</v>
      </c>
      <c r="AI2589" s="101">
        <f t="shared" si="358"/>
        <v>0</v>
      </c>
      <c r="AJ2589" s="102">
        <f t="shared" si="359"/>
        <v>0</v>
      </c>
      <c r="AL2589" s="111">
        <f t="shared" si="360"/>
        <v>0</v>
      </c>
      <c r="AS2589" s="111">
        <f t="shared" si="361"/>
        <v>0</v>
      </c>
    </row>
    <row r="2590" spans="1:46" ht="15.05" customHeight="1">
      <c r="A2590" s="132"/>
      <c r="B2590" s="132"/>
      <c r="C2590" s="160" t="s">
        <v>81</v>
      </c>
      <c r="D2590" s="580" t="str">
        <f t="shared" si="362"/>
        <v/>
      </c>
      <c r="E2590" s="581"/>
      <c r="F2590" s="581"/>
      <c r="G2590" s="581"/>
      <c r="H2590" s="581"/>
      <c r="I2590" s="581"/>
      <c r="J2590" s="581"/>
      <c r="K2590" s="582"/>
      <c r="L2590" s="583"/>
      <c r="M2590" s="582"/>
      <c r="N2590" s="583"/>
      <c r="O2590" s="582"/>
      <c r="P2590" s="583"/>
      <c r="Q2590" s="582"/>
      <c r="R2590" s="583"/>
      <c r="S2590" s="582"/>
      <c r="T2590" s="583"/>
      <c r="U2590" s="582"/>
      <c r="V2590" s="583"/>
      <c r="W2590" s="582"/>
      <c r="X2590" s="583"/>
      <c r="Y2590" s="582"/>
      <c r="Z2590" s="583"/>
      <c r="AA2590" s="582"/>
      <c r="AB2590" s="583"/>
      <c r="AC2590" s="582"/>
      <c r="AD2590" s="583"/>
      <c r="AG2590" s="100">
        <f t="shared" si="356"/>
        <v>0</v>
      </c>
      <c r="AH2590" s="101">
        <f t="shared" si="357"/>
        <v>0</v>
      </c>
      <c r="AI2590" s="101">
        <f t="shared" si="358"/>
        <v>0</v>
      </c>
      <c r="AJ2590" s="102">
        <f t="shared" si="359"/>
        <v>0</v>
      </c>
      <c r="AL2590" s="111">
        <f t="shared" si="360"/>
        <v>0</v>
      </c>
      <c r="AS2590" s="111">
        <f t="shared" si="361"/>
        <v>0</v>
      </c>
    </row>
    <row r="2591" spans="1:46" ht="15.05" customHeight="1">
      <c r="A2591" s="132"/>
      <c r="B2591" s="132"/>
      <c r="C2591" s="160" t="s">
        <v>82</v>
      </c>
      <c r="D2591" s="580" t="str">
        <f t="shared" si="362"/>
        <v/>
      </c>
      <c r="E2591" s="581"/>
      <c r="F2591" s="581"/>
      <c r="G2591" s="581"/>
      <c r="H2591" s="581"/>
      <c r="I2591" s="581"/>
      <c r="J2591" s="581"/>
      <c r="K2591" s="582"/>
      <c r="L2591" s="583"/>
      <c r="M2591" s="582"/>
      <c r="N2591" s="583"/>
      <c r="O2591" s="582"/>
      <c r="P2591" s="583"/>
      <c r="Q2591" s="582"/>
      <c r="R2591" s="583"/>
      <c r="S2591" s="582"/>
      <c r="T2591" s="583"/>
      <c r="U2591" s="582"/>
      <c r="V2591" s="583"/>
      <c r="W2591" s="582"/>
      <c r="X2591" s="583"/>
      <c r="Y2591" s="582"/>
      <c r="Z2591" s="583"/>
      <c r="AA2591" s="582"/>
      <c r="AB2591" s="583"/>
      <c r="AC2591" s="582"/>
      <c r="AD2591" s="583"/>
      <c r="AG2591" s="100">
        <f t="shared" si="356"/>
        <v>0</v>
      </c>
      <c r="AH2591" s="101">
        <f t="shared" si="357"/>
        <v>0</v>
      </c>
      <c r="AI2591" s="101">
        <f t="shared" si="358"/>
        <v>0</v>
      </c>
      <c r="AJ2591" s="102">
        <f t="shared" si="359"/>
        <v>0</v>
      </c>
      <c r="AL2591" s="111">
        <f t="shared" si="360"/>
        <v>0</v>
      </c>
      <c r="AS2591" s="111">
        <f t="shared" si="361"/>
        <v>0</v>
      </c>
    </row>
    <row r="2592" spans="1:46" ht="15.05" customHeight="1">
      <c r="A2592" s="132"/>
      <c r="B2592" s="132"/>
      <c r="C2592" s="160" t="s">
        <v>83</v>
      </c>
      <c r="D2592" s="580" t="str">
        <f t="shared" si="362"/>
        <v/>
      </c>
      <c r="E2592" s="581"/>
      <c r="F2592" s="581"/>
      <c r="G2592" s="581"/>
      <c r="H2592" s="581"/>
      <c r="I2592" s="581"/>
      <c r="J2592" s="581"/>
      <c r="K2592" s="582"/>
      <c r="L2592" s="583"/>
      <c r="M2592" s="582"/>
      <c r="N2592" s="583"/>
      <c r="O2592" s="582"/>
      <c r="P2592" s="583"/>
      <c r="Q2592" s="582"/>
      <c r="R2592" s="583"/>
      <c r="S2592" s="582"/>
      <c r="T2592" s="583"/>
      <c r="U2592" s="582"/>
      <c r="V2592" s="583"/>
      <c r="W2592" s="582"/>
      <c r="X2592" s="583"/>
      <c r="Y2592" s="582"/>
      <c r="Z2592" s="583"/>
      <c r="AA2592" s="582"/>
      <c r="AB2592" s="583"/>
      <c r="AC2592" s="582"/>
      <c r="AD2592" s="583"/>
      <c r="AG2592" s="100">
        <f t="shared" si="356"/>
        <v>0</v>
      </c>
      <c r="AH2592" s="101">
        <f t="shared" si="357"/>
        <v>0</v>
      </c>
      <c r="AI2592" s="101">
        <f t="shared" si="358"/>
        <v>0</v>
      </c>
      <c r="AJ2592" s="102">
        <f t="shared" si="359"/>
        <v>0</v>
      </c>
      <c r="AL2592" s="111">
        <f t="shared" si="360"/>
        <v>0</v>
      </c>
      <c r="AS2592" s="111">
        <f t="shared" si="361"/>
        <v>0</v>
      </c>
    </row>
    <row r="2593" spans="1:45" ht="15.05" customHeight="1">
      <c r="A2593" s="132"/>
      <c r="B2593" s="132"/>
      <c r="C2593" s="160" t="s">
        <v>84</v>
      </c>
      <c r="D2593" s="580" t="str">
        <f t="shared" si="362"/>
        <v/>
      </c>
      <c r="E2593" s="581"/>
      <c r="F2593" s="581"/>
      <c r="G2593" s="581"/>
      <c r="H2593" s="581"/>
      <c r="I2593" s="581"/>
      <c r="J2593" s="581"/>
      <c r="K2593" s="582"/>
      <c r="L2593" s="583"/>
      <c r="M2593" s="582"/>
      <c r="N2593" s="583"/>
      <c r="O2593" s="582"/>
      <c r="P2593" s="583"/>
      <c r="Q2593" s="582"/>
      <c r="R2593" s="583"/>
      <c r="S2593" s="582"/>
      <c r="T2593" s="583"/>
      <c r="U2593" s="582"/>
      <c r="V2593" s="583"/>
      <c r="W2593" s="582"/>
      <c r="X2593" s="583"/>
      <c r="Y2593" s="582"/>
      <c r="Z2593" s="583"/>
      <c r="AA2593" s="582"/>
      <c r="AB2593" s="583"/>
      <c r="AC2593" s="582"/>
      <c r="AD2593" s="583"/>
      <c r="AG2593" s="100">
        <f t="shared" si="356"/>
        <v>0</v>
      </c>
      <c r="AH2593" s="101">
        <f t="shared" si="357"/>
        <v>0</v>
      </c>
      <c r="AI2593" s="101">
        <f t="shared" si="358"/>
        <v>0</v>
      </c>
      <c r="AJ2593" s="102">
        <f t="shared" si="359"/>
        <v>0</v>
      </c>
      <c r="AL2593" s="111">
        <f t="shared" si="360"/>
        <v>0</v>
      </c>
      <c r="AS2593" s="111">
        <f t="shared" si="361"/>
        <v>0</v>
      </c>
    </row>
    <row r="2594" spans="1:45" ht="15.05" customHeight="1">
      <c r="A2594" s="132"/>
      <c r="B2594" s="132"/>
      <c r="C2594" s="160" t="s">
        <v>85</v>
      </c>
      <c r="D2594" s="580" t="str">
        <f t="shared" si="362"/>
        <v/>
      </c>
      <c r="E2594" s="581"/>
      <c r="F2594" s="581"/>
      <c r="G2594" s="581"/>
      <c r="H2594" s="581"/>
      <c r="I2594" s="581"/>
      <c r="J2594" s="581"/>
      <c r="K2594" s="582"/>
      <c r="L2594" s="583"/>
      <c r="M2594" s="582"/>
      <c r="N2594" s="583"/>
      <c r="O2594" s="582"/>
      <c r="P2594" s="583"/>
      <c r="Q2594" s="582"/>
      <c r="R2594" s="583"/>
      <c r="S2594" s="582"/>
      <c r="T2594" s="583"/>
      <c r="U2594" s="582"/>
      <c r="V2594" s="583"/>
      <c r="W2594" s="582"/>
      <c r="X2594" s="583"/>
      <c r="Y2594" s="582"/>
      <c r="Z2594" s="583"/>
      <c r="AA2594" s="582"/>
      <c r="AB2594" s="583"/>
      <c r="AC2594" s="582"/>
      <c r="AD2594" s="583"/>
      <c r="AG2594" s="100">
        <f t="shared" si="356"/>
        <v>0</v>
      </c>
      <c r="AH2594" s="101">
        <f t="shared" si="357"/>
        <v>0</v>
      </c>
      <c r="AI2594" s="101">
        <f t="shared" si="358"/>
        <v>0</v>
      </c>
      <c r="AJ2594" s="102">
        <f t="shared" si="359"/>
        <v>0</v>
      </c>
      <c r="AL2594" s="111">
        <f t="shared" si="360"/>
        <v>0</v>
      </c>
      <c r="AS2594" s="111">
        <f t="shared" si="361"/>
        <v>0</v>
      </c>
    </row>
    <row r="2595" spans="1:45" ht="15.05" customHeight="1">
      <c r="A2595" s="132"/>
      <c r="B2595" s="132"/>
      <c r="C2595" s="160" t="s">
        <v>86</v>
      </c>
      <c r="D2595" s="580" t="str">
        <f t="shared" si="362"/>
        <v/>
      </c>
      <c r="E2595" s="581"/>
      <c r="F2595" s="581"/>
      <c r="G2595" s="581"/>
      <c r="H2595" s="581"/>
      <c r="I2595" s="581"/>
      <c r="J2595" s="581"/>
      <c r="K2595" s="582"/>
      <c r="L2595" s="583"/>
      <c r="M2595" s="582"/>
      <c r="N2595" s="583"/>
      <c r="O2595" s="582"/>
      <c r="P2595" s="583"/>
      <c r="Q2595" s="582"/>
      <c r="R2595" s="583"/>
      <c r="S2595" s="582"/>
      <c r="T2595" s="583"/>
      <c r="U2595" s="582"/>
      <c r="V2595" s="583"/>
      <c r="W2595" s="582"/>
      <c r="X2595" s="583"/>
      <c r="Y2595" s="582"/>
      <c r="Z2595" s="583"/>
      <c r="AA2595" s="582"/>
      <c r="AB2595" s="583"/>
      <c r="AC2595" s="582"/>
      <c r="AD2595" s="583"/>
      <c r="AG2595" s="100">
        <f t="shared" si="356"/>
        <v>0</v>
      </c>
      <c r="AH2595" s="101">
        <f t="shared" si="357"/>
        <v>0</v>
      </c>
      <c r="AI2595" s="101">
        <f t="shared" si="358"/>
        <v>0</v>
      </c>
      <c r="AJ2595" s="102">
        <f t="shared" si="359"/>
        <v>0</v>
      </c>
      <c r="AL2595" s="111">
        <f t="shared" si="360"/>
        <v>0</v>
      </c>
      <c r="AS2595" s="111">
        <f t="shared" si="361"/>
        <v>0</v>
      </c>
    </row>
    <row r="2596" spans="1:45" ht="15.05" customHeight="1">
      <c r="A2596" s="132"/>
      <c r="B2596" s="132"/>
      <c r="C2596" s="160" t="s">
        <v>87</v>
      </c>
      <c r="D2596" s="580" t="str">
        <f t="shared" si="362"/>
        <v/>
      </c>
      <c r="E2596" s="581"/>
      <c r="F2596" s="581"/>
      <c r="G2596" s="581"/>
      <c r="H2596" s="581"/>
      <c r="I2596" s="581"/>
      <c r="J2596" s="581"/>
      <c r="K2596" s="582"/>
      <c r="L2596" s="583"/>
      <c r="M2596" s="582"/>
      <c r="N2596" s="583"/>
      <c r="O2596" s="582"/>
      <c r="P2596" s="583"/>
      <c r="Q2596" s="582"/>
      <c r="R2596" s="583"/>
      <c r="S2596" s="582"/>
      <c r="T2596" s="583"/>
      <c r="U2596" s="582"/>
      <c r="V2596" s="583"/>
      <c r="W2596" s="582"/>
      <c r="X2596" s="583"/>
      <c r="Y2596" s="582"/>
      <c r="Z2596" s="583"/>
      <c r="AA2596" s="582"/>
      <c r="AB2596" s="583"/>
      <c r="AC2596" s="582"/>
      <c r="AD2596" s="583"/>
      <c r="AG2596" s="100">
        <f t="shared" si="356"/>
        <v>0</v>
      </c>
      <c r="AH2596" s="101">
        <f t="shared" si="357"/>
        <v>0</v>
      </c>
      <c r="AI2596" s="101">
        <f t="shared" si="358"/>
        <v>0</v>
      </c>
      <c r="AJ2596" s="102">
        <f t="shared" si="359"/>
        <v>0</v>
      </c>
      <c r="AL2596" s="111">
        <f t="shared" si="360"/>
        <v>0</v>
      </c>
      <c r="AS2596" s="111">
        <f t="shared" si="361"/>
        <v>0</v>
      </c>
    </row>
    <row r="2597" spans="1:45" ht="15.05" customHeight="1">
      <c r="A2597" s="132"/>
      <c r="B2597" s="132"/>
      <c r="C2597" s="160" t="s">
        <v>88</v>
      </c>
      <c r="D2597" s="580" t="str">
        <f t="shared" si="362"/>
        <v/>
      </c>
      <c r="E2597" s="581"/>
      <c r="F2597" s="581"/>
      <c r="G2597" s="581"/>
      <c r="H2597" s="581"/>
      <c r="I2597" s="581"/>
      <c r="J2597" s="581"/>
      <c r="K2597" s="582"/>
      <c r="L2597" s="583"/>
      <c r="M2597" s="582"/>
      <c r="N2597" s="583"/>
      <c r="O2597" s="582"/>
      <c r="P2597" s="583"/>
      <c r="Q2597" s="582"/>
      <c r="R2597" s="583"/>
      <c r="S2597" s="582"/>
      <c r="T2597" s="583"/>
      <c r="U2597" s="582"/>
      <c r="V2597" s="583"/>
      <c r="W2597" s="582"/>
      <c r="X2597" s="583"/>
      <c r="Y2597" s="582"/>
      <c r="Z2597" s="583"/>
      <c r="AA2597" s="582"/>
      <c r="AB2597" s="583"/>
      <c r="AC2597" s="582"/>
      <c r="AD2597" s="583"/>
      <c r="AG2597" s="100">
        <f t="shared" si="356"/>
        <v>0</v>
      </c>
      <c r="AH2597" s="101">
        <f t="shared" si="357"/>
        <v>0</v>
      </c>
      <c r="AI2597" s="101">
        <f t="shared" si="358"/>
        <v>0</v>
      </c>
      <c r="AJ2597" s="102">
        <f t="shared" si="359"/>
        <v>0</v>
      </c>
      <c r="AL2597" s="111">
        <f t="shared" si="360"/>
        <v>0</v>
      </c>
      <c r="AS2597" s="111">
        <f t="shared" si="361"/>
        <v>0</v>
      </c>
    </row>
    <row r="2598" spans="1:45" ht="15.05" customHeight="1">
      <c r="A2598" s="132"/>
      <c r="B2598" s="132"/>
      <c r="C2598" s="160" t="s">
        <v>89</v>
      </c>
      <c r="D2598" s="580" t="str">
        <f t="shared" si="362"/>
        <v/>
      </c>
      <c r="E2598" s="581"/>
      <c r="F2598" s="581"/>
      <c r="G2598" s="581"/>
      <c r="H2598" s="581"/>
      <c r="I2598" s="581"/>
      <c r="J2598" s="581"/>
      <c r="K2598" s="582"/>
      <c r="L2598" s="583"/>
      <c r="M2598" s="582"/>
      <c r="N2598" s="583"/>
      <c r="O2598" s="582"/>
      <c r="P2598" s="583"/>
      <c r="Q2598" s="582"/>
      <c r="R2598" s="583"/>
      <c r="S2598" s="582"/>
      <c r="T2598" s="583"/>
      <c r="U2598" s="582"/>
      <c r="V2598" s="583"/>
      <c r="W2598" s="582"/>
      <c r="X2598" s="583"/>
      <c r="Y2598" s="582"/>
      <c r="Z2598" s="583"/>
      <c r="AA2598" s="582"/>
      <c r="AB2598" s="583"/>
      <c r="AC2598" s="582"/>
      <c r="AD2598" s="583"/>
      <c r="AG2598" s="100">
        <f t="shared" si="356"/>
        <v>0</v>
      </c>
      <c r="AH2598" s="101">
        <f t="shared" si="357"/>
        <v>0</v>
      </c>
      <c r="AI2598" s="101">
        <f t="shared" si="358"/>
        <v>0</v>
      </c>
      <c r="AJ2598" s="102">
        <f t="shared" si="359"/>
        <v>0</v>
      </c>
      <c r="AL2598" s="111">
        <f t="shared" si="360"/>
        <v>0</v>
      </c>
      <c r="AS2598" s="111">
        <f t="shared" si="361"/>
        <v>0</v>
      </c>
    </row>
    <row r="2599" spans="1:45" ht="15.05" customHeight="1">
      <c r="A2599" s="132"/>
      <c r="B2599" s="132"/>
      <c r="C2599" s="160" t="s">
        <v>90</v>
      </c>
      <c r="D2599" s="580" t="str">
        <f t="shared" si="362"/>
        <v/>
      </c>
      <c r="E2599" s="581"/>
      <c r="F2599" s="581"/>
      <c r="G2599" s="581"/>
      <c r="H2599" s="581"/>
      <c r="I2599" s="581"/>
      <c r="J2599" s="581"/>
      <c r="K2599" s="582"/>
      <c r="L2599" s="583"/>
      <c r="M2599" s="582"/>
      <c r="N2599" s="583"/>
      <c r="O2599" s="582"/>
      <c r="P2599" s="583"/>
      <c r="Q2599" s="582"/>
      <c r="R2599" s="583"/>
      <c r="S2599" s="582"/>
      <c r="T2599" s="583"/>
      <c r="U2599" s="582"/>
      <c r="V2599" s="583"/>
      <c r="W2599" s="582"/>
      <c r="X2599" s="583"/>
      <c r="Y2599" s="582"/>
      <c r="Z2599" s="583"/>
      <c r="AA2599" s="582"/>
      <c r="AB2599" s="583"/>
      <c r="AC2599" s="582"/>
      <c r="AD2599" s="583"/>
      <c r="AG2599" s="100">
        <f t="shared" si="356"/>
        <v>0</v>
      </c>
      <c r="AH2599" s="101">
        <f t="shared" si="357"/>
        <v>0</v>
      </c>
      <c r="AI2599" s="101">
        <f t="shared" si="358"/>
        <v>0</v>
      </c>
      <c r="AJ2599" s="102">
        <f t="shared" si="359"/>
        <v>0</v>
      </c>
      <c r="AL2599" s="111">
        <f t="shared" si="360"/>
        <v>0</v>
      </c>
      <c r="AS2599" s="111">
        <f t="shared" si="361"/>
        <v>0</v>
      </c>
    </row>
    <row r="2600" spans="1:45" ht="15.05" customHeight="1">
      <c r="A2600" s="132"/>
      <c r="B2600" s="132"/>
      <c r="C2600" s="160" t="s">
        <v>91</v>
      </c>
      <c r="D2600" s="580" t="str">
        <f t="shared" si="362"/>
        <v/>
      </c>
      <c r="E2600" s="581"/>
      <c r="F2600" s="581"/>
      <c r="G2600" s="581"/>
      <c r="H2600" s="581"/>
      <c r="I2600" s="581"/>
      <c r="J2600" s="581"/>
      <c r="K2600" s="582"/>
      <c r="L2600" s="583"/>
      <c r="M2600" s="582"/>
      <c r="N2600" s="583"/>
      <c r="O2600" s="582"/>
      <c r="P2600" s="583"/>
      <c r="Q2600" s="582"/>
      <c r="R2600" s="583"/>
      <c r="S2600" s="582"/>
      <c r="T2600" s="583"/>
      <c r="U2600" s="582"/>
      <c r="V2600" s="583"/>
      <c r="W2600" s="582"/>
      <c r="X2600" s="583"/>
      <c r="Y2600" s="582"/>
      <c r="Z2600" s="583"/>
      <c r="AA2600" s="582"/>
      <c r="AB2600" s="583"/>
      <c r="AC2600" s="582"/>
      <c r="AD2600" s="583"/>
      <c r="AG2600" s="100">
        <f t="shared" si="356"/>
        <v>0</v>
      </c>
      <c r="AH2600" s="101">
        <f t="shared" si="357"/>
        <v>0</v>
      </c>
      <c r="AI2600" s="101">
        <f t="shared" si="358"/>
        <v>0</v>
      </c>
      <c r="AJ2600" s="102">
        <f t="shared" si="359"/>
        <v>0</v>
      </c>
      <c r="AL2600" s="111">
        <f t="shared" si="360"/>
        <v>0</v>
      </c>
      <c r="AS2600" s="111">
        <f t="shared" si="361"/>
        <v>0</v>
      </c>
    </row>
    <row r="2601" spans="1:45" ht="15.05" customHeight="1">
      <c r="A2601" s="132"/>
      <c r="B2601" s="132"/>
      <c r="C2601" s="160" t="s">
        <v>92</v>
      </c>
      <c r="D2601" s="580" t="str">
        <f t="shared" si="362"/>
        <v/>
      </c>
      <c r="E2601" s="581"/>
      <c r="F2601" s="581"/>
      <c r="G2601" s="581"/>
      <c r="H2601" s="581"/>
      <c r="I2601" s="581"/>
      <c r="J2601" s="581"/>
      <c r="K2601" s="582"/>
      <c r="L2601" s="583"/>
      <c r="M2601" s="582"/>
      <c r="N2601" s="583"/>
      <c r="O2601" s="582"/>
      <c r="P2601" s="583"/>
      <c r="Q2601" s="582"/>
      <c r="R2601" s="583"/>
      <c r="S2601" s="582"/>
      <c r="T2601" s="583"/>
      <c r="U2601" s="582"/>
      <c r="V2601" s="583"/>
      <c r="W2601" s="582"/>
      <c r="X2601" s="583"/>
      <c r="Y2601" s="582"/>
      <c r="Z2601" s="583"/>
      <c r="AA2601" s="582"/>
      <c r="AB2601" s="583"/>
      <c r="AC2601" s="582"/>
      <c r="AD2601" s="583"/>
      <c r="AG2601" s="100">
        <f t="shared" si="356"/>
        <v>0</v>
      </c>
      <c r="AH2601" s="101">
        <f t="shared" si="357"/>
        <v>0</v>
      </c>
      <c r="AI2601" s="101">
        <f t="shared" si="358"/>
        <v>0</v>
      </c>
      <c r="AJ2601" s="102">
        <f t="shared" si="359"/>
        <v>0</v>
      </c>
      <c r="AL2601" s="111">
        <f t="shared" si="360"/>
        <v>0</v>
      </c>
      <c r="AS2601" s="111">
        <f t="shared" si="361"/>
        <v>0</v>
      </c>
    </row>
    <row r="2602" spans="1:45" ht="15.05" customHeight="1">
      <c r="A2602" s="132"/>
      <c r="B2602" s="132"/>
      <c r="C2602" s="160" t="s">
        <v>93</v>
      </c>
      <c r="D2602" s="580" t="str">
        <f t="shared" si="362"/>
        <v/>
      </c>
      <c r="E2602" s="581"/>
      <c r="F2602" s="581"/>
      <c r="G2602" s="581"/>
      <c r="H2602" s="581"/>
      <c r="I2602" s="581"/>
      <c r="J2602" s="581"/>
      <c r="K2602" s="582"/>
      <c r="L2602" s="583"/>
      <c r="M2602" s="582"/>
      <c r="N2602" s="583"/>
      <c r="O2602" s="582"/>
      <c r="P2602" s="583"/>
      <c r="Q2602" s="582"/>
      <c r="R2602" s="583"/>
      <c r="S2602" s="582"/>
      <c r="T2602" s="583"/>
      <c r="U2602" s="582"/>
      <c r="V2602" s="583"/>
      <c r="W2602" s="582"/>
      <c r="X2602" s="583"/>
      <c r="Y2602" s="582"/>
      <c r="Z2602" s="583"/>
      <c r="AA2602" s="582"/>
      <c r="AB2602" s="583"/>
      <c r="AC2602" s="582"/>
      <c r="AD2602" s="583"/>
      <c r="AG2602" s="100">
        <f t="shared" si="356"/>
        <v>0</v>
      </c>
      <c r="AH2602" s="101">
        <f t="shared" si="357"/>
        <v>0</v>
      </c>
      <c r="AI2602" s="101">
        <f t="shared" si="358"/>
        <v>0</v>
      </c>
      <c r="AJ2602" s="102">
        <f t="shared" si="359"/>
        <v>0</v>
      </c>
      <c r="AL2602" s="111">
        <f t="shared" si="360"/>
        <v>0</v>
      </c>
      <c r="AS2602" s="111">
        <f t="shared" si="361"/>
        <v>0</v>
      </c>
    </row>
    <row r="2603" spans="1:45" ht="15.05" customHeight="1">
      <c r="A2603" s="132"/>
      <c r="B2603" s="132"/>
      <c r="C2603" s="160" t="s">
        <v>94</v>
      </c>
      <c r="D2603" s="580" t="str">
        <f t="shared" si="362"/>
        <v/>
      </c>
      <c r="E2603" s="581"/>
      <c r="F2603" s="581"/>
      <c r="G2603" s="581"/>
      <c r="H2603" s="581"/>
      <c r="I2603" s="581"/>
      <c r="J2603" s="581"/>
      <c r="K2603" s="582"/>
      <c r="L2603" s="583"/>
      <c r="M2603" s="582"/>
      <c r="N2603" s="583"/>
      <c r="O2603" s="582"/>
      <c r="P2603" s="583"/>
      <c r="Q2603" s="582"/>
      <c r="R2603" s="583"/>
      <c r="S2603" s="582"/>
      <c r="T2603" s="583"/>
      <c r="U2603" s="582"/>
      <c r="V2603" s="583"/>
      <c r="W2603" s="582"/>
      <c r="X2603" s="583"/>
      <c r="Y2603" s="582"/>
      <c r="Z2603" s="583"/>
      <c r="AA2603" s="582"/>
      <c r="AB2603" s="583"/>
      <c r="AC2603" s="582"/>
      <c r="AD2603" s="583"/>
      <c r="AG2603" s="100">
        <f t="shared" si="356"/>
        <v>0</v>
      </c>
      <c r="AH2603" s="101">
        <f t="shared" si="357"/>
        <v>0</v>
      </c>
      <c r="AI2603" s="101">
        <f t="shared" si="358"/>
        <v>0</v>
      </c>
      <c r="AJ2603" s="102">
        <f t="shared" si="359"/>
        <v>0</v>
      </c>
      <c r="AL2603" s="111">
        <f t="shared" si="360"/>
        <v>0</v>
      </c>
      <c r="AS2603" s="111">
        <f t="shared" si="361"/>
        <v>0</v>
      </c>
    </row>
    <row r="2604" spans="1:45" ht="15.05" customHeight="1">
      <c r="A2604" s="132"/>
      <c r="B2604" s="132"/>
      <c r="C2604" s="160" t="s">
        <v>95</v>
      </c>
      <c r="D2604" s="580" t="str">
        <f t="shared" si="362"/>
        <v/>
      </c>
      <c r="E2604" s="581"/>
      <c r="F2604" s="581"/>
      <c r="G2604" s="581"/>
      <c r="H2604" s="581"/>
      <c r="I2604" s="581"/>
      <c r="J2604" s="581"/>
      <c r="K2604" s="582"/>
      <c r="L2604" s="583"/>
      <c r="M2604" s="582"/>
      <c r="N2604" s="583"/>
      <c r="O2604" s="582"/>
      <c r="P2604" s="583"/>
      <c r="Q2604" s="582"/>
      <c r="R2604" s="583"/>
      <c r="S2604" s="582"/>
      <c r="T2604" s="583"/>
      <c r="U2604" s="582"/>
      <c r="V2604" s="583"/>
      <c r="W2604" s="582"/>
      <c r="X2604" s="583"/>
      <c r="Y2604" s="582"/>
      <c r="Z2604" s="583"/>
      <c r="AA2604" s="582"/>
      <c r="AB2604" s="583"/>
      <c r="AC2604" s="582"/>
      <c r="AD2604" s="583"/>
      <c r="AG2604" s="100">
        <f t="shared" si="356"/>
        <v>0</v>
      </c>
      <c r="AH2604" s="101">
        <f t="shared" si="357"/>
        <v>0</v>
      </c>
      <c r="AI2604" s="101">
        <f t="shared" si="358"/>
        <v>0</v>
      </c>
      <c r="AJ2604" s="102">
        <f t="shared" si="359"/>
        <v>0</v>
      </c>
      <c r="AL2604" s="111">
        <f t="shared" si="360"/>
        <v>0</v>
      </c>
      <c r="AS2604" s="111">
        <f t="shared" si="361"/>
        <v>0</v>
      </c>
    </row>
    <row r="2605" spans="1:45" ht="15.05" customHeight="1">
      <c r="A2605" s="132"/>
      <c r="B2605" s="132"/>
      <c r="C2605" s="160" t="s">
        <v>96</v>
      </c>
      <c r="D2605" s="580" t="str">
        <f t="shared" si="362"/>
        <v/>
      </c>
      <c r="E2605" s="581"/>
      <c r="F2605" s="581"/>
      <c r="G2605" s="581"/>
      <c r="H2605" s="581"/>
      <c r="I2605" s="581"/>
      <c r="J2605" s="581"/>
      <c r="K2605" s="582"/>
      <c r="L2605" s="583"/>
      <c r="M2605" s="582"/>
      <c r="N2605" s="583"/>
      <c r="O2605" s="582"/>
      <c r="P2605" s="583"/>
      <c r="Q2605" s="582"/>
      <c r="R2605" s="583"/>
      <c r="S2605" s="582"/>
      <c r="T2605" s="583"/>
      <c r="U2605" s="582"/>
      <c r="V2605" s="583"/>
      <c r="W2605" s="582"/>
      <c r="X2605" s="583"/>
      <c r="Y2605" s="582"/>
      <c r="Z2605" s="583"/>
      <c r="AA2605" s="582"/>
      <c r="AB2605" s="583"/>
      <c r="AC2605" s="582"/>
      <c r="AD2605" s="583"/>
      <c r="AG2605" s="100">
        <f t="shared" si="356"/>
        <v>0</v>
      </c>
      <c r="AH2605" s="101">
        <f t="shared" si="357"/>
        <v>0</v>
      </c>
      <c r="AI2605" s="101">
        <f t="shared" si="358"/>
        <v>0</v>
      </c>
      <c r="AJ2605" s="102">
        <f t="shared" si="359"/>
        <v>0</v>
      </c>
      <c r="AL2605" s="111">
        <f t="shared" si="360"/>
        <v>0</v>
      </c>
      <c r="AS2605" s="111">
        <f t="shared" si="361"/>
        <v>0</v>
      </c>
    </row>
    <row r="2606" spans="1:45" ht="15.05" customHeight="1">
      <c r="A2606" s="132"/>
      <c r="B2606" s="132"/>
      <c r="C2606" s="160" t="s">
        <v>97</v>
      </c>
      <c r="D2606" s="580" t="str">
        <f t="shared" si="362"/>
        <v/>
      </c>
      <c r="E2606" s="581"/>
      <c r="F2606" s="581"/>
      <c r="G2606" s="581"/>
      <c r="H2606" s="581"/>
      <c r="I2606" s="581"/>
      <c r="J2606" s="581"/>
      <c r="K2606" s="582"/>
      <c r="L2606" s="583"/>
      <c r="M2606" s="582"/>
      <c r="N2606" s="583"/>
      <c r="O2606" s="582"/>
      <c r="P2606" s="583"/>
      <c r="Q2606" s="582"/>
      <c r="R2606" s="583"/>
      <c r="S2606" s="582"/>
      <c r="T2606" s="583"/>
      <c r="U2606" s="582"/>
      <c r="V2606" s="583"/>
      <c r="W2606" s="582"/>
      <c r="X2606" s="583"/>
      <c r="Y2606" s="582"/>
      <c r="Z2606" s="583"/>
      <c r="AA2606" s="582"/>
      <c r="AB2606" s="583"/>
      <c r="AC2606" s="582"/>
      <c r="AD2606" s="583"/>
      <c r="AG2606" s="100">
        <f t="shared" si="356"/>
        <v>0</v>
      </c>
      <c r="AH2606" s="101">
        <f t="shared" si="357"/>
        <v>0</v>
      </c>
      <c r="AI2606" s="101">
        <f t="shared" si="358"/>
        <v>0</v>
      </c>
      <c r="AJ2606" s="102">
        <f t="shared" si="359"/>
        <v>0</v>
      </c>
      <c r="AL2606" s="111">
        <f t="shared" si="360"/>
        <v>0</v>
      </c>
      <c r="AS2606" s="111">
        <f t="shared" si="361"/>
        <v>0</v>
      </c>
    </row>
    <row r="2607" spans="1:45" ht="15.05" customHeight="1">
      <c r="A2607" s="132"/>
      <c r="B2607" s="132"/>
      <c r="C2607" s="160" t="s">
        <v>98</v>
      </c>
      <c r="D2607" s="580" t="str">
        <f t="shared" si="362"/>
        <v/>
      </c>
      <c r="E2607" s="581"/>
      <c r="F2607" s="581"/>
      <c r="G2607" s="581"/>
      <c r="H2607" s="581"/>
      <c r="I2607" s="581"/>
      <c r="J2607" s="581"/>
      <c r="K2607" s="582"/>
      <c r="L2607" s="583"/>
      <c r="M2607" s="582"/>
      <c r="N2607" s="583"/>
      <c r="O2607" s="582"/>
      <c r="P2607" s="583"/>
      <c r="Q2607" s="582"/>
      <c r="R2607" s="583"/>
      <c r="S2607" s="582"/>
      <c r="T2607" s="583"/>
      <c r="U2607" s="582"/>
      <c r="V2607" s="583"/>
      <c r="W2607" s="582"/>
      <c r="X2607" s="583"/>
      <c r="Y2607" s="582"/>
      <c r="Z2607" s="583"/>
      <c r="AA2607" s="582"/>
      <c r="AB2607" s="583"/>
      <c r="AC2607" s="582"/>
      <c r="AD2607" s="583"/>
      <c r="AG2607" s="100">
        <f t="shared" si="356"/>
        <v>0</v>
      </c>
      <c r="AH2607" s="101">
        <f t="shared" si="357"/>
        <v>0</v>
      </c>
      <c r="AI2607" s="101">
        <f t="shared" si="358"/>
        <v>0</v>
      </c>
      <c r="AJ2607" s="102">
        <f t="shared" si="359"/>
        <v>0</v>
      </c>
      <c r="AL2607" s="111">
        <f t="shared" si="360"/>
        <v>0</v>
      </c>
      <c r="AS2607" s="111">
        <f t="shared" si="361"/>
        <v>0</v>
      </c>
    </row>
    <row r="2608" spans="1:45" ht="15.05" customHeight="1">
      <c r="A2608" s="132"/>
      <c r="B2608" s="132"/>
      <c r="C2608" s="160" t="s">
        <v>99</v>
      </c>
      <c r="D2608" s="580" t="str">
        <f t="shared" si="362"/>
        <v/>
      </c>
      <c r="E2608" s="581"/>
      <c r="F2608" s="581"/>
      <c r="G2608" s="581"/>
      <c r="H2608" s="581"/>
      <c r="I2608" s="581"/>
      <c r="J2608" s="581"/>
      <c r="K2608" s="582"/>
      <c r="L2608" s="583"/>
      <c r="M2608" s="582"/>
      <c r="N2608" s="583"/>
      <c r="O2608" s="582"/>
      <c r="P2608" s="583"/>
      <c r="Q2608" s="582"/>
      <c r="R2608" s="583"/>
      <c r="S2608" s="582"/>
      <c r="T2608" s="583"/>
      <c r="U2608" s="582"/>
      <c r="V2608" s="583"/>
      <c r="W2608" s="582"/>
      <c r="X2608" s="583"/>
      <c r="Y2608" s="582"/>
      <c r="Z2608" s="583"/>
      <c r="AA2608" s="582"/>
      <c r="AB2608" s="583"/>
      <c r="AC2608" s="582"/>
      <c r="AD2608" s="583"/>
      <c r="AG2608" s="100">
        <f t="shared" si="356"/>
        <v>0</v>
      </c>
      <c r="AH2608" s="101">
        <f t="shared" si="357"/>
        <v>0</v>
      </c>
      <c r="AI2608" s="101">
        <f t="shared" si="358"/>
        <v>0</v>
      </c>
      <c r="AJ2608" s="102">
        <f t="shared" si="359"/>
        <v>0</v>
      </c>
      <c r="AL2608" s="111">
        <f t="shared" si="360"/>
        <v>0</v>
      </c>
      <c r="AS2608" s="111">
        <f t="shared" si="361"/>
        <v>0</v>
      </c>
    </row>
    <row r="2609" spans="1:45" ht="15.05" customHeight="1">
      <c r="A2609" s="132"/>
      <c r="B2609" s="132"/>
      <c r="C2609" s="160" t="s">
        <v>100</v>
      </c>
      <c r="D2609" s="580" t="str">
        <f t="shared" si="362"/>
        <v/>
      </c>
      <c r="E2609" s="581"/>
      <c r="F2609" s="581"/>
      <c r="G2609" s="581"/>
      <c r="H2609" s="581"/>
      <c r="I2609" s="581"/>
      <c r="J2609" s="581"/>
      <c r="K2609" s="582"/>
      <c r="L2609" s="583"/>
      <c r="M2609" s="582"/>
      <c r="N2609" s="583"/>
      <c r="O2609" s="582"/>
      <c r="P2609" s="583"/>
      <c r="Q2609" s="582"/>
      <c r="R2609" s="583"/>
      <c r="S2609" s="582"/>
      <c r="T2609" s="583"/>
      <c r="U2609" s="582"/>
      <c r="V2609" s="583"/>
      <c r="W2609" s="582"/>
      <c r="X2609" s="583"/>
      <c r="Y2609" s="582"/>
      <c r="Z2609" s="583"/>
      <c r="AA2609" s="582"/>
      <c r="AB2609" s="583"/>
      <c r="AC2609" s="582"/>
      <c r="AD2609" s="583"/>
      <c r="AG2609" s="100">
        <f t="shared" si="356"/>
        <v>0</v>
      </c>
      <c r="AH2609" s="101">
        <f t="shared" si="357"/>
        <v>0</v>
      </c>
      <c r="AI2609" s="101">
        <f t="shared" si="358"/>
        <v>0</v>
      </c>
      <c r="AJ2609" s="102">
        <f t="shared" si="359"/>
        <v>0</v>
      </c>
      <c r="AL2609" s="111">
        <f t="shared" si="360"/>
        <v>0</v>
      </c>
      <c r="AS2609" s="111">
        <f t="shared" si="361"/>
        <v>0</v>
      </c>
    </row>
    <row r="2610" spans="1:45" ht="15.05" customHeight="1">
      <c r="A2610" s="132"/>
      <c r="B2610" s="132"/>
      <c r="C2610" s="160" t="s">
        <v>101</v>
      </c>
      <c r="D2610" s="580" t="str">
        <f t="shared" si="362"/>
        <v/>
      </c>
      <c r="E2610" s="581"/>
      <c r="F2610" s="581"/>
      <c r="G2610" s="581"/>
      <c r="H2610" s="581"/>
      <c r="I2610" s="581"/>
      <c r="J2610" s="581"/>
      <c r="K2610" s="582"/>
      <c r="L2610" s="583"/>
      <c r="M2610" s="582"/>
      <c r="N2610" s="583"/>
      <c r="O2610" s="582"/>
      <c r="P2610" s="583"/>
      <c r="Q2610" s="582"/>
      <c r="R2610" s="583"/>
      <c r="S2610" s="582"/>
      <c r="T2610" s="583"/>
      <c r="U2610" s="582"/>
      <c r="V2610" s="583"/>
      <c r="W2610" s="582"/>
      <c r="X2610" s="583"/>
      <c r="Y2610" s="582"/>
      <c r="Z2610" s="583"/>
      <c r="AA2610" s="582"/>
      <c r="AB2610" s="583"/>
      <c r="AC2610" s="582"/>
      <c r="AD2610" s="583"/>
      <c r="AG2610" s="100">
        <f t="shared" si="356"/>
        <v>0</v>
      </c>
      <c r="AH2610" s="101">
        <f t="shared" si="357"/>
        <v>0</v>
      </c>
      <c r="AI2610" s="101">
        <f t="shared" si="358"/>
        <v>0</v>
      </c>
      <c r="AJ2610" s="102">
        <f t="shared" si="359"/>
        <v>0</v>
      </c>
      <c r="AL2610" s="111">
        <f t="shared" si="360"/>
        <v>0</v>
      </c>
      <c r="AS2610" s="111">
        <f t="shared" si="361"/>
        <v>0</v>
      </c>
    </row>
    <row r="2611" spans="1:45" ht="15.05" customHeight="1">
      <c r="A2611" s="132"/>
      <c r="B2611" s="132"/>
      <c r="C2611" s="160" t="s">
        <v>102</v>
      </c>
      <c r="D2611" s="580" t="str">
        <f t="shared" si="362"/>
        <v/>
      </c>
      <c r="E2611" s="581"/>
      <c r="F2611" s="581"/>
      <c r="G2611" s="581"/>
      <c r="H2611" s="581"/>
      <c r="I2611" s="581"/>
      <c r="J2611" s="581"/>
      <c r="K2611" s="582"/>
      <c r="L2611" s="583"/>
      <c r="M2611" s="582"/>
      <c r="N2611" s="583"/>
      <c r="O2611" s="582"/>
      <c r="P2611" s="583"/>
      <c r="Q2611" s="582"/>
      <c r="R2611" s="583"/>
      <c r="S2611" s="582"/>
      <c r="T2611" s="583"/>
      <c r="U2611" s="582"/>
      <c r="V2611" s="583"/>
      <c r="W2611" s="582"/>
      <c r="X2611" s="583"/>
      <c r="Y2611" s="582"/>
      <c r="Z2611" s="583"/>
      <c r="AA2611" s="582"/>
      <c r="AB2611" s="583"/>
      <c r="AC2611" s="582"/>
      <c r="AD2611" s="583"/>
      <c r="AG2611" s="100">
        <f t="shared" si="356"/>
        <v>0</v>
      </c>
      <c r="AH2611" s="101">
        <f t="shared" si="357"/>
        <v>0</v>
      </c>
      <c r="AI2611" s="101">
        <f t="shared" si="358"/>
        <v>0</v>
      </c>
      <c r="AJ2611" s="102">
        <f t="shared" si="359"/>
        <v>0</v>
      </c>
      <c r="AL2611" s="111">
        <f t="shared" si="360"/>
        <v>0</v>
      </c>
      <c r="AS2611" s="111">
        <f t="shared" si="361"/>
        <v>0</v>
      </c>
    </row>
    <row r="2612" spans="1:45" ht="15.05" customHeight="1">
      <c r="A2612" s="132"/>
      <c r="B2612" s="132"/>
      <c r="C2612" s="160" t="s">
        <v>103</v>
      </c>
      <c r="D2612" s="580" t="str">
        <f t="shared" si="362"/>
        <v/>
      </c>
      <c r="E2612" s="581"/>
      <c r="F2612" s="581"/>
      <c r="G2612" s="581"/>
      <c r="H2612" s="581"/>
      <c r="I2612" s="581"/>
      <c r="J2612" s="581"/>
      <c r="K2612" s="582"/>
      <c r="L2612" s="583"/>
      <c r="M2612" s="582"/>
      <c r="N2612" s="583"/>
      <c r="O2612" s="582"/>
      <c r="P2612" s="583"/>
      <c r="Q2612" s="582"/>
      <c r="R2612" s="583"/>
      <c r="S2612" s="582"/>
      <c r="T2612" s="583"/>
      <c r="U2612" s="582"/>
      <c r="V2612" s="583"/>
      <c r="W2612" s="582"/>
      <c r="X2612" s="583"/>
      <c r="Y2612" s="582"/>
      <c r="Z2612" s="583"/>
      <c r="AA2612" s="582"/>
      <c r="AB2612" s="583"/>
      <c r="AC2612" s="582"/>
      <c r="AD2612" s="583"/>
      <c r="AG2612" s="100">
        <f t="shared" si="356"/>
        <v>0</v>
      </c>
      <c r="AH2612" s="101">
        <f t="shared" si="357"/>
        <v>0</v>
      </c>
      <c r="AI2612" s="101">
        <f t="shared" si="358"/>
        <v>0</v>
      </c>
      <c r="AJ2612" s="102">
        <f t="shared" si="359"/>
        <v>0</v>
      </c>
      <c r="AL2612" s="111">
        <f t="shared" si="360"/>
        <v>0</v>
      </c>
      <c r="AS2612" s="111">
        <f t="shared" si="361"/>
        <v>0</v>
      </c>
    </row>
    <row r="2613" spans="1:45" ht="15.05" customHeight="1">
      <c r="A2613" s="132"/>
      <c r="B2613" s="132"/>
      <c r="C2613" s="160" t="s">
        <v>104</v>
      </c>
      <c r="D2613" s="580" t="str">
        <f t="shared" si="362"/>
        <v/>
      </c>
      <c r="E2613" s="581"/>
      <c r="F2613" s="581"/>
      <c r="G2613" s="581"/>
      <c r="H2613" s="581"/>
      <c r="I2613" s="581"/>
      <c r="J2613" s="581"/>
      <c r="K2613" s="582"/>
      <c r="L2613" s="583"/>
      <c r="M2613" s="582"/>
      <c r="N2613" s="583"/>
      <c r="O2613" s="582"/>
      <c r="P2613" s="583"/>
      <c r="Q2613" s="582"/>
      <c r="R2613" s="583"/>
      <c r="S2613" s="582"/>
      <c r="T2613" s="583"/>
      <c r="U2613" s="582"/>
      <c r="V2613" s="583"/>
      <c r="W2613" s="582"/>
      <c r="X2613" s="583"/>
      <c r="Y2613" s="582"/>
      <c r="Z2613" s="583"/>
      <c r="AA2613" s="582"/>
      <c r="AB2613" s="583"/>
      <c r="AC2613" s="582"/>
      <c r="AD2613" s="583"/>
      <c r="AG2613" s="100">
        <f t="shared" si="356"/>
        <v>0</v>
      </c>
      <c r="AH2613" s="101">
        <f t="shared" si="357"/>
        <v>0</v>
      </c>
      <c r="AI2613" s="101">
        <f t="shared" si="358"/>
        <v>0</v>
      </c>
      <c r="AJ2613" s="102">
        <f t="shared" si="359"/>
        <v>0</v>
      </c>
      <c r="AL2613" s="111">
        <f t="shared" si="360"/>
        <v>0</v>
      </c>
      <c r="AS2613" s="111">
        <f t="shared" si="361"/>
        <v>0</v>
      </c>
    </row>
    <row r="2614" spans="1:45" ht="15.05" customHeight="1">
      <c r="A2614" s="132"/>
      <c r="B2614" s="132"/>
      <c r="C2614" s="161" t="s">
        <v>105</v>
      </c>
      <c r="D2614" s="580" t="str">
        <f t="shared" si="362"/>
        <v/>
      </c>
      <c r="E2614" s="581"/>
      <c r="F2614" s="581"/>
      <c r="G2614" s="581"/>
      <c r="H2614" s="581"/>
      <c r="I2614" s="581"/>
      <c r="J2614" s="581"/>
      <c r="K2614" s="582"/>
      <c r="L2614" s="583"/>
      <c r="M2614" s="582"/>
      <c r="N2614" s="583"/>
      <c r="O2614" s="582"/>
      <c r="P2614" s="583"/>
      <c r="Q2614" s="582"/>
      <c r="R2614" s="583"/>
      <c r="S2614" s="582"/>
      <c r="T2614" s="583"/>
      <c r="U2614" s="582"/>
      <c r="V2614" s="583"/>
      <c r="W2614" s="582"/>
      <c r="X2614" s="583"/>
      <c r="Y2614" s="582"/>
      <c r="Z2614" s="583"/>
      <c r="AA2614" s="582"/>
      <c r="AB2614" s="583"/>
      <c r="AC2614" s="582"/>
      <c r="AD2614" s="583"/>
      <c r="AG2614" s="100">
        <f t="shared" si="356"/>
        <v>0</v>
      </c>
      <c r="AH2614" s="101">
        <f t="shared" si="357"/>
        <v>0</v>
      </c>
      <c r="AI2614" s="101">
        <f t="shared" si="358"/>
        <v>0</v>
      </c>
      <c r="AJ2614" s="102">
        <f t="shared" si="359"/>
        <v>0</v>
      </c>
      <c r="AL2614" s="111">
        <f t="shared" si="360"/>
        <v>0</v>
      </c>
      <c r="AS2614" s="111">
        <f t="shared" si="361"/>
        <v>0</v>
      </c>
    </row>
    <row r="2615" spans="1:45" ht="15.05" customHeight="1">
      <c r="A2615" s="132"/>
      <c r="B2615" s="132"/>
      <c r="C2615" s="259" t="s">
        <v>106</v>
      </c>
      <c r="D2615" s="580" t="str">
        <f t="shared" si="362"/>
        <v/>
      </c>
      <c r="E2615" s="581"/>
      <c r="F2615" s="581"/>
      <c r="G2615" s="581"/>
      <c r="H2615" s="581"/>
      <c r="I2615" s="581"/>
      <c r="J2615" s="581"/>
      <c r="K2615" s="582"/>
      <c r="L2615" s="583"/>
      <c r="M2615" s="582"/>
      <c r="N2615" s="583"/>
      <c r="O2615" s="582"/>
      <c r="P2615" s="583"/>
      <c r="Q2615" s="582"/>
      <c r="R2615" s="583"/>
      <c r="S2615" s="582"/>
      <c r="T2615" s="583"/>
      <c r="U2615" s="582"/>
      <c r="V2615" s="583"/>
      <c r="W2615" s="582"/>
      <c r="X2615" s="583"/>
      <c r="Y2615" s="582"/>
      <c r="Z2615" s="583"/>
      <c r="AA2615" s="582"/>
      <c r="AB2615" s="583"/>
      <c r="AC2615" s="582"/>
      <c r="AD2615" s="583"/>
      <c r="AG2615" s="100">
        <f t="shared" si="356"/>
        <v>0</v>
      </c>
      <c r="AH2615" s="101">
        <f t="shared" si="357"/>
        <v>0</v>
      </c>
      <c r="AI2615" s="101">
        <f t="shared" si="358"/>
        <v>0</v>
      </c>
      <c r="AJ2615" s="102">
        <f t="shared" si="359"/>
        <v>0</v>
      </c>
      <c r="AL2615" s="111">
        <f t="shared" si="360"/>
        <v>0</v>
      </c>
      <c r="AS2615" s="111">
        <f t="shared" si="361"/>
        <v>0</v>
      </c>
    </row>
    <row r="2616" spans="1:45" ht="15.05" customHeight="1">
      <c r="A2616" s="132"/>
      <c r="B2616" s="132"/>
      <c r="C2616" s="259" t="s">
        <v>107</v>
      </c>
      <c r="D2616" s="580" t="str">
        <f t="shared" si="362"/>
        <v/>
      </c>
      <c r="E2616" s="581"/>
      <c r="F2616" s="581"/>
      <c r="G2616" s="581"/>
      <c r="H2616" s="581"/>
      <c r="I2616" s="581"/>
      <c r="J2616" s="581"/>
      <c r="K2616" s="582"/>
      <c r="L2616" s="583"/>
      <c r="M2616" s="582"/>
      <c r="N2616" s="583"/>
      <c r="O2616" s="582"/>
      <c r="P2616" s="583"/>
      <c r="Q2616" s="582"/>
      <c r="R2616" s="583"/>
      <c r="S2616" s="582"/>
      <c r="T2616" s="583"/>
      <c r="U2616" s="582"/>
      <c r="V2616" s="583"/>
      <c r="W2616" s="582"/>
      <c r="X2616" s="583"/>
      <c r="Y2616" s="582"/>
      <c r="Z2616" s="583"/>
      <c r="AA2616" s="582"/>
      <c r="AB2616" s="583"/>
      <c r="AC2616" s="582"/>
      <c r="AD2616" s="583"/>
      <c r="AG2616" s="100">
        <f t="shared" si="356"/>
        <v>0</v>
      </c>
      <c r="AH2616" s="101">
        <f t="shared" si="357"/>
        <v>0</v>
      </c>
      <c r="AI2616" s="101">
        <f t="shared" si="358"/>
        <v>0</v>
      </c>
      <c r="AJ2616" s="102">
        <f t="shared" si="359"/>
        <v>0</v>
      </c>
      <c r="AL2616" s="111">
        <f t="shared" si="360"/>
        <v>0</v>
      </c>
      <c r="AS2616" s="111">
        <f t="shared" si="361"/>
        <v>0</v>
      </c>
    </row>
    <row r="2617" spans="1:45" ht="15.05" customHeight="1">
      <c r="A2617" s="132"/>
      <c r="B2617" s="132"/>
      <c r="C2617" s="168" t="s">
        <v>108</v>
      </c>
      <c r="D2617" s="580" t="str">
        <f t="shared" si="362"/>
        <v/>
      </c>
      <c r="E2617" s="581"/>
      <c r="F2617" s="581"/>
      <c r="G2617" s="581"/>
      <c r="H2617" s="581"/>
      <c r="I2617" s="581"/>
      <c r="J2617" s="581"/>
      <c r="K2617" s="582"/>
      <c r="L2617" s="583"/>
      <c r="M2617" s="582"/>
      <c r="N2617" s="583"/>
      <c r="O2617" s="582"/>
      <c r="P2617" s="583"/>
      <c r="Q2617" s="582"/>
      <c r="R2617" s="583"/>
      <c r="S2617" s="582"/>
      <c r="T2617" s="583"/>
      <c r="U2617" s="582"/>
      <c r="V2617" s="583"/>
      <c r="W2617" s="582"/>
      <c r="X2617" s="583"/>
      <c r="Y2617" s="582"/>
      <c r="Z2617" s="583"/>
      <c r="AA2617" s="582"/>
      <c r="AB2617" s="583"/>
      <c r="AC2617" s="582"/>
      <c r="AD2617" s="583"/>
      <c r="AG2617" s="100">
        <f t="shared" si="356"/>
        <v>0</v>
      </c>
      <c r="AH2617" s="101">
        <f t="shared" si="357"/>
        <v>0</v>
      </c>
      <c r="AI2617" s="101">
        <f t="shared" si="358"/>
        <v>0</v>
      </c>
      <c r="AJ2617" s="102">
        <f t="shared" si="359"/>
        <v>0</v>
      </c>
      <c r="AL2617" s="111">
        <f t="shared" si="360"/>
        <v>0</v>
      </c>
      <c r="AS2617" s="111">
        <f t="shared" si="361"/>
        <v>0</v>
      </c>
    </row>
    <row r="2618" spans="1:45" ht="15.05" customHeight="1">
      <c r="A2618" s="132"/>
      <c r="B2618" s="132"/>
      <c r="C2618" s="160" t="s">
        <v>109</v>
      </c>
      <c r="D2618" s="580" t="str">
        <f t="shared" si="362"/>
        <v/>
      </c>
      <c r="E2618" s="581"/>
      <c r="F2618" s="581"/>
      <c r="G2618" s="581"/>
      <c r="H2618" s="581"/>
      <c r="I2618" s="581"/>
      <c r="J2618" s="581"/>
      <c r="K2618" s="582"/>
      <c r="L2618" s="583"/>
      <c r="M2618" s="582"/>
      <c r="N2618" s="583"/>
      <c r="O2618" s="582"/>
      <c r="P2618" s="583"/>
      <c r="Q2618" s="582"/>
      <c r="R2618" s="583"/>
      <c r="S2618" s="582"/>
      <c r="T2618" s="583"/>
      <c r="U2618" s="582"/>
      <c r="V2618" s="583"/>
      <c r="W2618" s="582"/>
      <c r="X2618" s="583"/>
      <c r="Y2618" s="582"/>
      <c r="Z2618" s="583"/>
      <c r="AA2618" s="582"/>
      <c r="AB2618" s="583"/>
      <c r="AC2618" s="582"/>
      <c r="AD2618" s="583"/>
      <c r="AG2618" s="100">
        <f t="shared" si="356"/>
        <v>0</v>
      </c>
      <c r="AH2618" s="101">
        <f t="shared" si="357"/>
        <v>0</v>
      </c>
      <c r="AI2618" s="101">
        <f t="shared" si="358"/>
        <v>0</v>
      </c>
      <c r="AJ2618" s="102">
        <f t="shared" si="359"/>
        <v>0</v>
      </c>
      <c r="AL2618" s="111">
        <f t="shared" si="360"/>
        <v>0</v>
      </c>
      <c r="AS2618" s="111">
        <f t="shared" si="361"/>
        <v>0</v>
      </c>
    </row>
    <row r="2619" spans="1:45" ht="15.05" customHeight="1">
      <c r="A2619" s="132"/>
      <c r="B2619" s="132"/>
      <c r="C2619" s="160" t="s">
        <v>110</v>
      </c>
      <c r="D2619" s="580" t="str">
        <f t="shared" si="362"/>
        <v/>
      </c>
      <c r="E2619" s="581"/>
      <c r="F2619" s="581"/>
      <c r="G2619" s="581"/>
      <c r="H2619" s="581"/>
      <c r="I2619" s="581"/>
      <c r="J2619" s="581"/>
      <c r="K2619" s="582"/>
      <c r="L2619" s="583"/>
      <c r="M2619" s="582"/>
      <c r="N2619" s="583"/>
      <c r="O2619" s="582"/>
      <c r="P2619" s="583"/>
      <c r="Q2619" s="582"/>
      <c r="R2619" s="583"/>
      <c r="S2619" s="582"/>
      <c r="T2619" s="583"/>
      <c r="U2619" s="582"/>
      <c r="V2619" s="583"/>
      <c r="W2619" s="582"/>
      <c r="X2619" s="583"/>
      <c r="Y2619" s="582"/>
      <c r="Z2619" s="583"/>
      <c r="AA2619" s="582"/>
      <c r="AB2619" s="583"/>
      <c r="AC2619" s="582"/>
      <c r="AD2619" s="583"/>
      <c r="AG2619" s="100">
        <f t="shared" si="356"/>
        <v>0</v>
      </c>
      <c r="AH2619" s="101">
        <f t="shared" si="357"/>
        <v>0</v>
      </c>
      <c r="AI2619" s="101">
        <f t="shared" si="358"/>
        <v>0</v>
      </c>
      <c r="AJ2619" s="102">
        <f t="shared" si="359"/>
        <v>0</v>
      </c>
      <c r="AL2619" s="111">
        <f t="shared" si="360"/>
        <v>0</v>
      </c>
      <c r="AS2619" s="111">
        <f t="shared" si="361"/>
        <v>0</v>
      </c>
    </row>
    <row r="2620" spans="1:45" ht="15.05" customHeight="1">
      <c r="A2620" s="132"/>
      <c r="B2620" s="132"/>
      <c r="C2620" s="160" t="s">
        <v>111</v>
      </c>
      <c r="D2620" s="580" t="str">
        <f t="shared" si="362"/>
        <v/>
      </c>
      <c r="E2620" s="581"/>
      <c r="F2620" s="581"/>
      <c r="G2620" s="581"/>
      <c r="H2620" s="581"/>
      <c r="I2620" s="581"/>
      <c r="J2620" s="581"/>
      <c r="K2620" s="582"/>
      <c r="L2620" s="583"/>
      <c r="M2620" s="582"/>
      <c r="N2620" s="583"/>
      <c r="O2620" s="582"/>
      <c r="P2620" s="583"/>
      <c r="Q2620" s="582"/>
      <c r="R2620" s="583"/>
      <c r="S2620" s="582"/>
      <c r="T2620" s="583"/>
      <c r="U2620" s="582"/>
      <c r="V2620" s="583"/>
      <c r="W2620" s="582"/>
      <c r="X2620" s="583"/>
      <c r="Y2620" s="582"/>
      <c r="Z2620" s="583"/>
      <c r="AA2620" s="582"/>
      <c r="AB2620" s="583"/>
      <c r="AC2620" s="582"/>
      <c r="AD2620" s="583"/>
      <c r="AG2620" s="100">
        <f t="shared" si="356"/>
        <v>0</v>
      </c>
      <c r="AH2620" s="101">
        <f t="shared" si="357"/>
        <v>0</v>
      </c>
      <c r="AI2620" s="101">
        <f t="shared" si="358"/>
        <v>0</v>
      </c>
      <c r="AJ2620" s="102">
        <f t="shared" si="359"/>
        <v>0</v>
      </c>
      <c r="AL2620" s="111">
        <f t="shared" si="360"/>
        <v>0</v>
      </c>
      <c r="AS2620" s="111">
        <f t="shared" si="361"/>
        <v>0</v>
      </c>
    </row>
    <row r="2621" spans="1:45" ht="15.05" customHeight="1">
      <c r="A2621" s="132"/>
      <c r="B2621" s="132"/>
      <c r="C2621" s="160" t="s">
        <v>112</v>
      </c>
      <c r="D2621" s="580" t="str">
        <f t="shared" si="362"/>
        <v/>
      </c>
      <c r="E2621" s="581"/>
      <c r="F2621" s="581"/>
      <c r="G2621" s="581"/>
      <c r="H2621" s="581"/>
      <c r="I2621" s="581"/>
      <c r="J2621" s="581"/>
      <c r="K2621" s="582"/>
      <c r="L2621" s="583"/>
      <c r="M2621" s="582"/>
      <c r="N2621" s="583"/>
      <c r="O2621" s="582"/>
      <c r="P2621" s="583"/>
      <c r="Q2621" s="582"/>
      <c r="R2621" s="583"/>
      <c r="S2621" s="582"/>
      <c r="T2621" s="583"/>
      <c r="U2621" s="582"/>
      <c r="V2621" s="583"/>
      <c r="W2621" s="582"/>
      <c r="X2621" s="583"/>
      <c r="Y2621" s="582"/>
      <c r="Z2621" s="583"/>
      <c r="AA2621" s="582"/>
      <c r="AB2621" s="583"/>
      <c r="AC2621" s="582"/>
      <c r="AD2621" s="583"/>
      <c r="AG2621" s="100">
        <f t="shared" si="356"/>
        <v>0</v>
      </c>
      <c r="AH2621" s="101">
        <f t="shared" si="357"/>
        <v>0</v>
      </c>
      <c r="AI2621" s="101">
        <f t="shared" si="358"/>
        <v>0</v>
      </c>
      <c r="AJ2621" s="102">
        <f t="shared" si="359"/>
        <v>0</v>
      </c>
      <c r="AL2621" s="111">
        <f t="shared" si="360"/>
        <v>0</v>
      </c>
      <c r="AS2621" s="111">
        <f t="shared" si="361"/>
        <v>0</v>
      </c>
    </row>
    <row r="2622" spans="1:45" ht="15.05" customHeight="1">
      <c r="A2622" s="132"/>
      <c r="B2622" s="132"/>
      <c r="C2622" s="160" t="s">
        <v>113</v>
      </c>
      <c r="D2622" s="580" t="str">
        <f t="shared" si="362"/>
        <v/>
      </c>
      <c r="E2622" s="581"/>
      <c r="F2622" s="581"/>
      <c r="G2622" s="581"/>
      <c r="H2622" s="581"/>
      <c r="I2622" s="581"/>
      <c r="J2622" s="581"/>
      <c r="K2622" s="582"/>
      <c r="L2622" s="583"/>
      <c r="M2622" s="582"/>
      <c r="N2622" s="583"/>
      <c r="O2622" s="582"/>
      <c r="P2622" s="583"/>
      <c r="Q2622" s="582"/>
      <c r="R2622" s="583"/>
      <c r="S2622" s="582"/>
      <c r="T2622" s="583"/>
      <c r="U2622" s="582"/>
      <c r="V2622" s="583"/>
      <c r="W2622" s="582"/>
      <c r="X2622" s="583"/>
      <c r="Y2622" s="582"/>
      <c r="Z2622" s="583"/>
      <c r="AA2622" s="582"/>
      <c r="AB2622" s="583"/>
      <c r="AC2622" s="582"/>
      <c r="AD2622" s="583"/>
      <c r="AG2622" s="100">
        <f t="shared" si="356"/>
        <v>0</v>
      </c>
      <c r="AH2622" s="101">
        <f t="shared" si="357"/>
        <v>0</v>
      </c>
      <c r="AI2622" s="101">
        <f t="shared" si="358"/>
        <v>0</v>
      </c>
      <c r="AJ2622" s="102">
        <f t="shared" si="359"/>
        <v>0</v>
      </c>
      <c r="AL2622" s="111">
        <f t="shared" si="360"/>
        <v>0</v>
      </c>
      <c r="AS2622" s="111">
        <f t="shared" si="361"/>
        <v>0</v>
      </c>
    </row>
    <row r="2623" spans="1:45" ht="15.05" customHeight="1">
      <c r="A2623" s="132"/>
      <c r="B2623" s="132"/>
      <c r="C2623" s="160" t="s">
        <v>114</v>
      </c>
      <c r="D2623" s="580" t="str">
        <f t="shared" si="362"/>
        <v/>
      </c>
      <c r="E2623" s="581"/>
      <c r="F2623" s="581"/>
      <c r="G2623" s="581"/>
      <c r="H2623" s="581"/>
      <c r="I2623" s="581"/>
      <c r="J2623" s="581"/>
      <c r="K2623" s="582"/>
      <c r="L2623" s="583"/>
      <c r="M2623" s="582"/>
      <c r="N2623" s="583"/>
      <c r="O2623" s="582"/>
      <c r="P2623" s="583"/>
      <c r="Q2623" s="582"/>
      <c r="R2623" s="583"/>
      <c r="S2623" s="582"/>
      <c r="T2623" s="583"/>
      <c r="U2623" s="582"/>
      <c r="V2623" s="583"/>
      <c r="W2623" s="582"/>
      <c r="X2623" s="583"/>
      <c r="Y2623" s="582"/>
      <c r="Z2623" s="583"/>
      <c r="AA2623" s="582"/>
      <c r="AB2623" s="583"/>
      <c r="AC2623" s="582"/>
      <c r="AD2623" s="583"/>
      <c r="AG2623" s="100">
        <f t="shared" si="356"/>
        <v>0</v>
      </c>
      <c r="AH2623" s="101">
        <f t="shared" si="357"/>
        <v>0</v>
      </c>
      <c r="AI2623" s="101">
        <f t="shared" si="358"/>
        <v>0</v>
      </c>
      <c r="AJ2623" s="102">
        <f t="shared" si="359"/>
        <v>0</v>
      </c>
      <c r="AL2623" s="111">
        <f t="shared" si="360"/>
        <v>0</v>
      </c>
      <c r="AS2623" s="111">
        <f t="shared" si="361"/>
        <v>0</v>
      </c>
    </row>
    <row r="2624" spans="1:45" ht="15.05" customHeight="1">
      <c r="A2624" s="132"/>
      <c r="B2624" s="132"/>
      <c r="C2624" s="160" t="s">
        <v>115</v>
      </c>
      <c r="D2624" s="580" t="str">
        <f t="shared" si="362"/>
        <v/>
      </c>
      <c r="E2624" s="581"/>
      <c r="F2624" s="581"/>
      <c r="G2624" s="581"/>
      <c r="H2624" s="581"/>
      <c r="I2624" s="581"/>
      <c r="J2624" s="581"/>
      <c r="K2624" s="582"/>
      <c r="L2624" s="583"/>
      <c r="M2624" s="582"/>
      <c r="N2624" s="583"/>
      <c r="O2624" s="582"/>
      <c r="P2624" s="583"/>
      <c r="Q2624" s="582"/>
      <c r="R2624" s="583"/>
      <c r="S2624" s="582"/>
      <c r="T2624" s="583"/>
      <c r="U2624" s="582"/>
      <c r="V2624" s="583"/>
      <c r="W2624" s="582"/>
      <c r="X2624" s="583"/>
      <c r="Y2624" s="582"/>
      <c r="Z2624" s="583"/>
      <c r="AA2624" s="582"/>
      <c r="AB2624" s="583"/>
      <c r="AC2624" s="582"/>
      <c r="AD2624" s="583"/>
      <c r="AG2624" s="100">
        <f t="shared" si="356"/>
        <v>0</v>
      </c>
      <c r="AH2624" s="101">
        <f t="shared" si="357"/>
        <v>0</v>
      </c>
      <c r="AI2624" s="101">
        <f t="shared" si="358"/>
        <v>0</v>
      </c>
      <c r="AJ2624" s="102">
        <f t="shared" si="359"/>
        <v>0</v>
      </c>
      <c r="AL2624" s="111">
        <f t="shared" si="360"/>
        <v>0</v>
      </c>
      <c r="AS2624" s="111">
        <f t="shared" si="361"/>
        <v>0</v>
      </c>
    </row>
    <row r="2625" spans="1:45" ht="15.05" customHeight="1">
      <c r="A2625" s="132"/>
      <c r="B2625" s="132"/>
      <c r="C2625" s="160" t="s">
        <v>116</v>
      </c>
      <c r="D2625" s="580" t="str">
        <f t="shared" si="362"/>
        <v/>
      </c>
      <c r="E2625" s="581"/>
      <c r="F2625" s="581"/>
      <c r="G2625" s="581"/>
      <c r="H2625" s="581"/>
      <c r="I2625" s="581"/>
      <c r="J2625" s="581"/>
      <c r="K2625" s="582"/>
      <c r="L2625" s="583"/>
      <c r="M2625" s="582"/>
      <c r="N2625" s="583"/>
      <c r="O2625" s="582"/>
      <c r="P2625" s="583"/>
      <c r="Q2625" s="582"/>
      <c r="R2625" s="583"/>
      <c r="S2625" s="582"/>
      <c r="T2625" s="583"/>
      <c r="U2625" s="582"/>
      <c r="V2625" s="583"/>
      <c r="W2625" s="582"/>
      <c r="X2625" s="583"/>
      <c r="Y2625" s="582"/>
      <c r="Z2625" s="583"/>
      <c r="AA2625" s="582"/>
      <c r="AB2625" s="583"/>
      <c r="AC2625" s="582"/>
      <c r="AD2625" s="583"/>
      <c r="AG2625" s="100">
        <f t="shared" si="356"/>
        <v>0</v>
      </c>
      <c r="AH2625" s="101">
        <f t="shared" si="357"/>
        <v>0</v>
      </c>
      <c r="AI2625" s="101">
        <f t="shared" si="358"/>
        <v>0</v>
      </c>
      <c r="AJ2625" s="102">
        <f t="shared" si="359"/>
        <v>0</v>
      </c>
      <c r="AL2625" s="111">
        <f t="shared" si="360"/>
        <v>0</v>
      </c>
      <c r="AS2625" s="111">
        <f t="shared" si="361"/>
        <v>0</v>
      </c>
    </row>
    <row r="2626" spans="1:45" ht="15.05" customHeight="1">
      <c r="A2626" s="132"/>
      <c r="B2626" s="132"/>
      <c r="C2626" s="160" t="s">
        <v>117</v>
      </c>
      <c r="D2626" s="580" t="str">
        <f t="shared" si="362"/>
        <v/>
      </c>
      <c r="E2626" s="581"/>
      <c r="F2626" s="581"/>
      <c r="G2626" s="581"/>
      <c r="H2626" s="581"/>
      <c r="I2626" s="581"/>
      <c r="J2626" s="581"/>
      <c r="K2626" s="582"/>
      <c r="L2626" s="583"/>
      <c r="M2626" s="582"/>
      <c r="N2626" s="583"/>
      <c r="O2626" s="582"/>
      <c r="P2626" s="583"/>
      <c r="Q2626" s="582"/>
      <c r="R2626" s="583"/>
      <c r="S2626" s="582"/>
      <c r="T2626" s="583"/>
      <c r="U2626" s="582"/>
      <c r="V2626" s="583"/>
      <c r="W2626" s="582"/>
      <c r="X2626" s="583"/>
      <c r="Y2626" s="582"/>
      <c r="Z2626" s="583"/>
      <c r="AA2626" s="582"/>
      <c r="AB2626" s="583"/>
      <c r="AC2626" s="582"/>
      <c r="AD2626" s="583"/>
      <c r="AG2626" s="100">
        <f t="shared" si="356"/>
        <v>0</v>
      </c>
      <c r="AH2626" s="101">
        <f t="shared" si="357"/>
        <v>0</v>
      </c>
      <c r="AI2626" s="101">
        <f t="shared" si="358"/>
        <v>0</v>
      </c>
      <c r="AJ2626" s="102">
        <f t="shared" si="359"/>
        <v>0</v>
      </c>
      <c r="AL2626" s="111">
        <f t="shared" si="360"/>
        <v>0</v>
      </c>
      <c r="AS2626" s="111">
        <f t="shared" si="361"/>
        <v>0</v>
      </c>
    </row>
    <row r="2627" spans="1:45" ht="15.05" customHeight="1">
      <c r="A2627" s="132"/>
      <c r="B2627" s="132"/>
      <c r="C2627" s="160" t="s">
        <v>118</v>
      </c>
      <c r="D2627" s="580" t="str">
        <f t="shared" si="362"/>
        <v/>
      </c>
      <c r="E2627" s="581"/>
      <c r="F2627" s="581"/>
      <c r="G2627" s="581"/>
      <c r="H2627" s="581"/>
      <c r="I2627" s="581"/>
      <c r="J2627" s="581"/>
      <c r="K2627" s="582"/>
      <c r="L2627" s="583"/>
      <c r="M2627" s="582"/>
      <c r="N2627" s="583"/>
      <c r="O2627" s="582"/>
      <c r="P2627" s="583"/>
      <c r="Q2627" s="582"/>
      <c r="R2627" s="583"/>
      <c r="S2627" s="582"/>
      <c r="T2627" s="583"/>
      <c r="U2627" s="582"/>
      <c r="V2627" s="583"/>
      <c r="W2627" s="582"/>
      <c r="X2627" s="583"/>
      <c r="Y2627" s="582"/>
      <c r="Z2627" s="583"/>
      <c r="AA2627" s="582"/>
      <c r="AB2627" s="583"/>
      <c r="AC2627" s="582"/>
      <c r="AD2627" s="583"/>
      <c r="AG2627" s="100">
        <f t="shared" si="356"/>
        <v>0</v>
      </c>
      <c r="AH2627" s="101">
        <f t="shared" si="357"/>
        <v>0</v>
      </c>
      <c r="AI2627" s="101">
        <f t="shared" si="358"/>
        <v>0</v>
      </c>
      <c r="AJ2627" s="102">
        <f t="shared" si="359"/>
        <v>0</v>
      </c>
      <c r="AL2627" s="111">
        <f t="shared" si="360"/>
        <v>0</v>
      </c>
      <c r="AS2627" s="111">
        <f t="shared" si="361"/>
        <v>0</v>
      </c>
    </row>
    <row r="2628" spans="1:45" ht="15.05" customHeight="1">
      <c r="A2628" s="132"/>
      <c r="B2628" s="132"/>
      <c r="C2628" s="160" t="s">
        <v>119</v>
      </c>
      <c r="D2628" s="580" t="str">
        <f t="shared" si="362"/>
        <v/>
      </c>
      <c r="E2628" s="581"/>
      <c r="F2628" s="581"/>
      <c r="G2628" s="581"/>
      <c r="H2628" s="581"/>
      <c r="I2628" s="581"/>
      <c r="J2628" s="581"/>
      <c r="K2628" s="582"/>
      <c r="L2628" s="583"/>
      <c r="M2628" s="582"/>
      <c r="N2628" s="583"/>
      <c r="O2628" s="582"/>
      <c r="P2628" s="583"/>
      <c r="Q2628" s="582"/>
      <c r="R2628" s="583"/>
      <c r="S2628" s="582"/>
      <c r="T2628" s="583"/>
      <c r="U2628" s="582"/>
      <c r="V2628" s="583"/>
      <c r="W2628" s="582"/>
      <c r="X2628" s="583"/>
      <c r="Y2628" s="582"/>
      <c r="Z2628" s="583"/>
      <c r="AA2628" s="582"/>
      <c r="AB2628" s="583"/>
      <c r="AC2628" s="582"/>
      <c r="AD2628" s="583"/>
      <c r="AG2628" s="100">
        <f t="shared" si="356"/>
        <v>0</v>
      </c>
      <c r="AH2628" s="101">
        <f t="shared" si="357"/>
        <v>0</v>
      </c>
      <c r="AI2628" s="101">
        <f t="shared" si="358"/>
        <v>0</v>
      </c>
      <c r="AJ2628" s="102">
        <f t="shared" si="359"/>
        <v>0</v>
      </c>
      <c r="AL2628" s="111">
        <f t="shared" si="360"/>
        <v>0</v>
      </c>
      <c r="AS2628" s="111">
        <f t="shared" si="361"/>
        <v>0</v>
      </c>
    </row>
    <row r="2629" spans="1:45" ht="15.05" customHeight="1">
      <c r="A2629" s="132"/>
      <c r="B2629" s="132"/>
      <c r="C2629" s="160" t="s">
        <v>120</v>
      </c>
      <c r="D2629" s="580" t="str">
        <f t="shared" si="362"/>
        <v/>
      </c>
      <c r="E2629" s="581"/>
      <c r="F2629" s="581"/>
      <c r="G2629" s="581"/>
      <c r="H2629" s="581"/>
      <c r="I2629" s="581"/>
      <c r="J2629" s="581"/>
      <c r="K2629" s="582"/>
      <c r="L2629" s="583"/>
      <c r="M2629" s="582"/>
      <c r="N2629" s="583"/>
      <c r="O2629" s="582"/>
      <c r="P2629" s="583"/>
      <c r="Q2629" s="582"/>
      <c r="R2629" s="583"/>
      <c r="S2629" s="582"/>
      <c r="T2629" s="583"/>
      <c r="U2629" s="582"/>
      <c r="V2629" s="583"/>
      <c r="W2629" s="582"/>
      <c r="X2629" s="583"/>
      <c r="Y2629" s="582"/>
      <c r="Z2629" s="583"/>
      <c r="AA2629" s="582"/>
      <c r="AB2629" s="583"/>
      <c r="AC2629" s="582"/>
      <c r="AD2629" s="583"/>
      <c r="AG2629" s="100">
        <f t="shared" si="356"/>
        <v>0</v>
      </c>
      <c r="AH2629" s="101">
        <f t="shared" si="357"/>
        <v>0</v>
      </c>
      <c r="AI2629" s="101">
        <f t="shared" si="358"/>
        <v>0</v>
      </c>
      <c r="AJ2629" s="102">
        <f t="shared" si="359"/>
        <v>0</v>
      </c>
      <c r="AL2629" s="111">
        <f t="shared" si="360"/>
        <v>0</v>
      </c>
      <c r="AS2629" s="111">
        <f t="shared" si="361"/>
        <v>0</v>
      </c>
    </row>
    <row r="2630" spans="1:45" ht="15.05" customHeight="1">
      <c r="A2630" s="132"/>
      <c r="B2630" s="132"/>
      <c r="C2630" s="160" t="s">
        <v>121</v>
      </c>
      <c r="D2630" s="580" t="str">
        <f t="shared" si="362"/>
        <v/>
      </c>
      <c r="E2630" s="581"/>
      <c r="F2630" s="581"/>
      <c r="G2630" s="581"/>
      <c r="H2630" s="581"/>
      <c r="I2630" s="581"/>
      <c r="J2630" s="581"/>
      <c r="K2630" s="582"/>
      <c r="L2630" s="583"/>
      <c r="M2630" s="582"/>
      <c r="N2630" s="583"/>
      <c r="O2630" s="582"/>
      <c r="P2630" s="583"/>
      <c r="Q2630" s="582"/>
      <c r="R2630" s="583"/>
      <c r="S2630" s="582"/>
      <c r="T2630" s="583"/>
      <c r="U2630" s="582"/>
      <c r="V2630" s="583"/>
      <c r="W2630" s="582"/>
      <c r="X2630" s="583"/>
      <c r="Y2630" s="582"/>
      <c r="Z2630" s="583"/>
      <c r="AA2630" s="582"/>
      <c r="AB2630" s="583"/>
      <c r="AC2630" s="582"/>
      <c r="AD2630" s="583"/>
      <c r="AG2630" s="100">
        <f t="shared" si="356"/>
        <v>0</v>
      </c>
      <c r="AH2630" s="101">
        <f t="shared" si="357"/>
        <v>0</v>
      </c>
      <c r="AI2630" s="101">
        <f t="shared" si="358"/>
        <v>0</v>
      </c>
      <c r="AJ2630" s="102">
        <f t="shared" si="359"/>
        <v>0</v>
      </c>
      <c r="AL2630" s="111">
        <f t="shared" si="360"/>
        <v>0</v>
      </c>
      <c r="AS2630" s="111">
        <f t="shared" si="361"/>
        <v>0</v>
      </c>
    </row>
    <row r="2631" spans="1:45" ht="15.05" customHeight="1">
      <c r="A2631" s="132"/>
      <c r="B2631" s="132"/>
      <c r="C2631" s="160" t="s">
        <v>122</v>
      </c>
      <c r="D2631" s="580" t="str">
        <f t="shared" si="362"/>
        <v/>
      </c>
      <c r="E2631" s="581"/>
      <c r="F2631" s="581"/>
      <c r="G2631" s="581"/>
      <c r="H2631" s="581"/>
      <c r="I2631" s="581"/>
      <c r="J2631" s="581"/>
      <c r="K2631" s="582"/>
      <c r="L2631" s="583"/>
      <c r="M2631" s="582"/>
      <c r="N2631" s="583"/>
      <c r="O2631" s="582"/>
      <c r="P2631" s="583"/>
      <c r="Q2631" s="582"/>
      <c r="R2631" s="583"/>
      <c r="S2631" s="582"/>
      <c r="T2631" s="583"/>
      <c r="U2631" s="582"/>
      <c r="V2631" s="583"/>
      <c r="W2631" s="582"/>
      <c r="X2631" s="583"/>
      <c r="Y2631" s="582"/>
      <c r="Z2631" s="583"/>
      <c r="AA2631" s="582"/>
      <c r="AB2631" s="583"/>
      <c r="AC2631" s="582"/>
      <c r="AD2631" s="583"/>
      <c r="AG2631" s="100">
        <f t="shared" si="356"/>
        <v>0</v>
      </c>
      <c r="AH2631" s="101">
        <f t="shared" si="357"/>
        <v>0</v>
      </c>
      <c r="AI2631" s="101">
        <f t="shared" si="358"/>
        <v>0</v>
      </c>
      <c r="AJ2631" s="102">
        <f t="shared" si="359"/>
        <v>0</v>
      </c>
      <c r="AL2631" s="111">
        <f t="shared" si="360"/>
        <v>0</v>
      </c>
      <c r="AS2631" s="111">
        <f t="shared" si="361"/>
        <v>0</v>
      </c>
    </row>
    <row r="2632" spans="1:45" ht="15.05" customHeight="1">
      <c r="A2632" s="132"/>
      <c r="B2632" s="132"/>
      <c r="C2632" s="160" t="s">
        <v>123</v>
      </c>
      <c r="D2632" s="580" t="str">
        <f t="shared" si="362"/>
        <v/>
      </c>
      <c r="E2632" s="581"/>
      <c r="F2632" s="581"/>
      <c r="G2632" s="581"/>
      <c r="H2632" s="581"/>
      <c r="I2632" s="581"/>
      <c r="J2632" s="581"/>
      <c r="K2632" s="582"/>
      <c r="L2632" s="583"/>
      <c r="M2632" s="582"/>
      <c r="N2632" s="583"/>
      <c r="O2632" s="582"/>
      <c r="P2632" s="583"/>
      <c r="Q2632" s="582"/>
      <c r="R2632" s="583"/>
      <c r="S2632" s="582"/>
      <c r="T2632" s="583"/>
      <c r="U2632" s="582"/>
      <c r="V2632" s="583"/>
      <c r="W2632" s="582"/>
      <c r="X2632" s="583"/>
      <c r="Y2632" s="582"/>
      <c r="Z2632" s="583"/>
      <c r="AA2632" s="582"/>
      <c r="AB2632" s="583"/>
      <c r="AC2632" s="582"/>
      <c r="AD2632" s="583"/>
      <c r="AG2632" s="100">
        <f t="shared" si="356"/>
        <v>0</v>
      </c>
      <c r="AH2632" s="101">
        <f t="shared" si="357"/>
        <v>0</v>
      </c>
      <c r="AI2632" s="101">
        <f t="shared" si="358"/>
        <v>0</v>
      </c>
      <c r="AJ2632" s="102">
        <f t="shared" si="359"/>
        <v>0</v>
      </c>
      <c r="AL2632" s="111">
        <f t="shared" si="360"/>
        <v>0</v>
      </c>
      <c r="AS2632" s="111">
        <f t="shared" si="361"/>
        <v>0</v>
      </c>
    </row>
    <row r="2633" spans="1:45" ht="15.05" customHeight="1">
      <c r="A2633" s="132"/>
      <c r="B2633" s="132"/>
      <c r="C2633" s="160" t="s">
        <v>124</v>
      </c>
      <c r="D2633" s="580" t="str">
        <f t="shared" si="362"/>
        <v/>
      </c>
      <c r="E2633" s="581"/>
      <c r="F2633" s="581"/>
      <c r="G2633" s="581"/>
      <c r="H2633" s="581"/>
      <c r="I2633" s="581"/>
      <c r="J2633" s="581"/>
      <c r="K2633" s="582"/>
      <c r="L2633" s="583"/>
      <c r="M2633" s="582"/>
      <c r="N2633" s="583"/>
      <c r="O2633" s="582"/>
      <c r="P2633" s="583"/>
      <c r="Q2633" s="582"/>
      <c r="R2633" s="583"/>
      <c r="S2633" s="582"/>
      <c r="T2633" s="583"/>
      <c r="U2633" s="582"/>
      <c r="V2633" s="583"/>
      <c r="W2633" s="582"/>
      <c r="X2633" s="583"/>
      <c r="Y2633" s="582"/>
      <c r="Z2633" s="583"/>
      <c r="AA2633" s="582"/>
      <c r="AB2633" s="583"/>
      <c r="AC2633" s="582"/>
      <c r="AD2633" s="583"/>
      <c r="AG2633" s="100">
        <f t="shared" si="356"/>
        <v>0</v>
      </c>
      <c r="AH2633" s="101">
        <f t="shared" si="357"/>
        <v>0</v>
      </c>
      <c r="AI2633" s="101">
        <f t="shared" si="358"/>
        <v>0</v>
      </c>
      <c r="AJ2633" s="102">
        <f t="shared" si="359"/>
        <v>0</v>
      </c>
      <c r="AL2633" s="111">
        <f t="shared" si="360"/>
        <v>0</v>
      </c>
      <c r="AS2633" s="111">
        <f t="shared" si="361"/>
        <v>0</v>
      </c>
    </row>
    <row r="2634" spans="1:45" ht="15.05" customHeight="1">
      <c r="A2634" s="132"/>
      <c r="B2634" s="132"/>
      <c r="C2634" s="160" t="s">
        <v>125</v>
      </c>
      <c r="D2634" s="580" t="str">
        <f t="shared" si="362"/>
        <v/>
      </c>
      <c r="E2634" s="581"/>
      <c r="F2634" s="581"/>
      <c r="G2634" s="581"/>
      <c r="H2634" s="581"/>
      <c r="I2634" s="581"/>
      <c r="J2634" s="581"/>
      <c r="K2634" s="582"/>
      <c r="L2634" s="583"/>
      <c r="M2634" s="582"/>
      <c r="N2634" s="583"/>
      <c r="O2634" s="582"/>
      <c r="P2634" s="583"/>
      <c r="Q2634" s="582"/>
      <c r="R2634" s="583"/>
      <c r="S2634" s="582"/>
      <c r="T2634" s="583"/>
      <c r="U2634" s="582"/>
      <c r="V2634" s="583"/>
      <c r="W2634" s="582"/>
      <c r="X2634" s="583"/>
      <c r="Y2634" s="582"/>
      <c r="Z2634" s="583"/>
      <c r="AA2634" s="582"/>
      <c r="AB2634" s="583"/>
      <c r="AC2634" s="582"/>
      <c r="AD2634" s="583"/>
      <c r="AG2634" s="100">
        <f t="shared" si="356"/>
        <v>0</v>
      </c>
      <c r="AH2634" s="101">
        <f t="shared" si="357"/>
        <v>0</v>
      </c>
      <c r="AI2634" s="101">
        <f t="shared" si="358"/>
        <v>0</v>
      </c>
      <c r="AJ2634" s="102">
        <f t="shared" si="359"/>
        <v>0</v>
      </c>
      <c r="AL2634" s="111">
        <f t="shared" si="360"/>
        <v>0</v>
      </c>
      <c r="AS2634" s="111">
        <f t="shared" si="361"/>
        <v>0</v>
      </c>
    </row>
    <row r="2635" spans="1:45" ht="15.05" customHeight="1">
      <c r="A2635" s="132"/>
      <c r="B2635" s="132"/>
      <c r="C2635" s="160" t="s">
        <v>126</v>
      </c>
      <c r="D2635" s="580" t="str">
        <f t="shared" si="362"/>
        <v/>
      </c>
      <c r="E2635" s="581"/>
      <c r="F2635" s="581"/>
      <c r="G2635" s="581"/>
      <c r="H2635" s="581"/>
      <c r="I2635" s="581"/>
      <c r="J2635" s="581"/>
      <c r="K2635" s="582"/>
      <c r="L2635" s="583"/>
      <c r="M2635" s="582"/>
      <c r="N2635" s="583"/>
      <c r="O2635" s="582"/>
      <c r="P2635" s="583"/>
      <c r="Q2635" s="582"/>
      <c r="R2635" s="583"/>
      <c r="S2635" s="582"/>
      <c r="T2635" s="583"/>
      <c r="U2635" s="582"/>
      <c r="V2635" s="583"/>
      <c r="W2635" s="582"/>
      <c r="X2635" s="583"/>
      <c r="Y2635" s="582"/>
      <c r="Z2635" s="583"/>
      <c r="AA2635" s="582"/>
      <c r="AB2635" s="583"/>
      <c r="AC2635" s="582"/>
      <c r="AD2635" s="583"/>
      <c r="AG2635" s="100">
        <f t="shared" si="356"/>
        <v>0</v>
      </c>
      <c r="AH2635" s="101">
        <f t="shared" si="357"/>
        <v>0</v>
      </c>
      <c r="AI2635" s="101">
        <f t="shared" si="358"/>
        <v>0</v>
      </c>
      <c r="AJ2635" s="102">
        <f t="shared" si="359"/>
        <v>0</v>
      </c>
      <c r="AL2635" s="111">
        <f t="shared" si="360"/>
        <v>0</v>
      </c>
      <c r="AS2635" s="111">
        <f t="shared" si="361"/>
        <v>0</v>
      </c>
    </row>
    <row r="2636" spans="1:45" ht="15.05" customHeight="1">
      <c r="A2636" s="132"/>
      <c r="B2636" s="132"/>
      <c r="C2636" s="160" t="s">
        <v>127</v>
      </c>
      <c r="D2636" s="580" t="str">
        <f t="shared" si="362"/>
        <v/>
      </c>
      <c r="E2636" s="581"/>
      <c r="F2636" s="581"/>
      <c r="G2636" s="581"/>
      <c r="H2636" s="581"/>
      <c r="I2636" s="581"/>
      <c r="J2636" s="581"/>
      <c r="K2636" s="582"/>
      <c r="L2636" s="583"/>
      <c r="M2636" s="582"/>
      <c r="N2636" s="583"/>
      <c r="O2636" s="582"/>
      <c r="P2636" s="583"/>
      <c r="Q2636" s="582"/>
      <c r="R2636" s="583"/>
      <c r="S2636" s="582"/>
      <c r="T2636" s="583"/>
      <c r="U2636" s="582"/>
      <c r="V2636" s="583"/>
      <c r="W2636" s="582"/>
      <c r="X2636" s="583"/>
      <c r="Y2636" s="582"/>
      <c r="Z2636" s="583"/>
      <c r="AA2636" s="582"/>
      <c r="AB2636" s="583"/>
      <c r="AC2636" s="582"/>
      <c r="AD2636" s="583"/>
      <c r="AG2636" s="100">
        <f t="shared" si="356"/>
        <v>0</v>
      </c>
      <c r="AH2636" s="101">
        <f t="shared" si="357"/>
        <v>0</v>
      </c>
      <c r="AI2636" s="101">
        <f t="shared" si="358"/>
        <v>0</v>
      </c>
      <c r="AJ2636" s="102">
        <f t="shared" si="359"/>
        <v>0</v>
      </c>
      <c r="AL2636" s="111">
        <f t="shared" si="360"/>
        <v>0</v>
      </c>
      <c r="AS2636" s="111">
        <f t="shared" si="361"/>
        <v>0</v>
      </c>
    </row>
    <row r="2637" spans="1:45" ht="15.05" customHeight="1">
      <c r="A2637" s="132"/>
      <c r="B2637" s="132"/>
      <c r="C2637" s="160" t="s">
        <v>128</v>
      </c>
      <c r="D2637" s="580" t="str">
        <f t="shared" si="362"/>
        <v/>
      </c>
      <c r="E2637" s="581"/>
      <c r="F2637" s="581"/>
      <c r="G2637" s="581"/>
      <c r="H2637" s="581"/>
      <c r="I2637" s="581"/>
      <c r="J2637" s="581"/>
      <c r="K2637" s="582"/>
      <c r="L2637" s="583"/>
      <c r="M2637" s="582"/>
      <c r="N2637" s="583"/>
      <c r="O2637" s="582"/>
      <c r="P2637" s="583"/>
      <c r="Q2637" s="582"/>
      <c r="R2637" s="583"/>
      <c r="S2637" s="582"/>
      <c r="T2637" s="583"/>
      <c r="U2637" s="582"/>
      <c r="V2637" s="583"/>
      <c r="W2637" s="582"/>
      <c r="X2637" s="583"/>
      <c r="Y2637" s="582"/>
      <c r="Z2637" s="583"/>
      <c r="AA2637" s="582"/>
      <c r="AB2637" s="583"/>
      <c r="AC2637" s="582"/>
      <c r="AD2637" s="583"/>
      <c r="AG2637" s="100">
        <f t="shared" si="356"/>
        <v>0</v>
      </c>
      <c r="AH2637" s="101">
        <f t="shared" si="357"/>
        <v>0</v>
      </c>
      <c r="AI2637" s="101">
        <f t="shared" si="358"/>
        <v>0</v>
      </c>
      <c r="AJ2637" s="102">
        <f t="shared" si="359"/>
        <v>0</v>
      </c>
      <c r="AL2637" s="111">
        <f t="shared" si="360"/>
        <v>0</v>
      </c>
      <c r="AS2637" s="111">
        <f t="shared" si="361"/>
        <v>0</v>
      </c>
    </row>
    <row r="2638" spans="1:45" ht="15.05" customHeight="1">
      <c r="A2638" s="132"/>
      <c r="B2638" s="132"/>
      <c r="C2638" s="160" t="s">
        <v>129</v>
      </c>
      <c r="D2638" s="580" t="str">
        <f t="shared" si="362"/>
        <v/>
      </c>
      <c r="E2638" s="581"/>
      <c r="F2638" s="581"/>
      <c r="G2638" s="581"/>
      <c r="H2638" s="581"/>
      <c r="I2638" s="581"/>
      <c r="J2638" s="581"/>
      <c r="K2638" s="582"/>
      <c r="L2638" s="583"/>
      <c r="M2638" s="582"/>
      <c r="N2638" s="583"/>
      <c r="O2638" s="582"/>
      <c r="P2638" s="583"/>
      <c r="Q2638" s="582"/>
      <c r="R2638" s="583"/>
      <c r="S2638" s="582"/>
      <c r="T2638" s="583"/>
      <c r="U2638" s="582"/>
      <c r="V2638" s="583"/>
      <c r="W2638" s="582"/>
      <c r="X2638" s="583"/>
      <c r="Y2638" s="582"/>
      <c r="Z2638" s="583"/>
      <c r="AA2638" s="582"/>
      <c r="AB2638" s="583"/>
      <c r="AC2638" s="582"/>
      <c r="AD2638" s="583"/>
      <c r="AG2638" s="100">
        <f t="shared" si="356"/>
        <v>0</v>
      </c>
      <c r="AH2638" s="101">
        <f t="shared" si="357"/>
        <v>0</v>
      </c>
      <c r="AI2638" s="101">
        <f t="shared" si="358"/>
        <v>0</v>
      </c>
      <c r="AJ2638" s="102">
        <f t="shared" si="359"/>
        <v>0</v>
      </c>
      <c r="AL2638" s="111">
        <f t="shared" si="360"/>
        <v>0</v>
      </c>
      <c r="AS2638" s="111">
        <f t="shared" si="361"/>
        <v>0</v>
      </c>
    </row>
    <row r="2639" spans="1:45" ht="15.05" customHeight="1">
      <c r="A2639" s="132"/>
      <c r="B2639" s="132"/>
      <c r="C2639" s="160" t="s">
        <v>130</v>
      </c>
      <c r="D2639" s="580" t="str">
        <f t="shared" si="362"/>
        <v/>
      </c>
      <c r="E2639" s="581"/>
      <c r="F2639" s="581"/>
      <c r="G2639" s="581"/>
      <c r="H2639" s="581"/>
      <c r="I2639" s="581"/>
      <c r="J2639" s="581"/>
      <c r="K2639" s="582"/>
      <c r="L2639" s="583"/>
      <c r="M2639" s="582"/>
      <c r="N2639" s="583"/>
      <c r="O2639" s="582"/>
      <c r="P2639" s="583"/>
      <c r="Q2639" s="582"/>
      <c r="R2639" s="583"/>
      <c r="S2639" s="582"/>
      <c r="T2639" s="583"/>
      <c r="U2639" s="582"/>
      <c r="V2639" s="583"/>
      <c r="W2639" s="582"/>
      <c r="X2639" s="583"/>
      <c r="Y2639" s="582"/>
      <c r="Z2639" s="583"/>
      <c r="AA2639" s="582"/>
      <c r="AB2639" s="583"/>
      <c r="AC2639" s="582"/>
      <c r="AD2639" s="583"/>
      <c r="AG2639" s="100">
        <f t="shared" si="356"/>
        <v>0</v>
      </c>
      <c r="AH2639" s="101">
        <f t="shared" si="357"/>
        <v>0</v>
      </c>
      <c r="AI2639" s="101">
        <f t="shared" si="358"/>
        <v>0</v>
      </c>
      <c r="AJ2639" s="102">
        <f t="shared" si="359"/>
        <v>0</v>
      </c>
      <c r="AL2639" s="111">
        <f t="shared" si="360"/>
        <v>0</v>
      </c>
      <c r="AS2639" s="111">
        <f t="shared" si="361"/>
        <v>0</v>
      </c>
    </row>
    <row r="2640" spans="1:45" ht="15.05" customHeight="1">
      <c r="A2640" s="132"/>
      <c r="B2640" s="132"/>
      <c r="C2640" s="160" t="s">
        <v>131</v>
      </c>
      <c r="D2640" s="580" t="str">
        <f t="shared" si="362"/>
        <v/>
      </c>
      <c r="E2640" s="581"/>
      <c r="F2640" s="581"/>
      <c r="G2640" s="581"/>
      <c r="H2640" s="581"/>
      <c r="I2640" s="581"/>
      <c r="J2640" s="581"/>
      <c r="K2640" s="582"/>
      <c r="L2640" s="583"/>
      <c r="M2640" s="582"/>
      <c r="N2640" s="583"/>
      <c r="O2640" s="582"/>
      <c r="P2640" s="583"/>
      <c r="Q2640" s="582"/>
      <c r="R2640" s="583"/>
      <c r="S2640" s="582"/>
      <c r="T2640" s="583"/>
      <c r="U2640" s="582"/>
      <c r="V2640" s="583"/>
      <c r="W2640" s="582"/>
      <c r="X2640" s="583"/>
      <c r="Y2640" s="582"/>
      <c r="Z2640" s="583"/>
      <c r="AA2640" s="582"/>
      <c r="AB2640" s="583"/>
      <c r="AC2640" s="582"/>
      <c r="AD2640" s="583"/>
      <c r="AG2640" s="100">
        <f t="shared" si="356"/>
        <v>0</v>
      </c>
      <c r="AH2640" s="101">
        <f t="shared" si="357"/>
        <v>0</v>
      </c>
      <c r="AI2640" s="101">
        <f t="shared" si="358"/>
        <v>0</v>
      </c>
      <c r="AJ2640" s="102">
        <f t="shared" si="359"/>
        <v>0</v>
      </c>
      <c r="AL2640" s="111">
        <f t="shared" si="360"/>
        <v>0</v>
      </c>
      <c r="AS2640" s="111">
        <f t="shared" si="361"/>
        <v>0</v>
      </c>
    </row>
    <row r="2641" spans="1:45" ht="15.05" customHeight="1">
      <c r="A2641" s="132"/>
      <c r="B2641" s="132"/>
      <c r="C2641" s="160" t="s">
        <v>132</v>
      </c>
      <c r="D2641" s="580" t="str">
        <f t="shared" si="362"/>
        <v/>
      </c>
      <c r="E2641" s="581"/>
      <c r="F2641" s="581"/>
      <c r="G2641" s="581"/>
      <c r="H2641" s="581"/>
      <c r="I2641" s="581"/>
      <c r="J2641" s="581"/>
      <c r="K2641" s="582"/>
      <c r="L2641" s="583"/>
      <c r="M2641" s="582"/>
      <c r="N2641" s="583"/>
      <c r="O2641" s="582"/>
      <c r="P2641" s="583"/>
      <c r="Q2641" s="582"/>
      <c r="R2641" s="583"/>
      <c r="S2641" s="582"/>
      <c r="T2641" s="583"/>
      <c r="U2641" s="582"/>
      <c r="V2641" s="583"/>
      <c r="W2641" s="582"/>
      <c r="X2641" s="583"/>
      <c r="Y2641" s="582"/>
      <c r="Z2641" s="583"/>
      <c r="AA2641" s="582"/>
      <c r="AB2641" s="583"/>
      <c r="AC2641" s="582"/>
      <c r="AD2641" s="583"/>
      <c r="AG2641" s="100">
        <f t="shared" si="356"/>
        <v>0</v>
      </c>
      <c r="AH2641" s="101">
        <f t="shared" si="357"/>
        <v>0</v>
      </c>
      <c r="AI2641" s="101">
        <f t="shared" si="358"/>
        <v>0</v>
      </c>
      <c r="AJ2641" s="102">
        <f t="shared" si="359"/>
        <v>0</v>
      </c>
      <c r="AL2641" s="111">
        <f t="shared" si="360"/>
        <v>0</v>
      </c>
      <c r="AS2641" s="111">
        <f t="shared" si="361"/>
        <v>0</v>
      </c>
    </row>
    <row r="2642" spans="1:45" ht="15.05" customHeight="1">
      <c r="A2642" s="132"/>
      <c r="B2642" s="132"/>
      <c r="C2642" s="160" t="s">
        <v>133</v>
      </c>
      <c r="D2642" s="580" t="str">
        <f t="shared" ref="D2642:D2696" si="363">IF(D103="","",D103)</f>
        <v/>
      </c>
      <c r="E2642" s="581"/>
      <c r="F2642" s="581"/>
      <c r="G2642" s="581"/>
      <c r="H2642" s="581"/>
      <c r="I2642" s="581"/>
      <c r="J2642" s="581"/>
      <c r="K2642" s="582"/>
      <c r="L2642" s="583"/>
      <c r="M2642" s="582"/>
      <c r="N2642" s="583"/>
      <c r="O2642" s="582"/>
      <c r="P2642" s="583"/>
      <c r="Q2642" s="582"/>
      <c r="R2642" s="583"/>
      <c r="S2642" s="582"/>
      <c r="T2642" s="583"/>
      <c r="U2642" s="582"/>
      <c r="V2642" s="583"/>
      <c r="W2642" s="582"/>
      <c r="X2642" s="583"/>
      <c r="Y2642" s="582"/>
      <c r="Z2642" s="583"/>
      <c r="AA2642" s="582"/>
      <c r="AB2642" s="583"/>
      <c r="AC2642" s="582"/>
      <c r="AD2642" s="583"/>
      <c r="AG2642" s="100">
        <f t="shared" ref="AG2642:AG2696" si="364">K2642</f>
        <v>0</v>
      </c>
      <c r="AH2642" s="101">
        <f t="shared" ref="AH2642:AH2696" si="365">IF(AND(COUNTA(M2642:AD2642)&lt;&gt;0,COUNTIF(M2642:AD2642,"NA")=COUNTA($M$2576:$AD$2576)),"NA",SUM(M2642:AD2642))</f>
        <v>0</v>
      </c>
      <c r="AI2642" s="101">
        <f t="shared" ref="AI2642:AI2696" si="366">COUNTIF(M2642:AD2642, "NS")</f>
        <v>0</v>
      </c>
      <c r="AJ2642" s="102">
        <f t="shared" ref="AJ2642:AJ2696" si="367">IF($AG$2575=$AH$2575, 0, IF(OR(AND(AG2642 =0, AI2642 &gt;0), AND(AG2642 ="NS", AH2642&gt;0), AND(AG2642 ="NS", AH2642 =0, AI2642=0), AND(AG2642="NA", AH2642&lt;&gt;"NA") ), 1, IF(OR(AND(AI2642&gt;=2, AH2642&lt;AG2642), AND(AG2642="NS", AH2642=0, AI2642&gt;0), AH2642=AG2642 ), 0, 1)))</f>
        <v>0</v>
      </c>
      <c r="AL2642" s="111">
        <f t="shared" ref="AL2642:AL2696" si="368">IF($AG$2575=$AH$2575,0,IF(OR(AND(D2642&lt;&gt;"",COUNTA(K2642:AD2642)&lt;&gt;COUNTA($K$2576:$AD$2576)),AND(D2642="",COUNTA(K2642:AD2642)&gt;0)),1,0))</f>
        <v>0</v>
      </c>
      <c r="AS2642" s="111">
        <f t="shared" ref="AS2642:AS2696" si="369">IF(AND(COUNTA(K2642:AD2642)&lt;&gt;0,SUM(K2642:AD2642)=0),1,0)</f>
        <v>0</v>
      </c>
    </row>
    <row r="2643" spans="1:45" ht="15.05" customHeight="1">
      <c r="A2643" s="132"/>
      <c r="B2643" s="132"/>
      <c r="C2643" s="160" t="s">
        <v>134</v>
      </c>
      <c r="D2643" s="580" t="str">
        <f t="shared" si="363"/>
        <v/>
      </c>
      <c r="E2643" s="581"/>
      <c r="F2643" s="581"/>
      <c r="G2643" s="581"/>
      <c r="H2643" s="581"/>
      <c r="I2643" s="581"/>
      <c r="J2643" s="581"/>
      <c r="K2643" s="582"/>
      <c r="L2643" s="583"/>
      <c r="M2643" s="582"/>
      <c r="N2643" s="583"/>
      <c r="O2643" s="582"/>
      <c r="P2643" s="583"/>
      <c r="Q2643" s="582"/>
      <c r="R2643" s="583"/>
      <c r="S2643" s="582"/>
      <c r="T2643" s="583"/>
      <c r="U2643" s="582"/>
      <c r="V2643" s="583"/>
      <c r="W2643" s="582"/>
      <c r="X2643" s="583"/>
      <c r="Y2643" s="582"/>
      <c r="Z2643" s="583"/>
      <c r="AA2643" s="582"/>
      <c r="AB2643" s="583"/>
      <c r="AC2643" s="582"/>
      <c r="AD2643" s="583"/>
      <c r="AG2643" s="100">
        <f t="shared" si="364"/>
        <v>0</v>
      </c>
      <c r="AH2643" s="101">
        <f t="shared" si="365"/>
        <v>0</v>
      </c>
      <c r="AI2643" s="101">
        <f t="shared" si="366"/>
        <v>0</v>
      </c>
      <c r="AJ2643" s="102">
        <f t="shared" si="367"/>
        <v>0</v>
      </c>
      <c r="AL2643" s="111">
        <f t="shared" si="368"/>
        <v>0</v>
      </c>
      <c r="AS2643" s="111">
        <f t="shared" si="369"/>
        <v>0</v>
      </c>
    </row>
    <row r="2644" spans="1:45" ht="15.05" customHeight="1">
      <c r="A2644" s="132"/>
      <c r="B2644" s="132"/>
      <c r="C2644" s="160" t="s">
        <v>135</v>
      </c>
      <c r="D2644" s="580" t="str">
        <f t="shared" si="363"/>
        <v/>
      </c>
      <c r="E2644" s="581"/>
      <c r="F2644" s="581"/>
      <c r="G2644" s="581"/>
      <c r="H2644" s="581"/>
      <c r="I2644" s="581"/>
      <c r="J2644" s="581"/>
      <c r="K2644" s="582"/>
      <c r="L2644" s="583"/>
      <c r="M2644" s="582"/>
      <c r="N2644" s="583"/>
      <c r="O2644" s="582"/>
      <c r="P2644" s="583"/>
      <c r="Q2644" s="582"/>
      <c r="R2644" s="583"/>
      <c r="S2644" s="582"/>
      <c r="T2644" s="583"/>
      <c r="U2644" s="582"/>
      <c r="V2644" s="583"/>
      <c r="W2644" s="582"/>
      <c r="X2644" s="583"/>
      <c r="Y2644" s="582"/>
      <c r="Z2644" s="583"/>
      <c r="AA2644" s="582"/>
      <c r="AB2644" s="583"/>
      <c r="AC2644" s="582"/>
      <c r="AD2644" s="583"/>
      <c r="AG2644" s="100">
        <f t="shared" si="364"/>
        <v>0</v>
      </c>
      <c r="AH2644" s="101">
        <f t="shared" si="365"/>
        <v>0</v>
      </c>
      <c r="AI2644" s="101">
        <f t="shared" si="366"/>
        <v>0</v>
      </c>
      <c r="AJ2644" s="102">
        <f t="shared" si="367"/>
        <v>0</v>
      </c>
      <c r="AL2644" s="111">
        <f t="shared" si="368"/>
        <v>0</v>
      </c>
      <c r="AS2644" s="111">
        <f t="shared" si="369"/>
        <v>0</v>
      </c>
    </row>
    <row r="2645" spans="1:45" ht="15.05" customHeight="1">
      <c r="A2645" s="132"/>
      <c r="B2645" s="132"/>
      <c r="C2645" s="160" t="s">
        <v>136</v>
      </c>
      <c r="D2645" s="580" t="str">
        <f t="shared" si="363"/>
        <v/>
      </c>
      <c r="E2645" s="581"/>
      <c r="F2645" s="581"/>
      <c r="G2645" s="581"/>
      <c r="H2645" s="581"/>
      <c r="I2645" s="581"/>
      <c r="J2645" s="581"/>
      <c r="K2645" s="582"/>
      <c r="L2645" s="583"/>
      <c r="M2645" s="582"/>
      <c r="N2645" s="583"/>
      <c r="O2645" s="582"/>
      <c r="P2645" s="583"/>
      <c r="Q2645" s="582"/>
      <c r="R2645" s="583"/>
      <c r="S2645" s="582"/>
      <c r="T2645" s="583"/>
      <c r="U2645" s="582"/>
      <c r="V2645" s="583"/>
      <c r="W2645" s="582"/>
      <c r="X2645" s="583"/>
      <c r="Y2645" s="582"/>
      <c r="Z2645" s="583"/>
      <c r="AA2645" s="582"/>
      <c r="AB2645" s="583"/>
      <c r="AC2645" s="582"/>
      <c r="AD2645" s="583"/>
      <c r="AG2645" s="100">
        <f t="shared" si="364"/>
        <v>0</v>
      </c>
      <c r="AH2645" s="101">
        <f t="shared" si="365"/>
        <v>0</v>
      </c>
      <c r="AI2645" s="101">
        <f t="shared" si="366"/>
        <v>0</v>
      </c>
      <c r="AJ2645" s="102">
        <f t="shared" si="367"/>
        <v>0</v>
      </c>
      <c r="AL2645" s="111">
        <f t="shared" si="368"/>
        <v>0</v>
      </c>
      <c r="AS2645" s="111">
        <f t="shared" si="369"/>
        <v>0</v>
      </c>
    </row>
    <row r="2646" spans="1:45" ht="15.05" customHeight="1">
      <c r="A2646" s="132"/>
      <c r="B2646" s="132"/>
      <c r="C2646" s="160" t="s">
        <v>137</v>
      </c>
      <c r="D2646" s="580" t="str">
        <f t="shared" si="363"/>
        <v/>
      </c>
      <c r="E2646" s="581"/>
      <c r="F2646" s="581"/>
      <c r="G2646" s="581"/>
      <c r="H2646" s="581"/>
      <c r="I2646" s="581"/>
      <c r="J2646" s="581"/>
      <c r="K2646" s="582"/>
      <c r="L2646" s="583"/>
      <c r="M2646" s="582"/>
      <c r="N2646" s="583"/>
      <c r="O2646" s="582"/>
      <c r="P2646" s="583"/>
      <c r="Q2646" s="582"/>
      <c r="R2646" s="583"/>
      <c r="S2646" s="582"/>
      <c r="T2646" s="583"/>
      <c r="U2646" s="582"/>
      <c r="V2646" s="583"/>
      <c r="W2646" s="582"/>
      <c r="X2646" s="583"/>
      <c r="Y2646" s="582"/>
      <c r="Z2646" s="583"/>
      <c r="AA2646" s="582"/>
      <c r="AB2646" s="583"/>
      <c r="AC2646" s="582"/>
      <c r="AD2646" s="583"/>
      <c r="AG2646" s="100">
        <f t="shared" si="364"/>
        <v>0</v>
      </c>
      <c r="AH2646" s="101">
        <f t="shared" si="365"/>
        <v>0</v>
      </c>
      <c r="AI2646" s="101">
        <f t="shared" si="366"/>
        <v>0</v>
      </c>
      <c r="AJ2646" s="102">
        <f t="shared" si="367"/>
        <v>0</v>
      </c>
      <c r="AL2646" s="111">
        <f t="shared" si="368"/>
        <v>0</v>
      </c>
      <c r="AS2646" s="111">
        <f t="shared" si="369"/>
        <v>0</v>
      </c>
    </row>
    <row r="2647" spans="1:45" ht="15.05" customHeight="1">
      <c r="A2647" s="132"/>
      <c r="B2647" s="132"/>
      <c r="C2647" s="160" t="s">
        <v>138</v>
      </c>
      <c r="D2647" s="580" t="str">
        <f t="shared" si="363"/>
        <v/>
      </c>
      <c r="E2647" s="581"/>
      <c r="F2647" s="581"/>
      <c r="G2647" s="581"/>
      <c r="H2647" s="581"/>
      <c r="I2647" s="581"/>
      <c r="J2647" s="581"/>
      <c r="K2647" s="582"/>
      <c r="L2647" s="583"/>
      <c r="M2647" s="582"/>
      <c r="N2647" s="583"/>
      <c r="O2647" s="582"/>
      <c r="P2647" s="583"/>
      <c r="Q2647" s="582"/>
      <c r="R2647" s="583"/>
      <c r="S2647" s="582"/>
      <c r="T2647" s="583"/>
      <c r="U2647" s="582"/>
      <c r="V2647" s="583"/>
      <c r="W2647" s="582"/>
      <c r="X2647" s="583"/>
      <c r="Y2647" s="582"/>
      <c r="Z2647" s="583"/>
      <c r="AA2647" s="582"/>
      <c r="AB2647" s="583"/>
      <c r="AC2647" s="582"/>
      <c r="AD2647" s="583"/>
      <c r="AG2647" s="100">
        <f t="shared" si="364"/>
        <v>0</v>
      </c>
      <c r="AH2647" s="101">
        <f t="shared" si="365"/>
        <v>0</v>
      </c>
      <c r="AI2647" s="101">
        <f t="shared" si="366"/>
        <v>0</v>
      </c>
      <c r="AJ2647" s="102">
        <f t="shared" si="367"/>
        <v>0</v>
      </c>
      <c r="AL2647" s="111">
        <f t="shared" si="368"/>
        <v>0</v>
      </c>
      <c r="AS2647" s="111">
        <f t="shared" si="369"/>
        <v>0</v>
      </c>
    </row>
    <row r="2648" spans="1:45" ht="15.05" customHeight="1">
      <c r="A2648" s="132"/>
      <c r="B2648" s="132"/>
      <c r="C2648" s="160" t="s">
        <v>139</v>
      </c>
      <c r="D2648" s="580" t="str">
        <f t="shared" si="363"/>
        <v/>
      </c>
      <c r="E2648" s="581"/>
      <c r="F2648" s="581"/>
      <c r="G2648" s="581"/>
      <c r="H2648" s="581"/>
      <c r="I2648" s="581"/>
      <c r="J2648" s="581"/>
      <c r="K2648" s="582"/>
      <c r="L2648" s="583"/>
      <c r="M2648" s="582"/>
      <c r="N2648" s="583"/>
      <c r="O2648" s="582"/>
      <c r="P2648" s="583"/>
      <c r="Q2648" s="582"/>
      <c r="R2648" s="583"/>
      <c r="S2648" s="582"/>
      <c r="T2648" s="583"/>
      <c r="U2648" s="582"/>
      <c r="V2648" s="583"/>
      <c r="W2648" s="582"/>
      <c r="X2648" s="583"/>
      <c r="Y2648" s="582"/>
      <c r="Z2648" s="583"/>
      <c r="AA2648" s="582"/>
      <c r="AB2648" s="583"/>
      <c r="AC2648" s="582"/>
      <c r="AD2648" s="583"/>
      <c r="AG2648" s="100">
        <f t="shared" si="364"/>
        <v>0</v>
      </c>
      <c r="AH2648" s="101">
        <f t="shared" si="365"/>
        <v>0</v>
      </c>
      <c r="AI2648" s="101">
        <f t="shared" si="366"/>
        <v>0</v>
      </c>
      <c r="AJ2648" s="102">
        <f t="shared" si="367"/>
        <v>0</v>
      </c>
      <c r="AL2648" s="111">
        <f t="shared" si="368"/>
        <v>0</v>
      </c>
      <c r="AS2648" s="111">
        <f t="shared" si="369"/>
        <v>0</v>
      </c>
    </row>
    <row r="2649" spans="1:45" ht="15.05" customHeight="1">
      <c r="A2649" s="132"/>
      <c r="B2649" s="132"/>
      <c r="C2649" s="160" t="s">
        <v>140</v>
      </c>
      <c r="D2649" s="580" t="str">
        <f t="shared" si="363"/>
        <v/>
      </c>
      <c r="E2649" s="581"/>
      <c r="F2649" s="581"/>
      <c r="G2649" s="581"/>
      <c r="H2649" s="581"/>
      <c r="I2649" s="581"/>
      <c r="J2649" s="581"/>
      <c r="K2649" s="582"/>
      <c r="L2649" s="583"/>
      <c r="M2649" s="582"/>
      <c r="N2649" s="583"/>
      <c r="O2649" s="582"/>
      <c r="P2649" s="583"/>
      <c r="Q2649" s="582"/>
      <c r="R2649" s="583"/>
      <c r="S2649" s="582"/>
      <c r="T2649" s="583"/>
      <c r="U2649" s="582"/>
      <c r="V2649" s="583"/>
      <c r="W2649" s="582"/>
      <c r="X2649" s="583"/>
      <c r="Y2649" s="582"/>
      <c r="Z2649" s="583"/>
      <c r="AA2649" s="582"/>
      <c r="AB2649" s="583"/>
      <c r="AC2649" s="582"/>
      <c r="AD2649" s="583"/>
      <c r="AG2649" s="100">
        <f t="shared" si="364"/>
        <v>0</v>
      </c>
      <c r="AH2649" s="101">
        <f t="shared" si="365"/>
        <v>0</v>
      </c>
      <c r="AI2649" s="101">
        <f t="shared" si="366"/>
        <v>0</v>
      </c>
      <c r="AJ2649" s="102">
        <f t="shared" si="367"/>
        <v>0</v>
      </c>
      <c r="AL2649" s="111">
        <f t="shared" si="368"/>
        <v>0</v>
      </c>
      <c r="AS2649" s="111">
        <f t="shared" si="369"/>
        <v>0</v>
      </c>
    </row>
    <row r="2650" spans="1:45" ht="15.05" customHeight="1">
      <c r="A2650" s="132"/>
      <c r="B2650" s="132"/>
      <c r="C2650" s="160" t="s">
        <v>141</v>
      </c>
      <c r="D2650" s="580" t="str">
        <f t="shared" si="363"/>
        <v/>
      </c>
      <c r="E2650" s="581"/>
      <c r="F2650" s="581"/>
      <c r="G2650" s="581"/>
      <c r="H2650" s="581"/>
      <c r="I2650" s="581"/>
      <c r="J2650" s="581"/>
      <c r="K2650" s="582"/>
      <c r="L2650" s="583"/>
      <c r="M2650" s="582"/>
      <c r="N2650" s="583"/>
      <c r="O2650" s="582"/>
      <c r="P2650" s="583"/>
      <c r="Q2650" s="582"/>
      <c r="R2650" s="583"/>
      <c r="S2650" s="582"/>
      <c r="T2650" s="583"/>
      <c r="U2650" s="582"/>
      <c r="V2650" s="583"/>
      <c r="W2650" s="582"/>
      <c r="X2650" s="583"/>
      <c r="Y2650" s="582"/>
      <c r="Z2650" s="583"/>
      <c r="AA2650" s="582"/>
      <c r="AB2650" s="583"/>
      <c r="AC2650" s="582"/>
      <c r="AD2650" s="583"/>
      <c r="AG2650" s="100">
        <f t="shared" si="364"/>
        <v>0</v>
      </c>
      <c r="AH2650" s="101">
        <f t="shared" si="365"/>
        <v>0</v>
      </c>
      <c r="AI2650" s="101">
        <f t="shared" si="366"/>
        <v>0</v>
      </c>
      <c r="AJ2650" s="102">
        <f t="shared" si="367"/>
        <v>0</v>
      </c>
      <c r="AL2650" s="111">
        <f t="shared" si="368"/>
        <v>0</v>
      </c>
      <c r="AS2650" s="111">
        <f t="shared" si="369"/>
        <v>0</v>
      </c>
    </row>
    <row r="2651" spans="1:45" ht="15.05" customHeight="1">
      <c r="A2651" s="132"/>
      <c r="B2651" s="132"/>
      <c r="C2651" s="160" t="s">
        <v>142</v>
      </c>
      <c r="D2651" s="580" t="str">
        <f t="shared" si="363"/>
        <v/>
      </c>
      <c r="E2651" s="581"/>
      <c r="F2651" s="581"/>
      <c r="G2651" s="581"/>
      <c r="H2651" s="581"/>
      <c r="I2651" s="581"/>
      <c r="J2651" s="581"/>
      <c r="K2651" s="582"/>
      <c r="L2651" s="583"/>
      <c r="M2651" s="582"/>
      <c r="N2651" s="583"/>
      <c r="O2651" s="582"/>
      <c r="P2651" s="583"/>
      <c r="Q2651" s="582"/>
      <c r="R2651" s="583"/>
      <c r="S2651" s="582"/>
      <c r="T2651" s="583"/>
      <c r="U2651" s="582"/>
      <c r="V2651" s="583"/>
      <c r="W2651" s="582"/>
      <c r="X2651" s="583"/>
      <c r="Y2651" s="582"/>
      <c r="Z2651" s="583"/>
      <c r="AA2651" s="582"/>
      <c r="AB2651" s="583"/>
      <c r="AC2651" s="582"/>
      <c r="AD2651" s="583"/>
      <c r="AG2651" s="100">
        <f t="shared" si="364"/>
        <v>0</v>
      </c>
      <c r="AH2651" s="101">
        <f t="shared" si="365"/>
        <v>0</v>
      </c>
      <c r="AI2651" s="101">
        <f t="shared" si="366"/>
        <v>0</v>
      </c>
      <c r="AJ2651" s="102">
        <f t="shared" si="367"/>
        <v>0</v>
      </c>
      <c r="AL2651" s="111">
        <f t="shared" si="368"/>
        <v>0</v>
      </c>
      <c r="AS2651" s="111">
        <f t="shared" si="369"/>
        <v>0</v>
      </c>
    </row>
    <row r="2652" spans="1:45" ht="15.05" customHeight="1">
      <c r="A2652" s="132"/>
      <c r="B2652" s="132"/>
      <c r="C2652" s="160" t="s">
        <v>143</v>
      </c>
      <c r="D2652" s="580" t="str">
        <f t="shared" si="363"/>
        <v/>
      </c>
      <c r="E2652" s="581"/>
      <c r="F2652" s="581"/>
      <c r="G2652" s="581"/>
      <c r="H2652" s="581"/>
      <c r="I2652" s="581"/>
      <c r="J2652" s="581"/>
      <c r="K2652" s="582"/>
      <c r="L2652" s="583"/>
      <c r="M2652" s="582"/>
      <c r="N2652" s="583"/>
      <c r="O2652" s="582"/>
      <c r="P2652" s="583"/>
      <c r="Q2652" s="582"/>
      <c r="R2652" s="583"/>
      <c r="S2652" s="582"/>
      <c r="T2652" s="583"/>
      <c r="U2652" s="582"/>
      <c r="V2652" s="583"/>
      <c r="W2652" s="582"/>
      <c r="X2652" s="583"/>
      <c r="Y2652" s="582"/>
      <c r="Z2652" s="583"/>
      <c r="AA2652" s="582"/>
      <c r="AB2652" s="583"/>
      <c r="AC2652" s="582"/>
      <c r="AD2652" s="583"/>
      <c r="AG2652" s="100">
        <f t="shared" si="364"/>
        <v>0</v>
      </c>
      <c r="AH2652" s="101">
        <f t="shared" si="365"/>
        <v>0</v>
      </c>
      <c r="AI2652" s="101">
        <f t="shared" si="366"/>
        <v>0</v>
      </c>
      <c r="AJ2652" s="102">
        <f t="shared" si="367"/>
        <v>0</v>
      </c>
      <c r="AL2652" s="111">
        <f t="shared" si="368"/>
        <v>0</v>
      </c>
      <c r="AS2652" s="111">
        <f t="shared" si="369"/>
        <v>0</v>
      </c>
    </row>
    <row r="2653" spans="1:45" ht="15.05" customHeight="1">
      <c r="A2653" s="132"/>
      <c r="B2653" s="132"/>
      <c r="C2653" s="160" t="s">
        <v>144</v>
      </c>
      <c r="D2653" s="580" t="str">
        <f t="shared" si="363"/>
        <v/>
      </c>
      <c r="E2653" s="581"/>
      <c r="F2653" s="581"/>
      <c r="G2653" s="581"/>
      <c r="H2653" s="581"/>
      <c r="I2653" s="581"/>
      <c r="J2653" s="581"/>
      <c r="K2653" s="582"/>
      <c r="L2653" s="583"/>
      <c r="M2653" s="582"/>
      <c r="N2653" s="583"/>
      <c r="O2653" s="582"/>
      <c r="P2653" s="583"/>
      <c r="Q2653" s="582"/>
      <c r="R2653" s="583"/>
      <c r="S2653" s="582"/>
      <c r="T2653" s="583"/>
      <c r="U2653" s="582"/>
      <c r="V2653" s="583"/>
      <c r="W2653" s="582"/>
      <c r="X2653" s="583"/>
      <c r="Y2653" s="582"/>
      <c r="Z2653" s="583"/>
      <c r="AA2653" s="582"/>
      <c r="AB2653" s="583"/>
      <c r="AC2653" s="582"/>
      <c r="AD2653" s="583"/>
      <c r="AG2653" s="100">
        <f t="shared" si="364"/>
        <v>0</v>
      </c>
      <c r="AH2653" s="101">
        <f t="shared" si="365"/>
        <v>0</v>
      </c>
      <c r="AI2653" s="101">
        <f t="shared" si="366"/>
        <v>0</v>
      </c>
      <c r="AJ2653" s="102">
        <f t="shared" si="367"/>
        <v>0</v>
      </c>
      <c r="AL2653" s="111">
        <f t="shared" si="368"/>
        <v>0</v>
      </c>
      <c r="AS2653" s="111">
        <f t="shared" si="369"/>
        <v>0</v>
      </c>
    </row>
    <row r="2654" spans="1:45" ht="15.05" customHeight="1">
      <c r="A2654" s="132"/>
      <c r="B2654" s="132"/>
      <c r="C2654" s="160" t="s">
        <v>145</v>
      </c>
      <c r="D2654" s="580" t="str">
        <f t="shared" si="363"/>
        <v/>
      </c>
      <c r="E2654" s="581"/>
      <c r="F2654" s="581"/>
      <c r="G2654" s="581"/>
      <c r="H2654" s="581"/>
      <c r="I2654" s="581"/>
      <c r="J2654" s="581"/>
      <c r="K2654" s="582"/>
      <c r="L2654" s="583"/>
      <c r="M2654" s="582"/>
      <c r="N2654" s="583"/>
      <c r="O2654" s="582"/>
      <c r="P2654" s="583"/>
      <c r="Q2654" s="582"/>
      <c r="R2654" s="583"/>
      <c r="S2654" s="582"/>
      <c r="T2654" s="583"/>
      <c r="U2654" s="582"/>
      <c r="V2654" s="583"/>
      <c r="W2654" s="582"/>
      <c r="X2654" s="583"/>
      <c r="Y2654" s="582"/>
      <c r="Z2654" s="583"/>
      <c r="AA2654" s="582"/>
      <c r="AB2654" s="583"/>
      <c r="AC2654" s="582"/>
      <c r="AD2654" s="583"/>
      <c r="AG2654" s="100">
        <f t="shared" si="364"/>
        <v>0</v>
      </c>
      <c r="AH2654" s="101">
        <f t="shared" si="365"/>
        <v>0</v>
      </c>
      <c r="AI2654" s="101">
        <f t="shared" si="366"/>
        <v>0</v>
      </c>
      <c r="AJ2654" s="102">
        <f t="shared" si="367"/>
        <v>0</v>
      </c>
      <c r="AL2654" s="111">
        <f t="shared" si="368"/>
        <v>0</v>
      </c>
      <c r="AS2654" s="111">
        <f t="shared" si="369"/>
        <v>0</v>
      </c>
    </row>
    <row r="2655" spans="1:45" ht="15.05" customHeight="1">
      <c r="A2655" s="132"/>
      <c r="B2655" s="132"/>
      <c r="C2655" s="160" t="s">
        <v>146</v>
      </c>
      <c r="D2655" s="580" t="str">
        <f t="shared" si="363"/>
        <v/>
      </c>
      <c r="E2655" s="581"/>
      <c r="F2655" s="581"/>
      <c r="G2655" s="581"/>
      <c r="H2655" s="581"/>
      <c r="I2655" s="581"/>
      <c r="J2655" s="581"/>
      <c r="K2655" s="582"/>
      <c r="L2655" s="583"/>
      <c r="M2655" s="582"/>
      <c r="N2655" s="583"/>
      <c r="O2655" s="582"/>
      <c r="P2655" s="583"/>
      <c r="Q2655" s="582"/>
      <c r="R2655" s="583"/>
      <c r="S2655" s="582"/>
      <c r="T2655" s="583"/>
      <c r="U2655" s="582"/>
      <c r="V2655" s="583"/>
      <c r="W2655" s="582"/>
      <c r="X2655" s="583"/>
      <c r="Y2655" s="582"/>
      <c r="Z2655" s="583"/>
      <c r="AA2655" s="582"/>
      <c r="AB2655" s="583"/>
      <c r="AC2655" s="582"/>
      <c r="AD2655" s="583"/>
      <c r="AG2655" s="100">
        <f t="shared" si="364"/>
        <v>0</v>
      </c>
      <c r="AH2655" s="101">
        <f t="shared" si="365"/>
        <v>0</v>
      </c>
      <c r="AI2655" s="101">
        <f t="shared" si="366"/>
        <v>0</v>
      </c>
      <c r="AJ2655" s="102">
        <f t="shared" si="367"/>
        <v>0</v>
      </c>
      <c r="AL2655" s="111">
        <f t="shared" si="368"/>
        <v>0</v>
      </c>
      <c r="AS2655" s="111">
        <f t="shared" si="369"/>
        <v>0</v>
      </c>
    </row>
    <row r="2656" spans="1:45" ht="15.05" customHeight="1">
      <c r="A2656" s="132"/>
      <c r="B2656" s="132"/>
      <c r="C2656" s="160" t="s">
        <v>147</v>
      </c>
      <c r="D2656" s="580" t="str">
        <f t="shared" si="363"/>
        <v/>
      </c>
      <c r="E2656" s="581"/>
      <c r="F2656" s="581"/>
      <c r="G2656" s="581"/>
      <c r="H2656" s="581"/>
      <c r="I2656" s="581"/>
      <c r="J2656" s="581"/>
      <c r="K2656" s="582"/>
      <c r="L2656" s="583"/>
      <c r="M2656" s="582"/>
      <c r="N2656" s="583"/>
      <c r="O2656" s="582"/>
      <c r="P2656" s="583"/>
      <c r="Q2656" s="582"/>
      <c r="R2656" s="583"/>
      <c r="S2656" s="582"/>
      <c r="T2656" s="583"/>
      <c r="U2656" s="582"/>
      <c r="V2656" s="583"/>
      <c r="W2656" s="582"/>
      <c r="X2656" s="583"/>
      <c r="Y2656" s="582"/>
      <c r="Z2656" s="583"/>
      <c r="AA2656" s="582"/>
      <c r="AB2656" s="583"/>
      <c r="AC2656" s="582"/>
      <c r="AD2656" s="583"/>
      <c r="AG2656" s="100">
        <f t="shared" si="364"/>
        <v>0</v>
      </c>
      <c r="AH2656" s="101">
        <f t="shared" si="365"/>
        <v>0</v>
      </c>
      <c r="AI2656" s="101">
        <f t="shared" si="366"/>
        <v>0</v>
      </c>
      <c r="AJ2656" s="102">
        <f t="shared" si="367"/>
        <v>0</v>
      </c>
      <c r="AL2656" s="111">
        <f t="shared" si="368"/>
        <v>0</v>
      </c>
      <c r="AS2656" s="111">
        <f t="shared" si="369"/>
        <v>0</v>
      </c>
    </row>
    <row r="2657" spans="1:45" ht="15.05" customHeight="1">
      <c r="A2657" s="132"/>
      <c r="B2657" s="132"/>
      <c r="C2657" s="160" t="s">
        <v>148</v>
      </c>
      <c r="D2657" s="580" t="str">
        <f t="shared" si="363"/>
        <v/>
      </c>
      <c r="E2657" s="581"/>
      <c r="F2657" s="581"/>
      <c r="G2657" s="581"/>
      <c r="H2657" s="581"/>
      <c r="I2657" s="581"/>
      <c r="J2657" s="581"/>
      <c r="K2657" s="582"/>
      <c r="L2657" s="583"/>
      <c r="M2657" s="582"/>
      <c r="N2657" s="583"/>
      <c r="O2657" s="582"/>
      <c r="P2657" s="583"/>
      <c r="Q2657" s="582"/>
      <c r="R2657" s="583"/>
      <c r="S2657" s="582"/>
      <c r="T2657" s="583"/>
      <c r="U2657" s="582"/>
      <c r="V2657" s="583"/>
      <c r="W2657" s="582"/>
      <c r="X2657" s="583"/>
      <c r="Y2657" s="582"/>
      <c r="Z2657" s="583"/>
      <c r="AA2657" s="582"/>
      <c r="AB2657" s="583"/>
      <c r="AC2657" s="582"/>
      <c r="AD2657" s="583"/>
      <c r="AG2657" s="100">
        <f t="shared" si="364"/>
        <v>0</v>
      </c>
      <c r="AH2657" s="101">
        <f t="shared" si="365"/>
        <v>0</v>
      </c>
      <c r="AI2657" s="101">
        <f t="shared" si="366"/>
        <v>0</v>
      </c>
      <c r="AJ2657" s="102">
        <f t="shared" si="367"/>
        <v>0</v>
      </c>
      <c r="AL2657" s="111">
        <f t="shared" si="368"/>
        <v>0</v>
      </c>
      <c r="AS2657" s="111">
        <f t="shared" si="369"/>
        <v>0</v>
      </c>
    </row>
    <row r="2658" spans="1:45" ht="15.05" customHeight="1">
      <c r="A2658" s="132"/>
      <c r="B2658" s="132"/>
      <c r="C2658" s="160" t="s">
        <v>149</v>
      </c>
      <c r="D2658" s="580" t="str">
        <f t="shared" si="363"/>
        <v/>
      </c>
      <c r="E2658" s="581"/>
      <c r="F2658" s="581"/>
      <c r="G2658" s="581"/>
      <c r="H2658" s="581"/>
      <c r="I2658" s="581"/>
      <c r="J2658" s="581"/>
      <c r="K2658" s="582"/>
      <c r="L2658" s="583"/>
      <c r="M2658" s="582"/>
      <c r="N2658" s="583"/>
      <c r="O2658" s="582"/>
      <c r="P2658" s="583"/>
      <c r="Q2658" s="582"/>
      <c r="R2658" s="583"/>
      <c r="S2658" s="582"/>
      <c r="T2658" s="583"/>
      <c r="U2658" s="582"/>
      <c r="V2658" s="583"/>
      <c r="W2658" s="582"/>
      <c r="X2658" s="583"/>
      <c r="Y2658" s="582"/>
      <c r="Z2658" s="583"/>
      <c r="AA2658" s="582"/>
      <c r="AB2658" s="583"/>
      <c r="AC2658" s="582"/>
      <c r="AD2658" s="583"/>
      <c r="AG2658" s="100">
        <f t="shared" si="364"/>
        <v>0</v>
      </c>
      <c r="AH2658" s="101">
        <f t="shared" si="365"/>
        <v>0</v>
      </c>
      <c r="AI2658" s="101">
        <f t="shared" si="366"/>
        <v>0</v>
      </c>
      <c r="AJ2658" s="102">
        <f t="shared" si="367"/>
        <v>0</v>
      </c>
      <c r="AL2658" s="111">
        <f t="shared" si="368"/>
        <v>0</v>
      </c>
      <c r="AS2658" s="111">
        <f t="shared" si="369"/>
        <v>0</v>
      </c>
    </row>
    <row r="2659" spans="1:45" ht="15.05" customHeight="1">
      <c r="A2659" s="132"/>
      <c r="B2659" s="132"/>
      <c r="C2659" s="160" t="s">
        <v>150</v>
      </c>
      <c r="D2659" s="580" t="str">
        <f t="shared" si="363"/>
        <v/>
      </c>
      <c r="E2659" s="581"/>
      <c r="F2659" s="581"/>
      <c r="G2659" s="581"/>
      <c r="H2659" s="581"/>
      <c r="I2659" s="581"/>
      <c r="J2659" s="581"/>
      <c r="K2659" s="582"/>
      <c r="L2659" s="583"/>
      <c r="M2659" s="582"/>
      <c r="N2659" s="583"/>
      <c r="O2659" s="582"/>
      <c r="P2659" s="583"/>
      <c r="Q2659" s="582"/>
      <c r="R2659" s="583"/>
      <c r="S2659" s="582"/>
      <c r="T2659" s="583"/>
      <c r="U2659" s="582"/>
      <c r="V2659" s="583"/>
      <c r="W2659" s="582"/>
      <c r="X2659" s="583"/>
      <c r="Y2659" s="582"/>
      <c r="Z2659" s="583"/>
      <c r="AA2659" s="582"/>
      <c r="AB2659" s="583"/>
      <c r="AC2659" s="582"/>
      <c r="AD2659" s="583"/>
      <c r="AG2659" s="100">
        <f t="shared" si="364"/>
        <v>0</v>
      </c>
      <c r="AH2659" s="101">
        <f t="shared" si="365"/>
        <v>0</v>
      </c>
      <c r="AI2659" s="101">
        <f t="shared" si="366"/>
        <v>0</v>
      </c>
      <c r="AJ2659" s="102">
        <f t="shared" si="367"/>
        <v>0</v>
      </c>
      <c r="AL2659" s="111">
        <f t="shared" si="368"/>
        <v>0</v>
      </c>
      <c r="AS2659" s="111">
        <f t="shared" si="369"/>
        <v>0</v>
      </c>
    </row>
    <row r="2660" spans="1:45" ht="15.05" customHeight="1">
      <c r="A2660" s="132"/>
      <c r="B2660" s="132"/>
      <c r="C2660" s="160" t="s">
        <v>151</v>
      </c>
      <c r="D2660" s="580" t="str">
        <f t="shared" si="363"/>
        <v/>
      </c>
      <c r="E2660" s="581"/>
      <c r="F2660" s="581"/>
      <c r="G2660" s="581"/>
      <c r="H2660" s="581"/>
      <c r="I2660" s="581"/>
      <c r="J2660" s="581"/>
      <c r="K2660" s="582"/>
      <c r="L2660" s="583"/>
      <c r="M2660" s="582"/>
      <c r="N2660" s="583"/>
      <c r="O2660" s="582"/>
      <c r="P2660" s="583"/>
      <c r="Q2660" s="582"/>
      <c r="R2660" s="583"/>
      <c r="S2660" s="582"/>
      <c r="T2660" s="583"/>
      <c r="U2660" s="582"/>
      <c r="V2660" s="583"/>
      <c r="W2660" s="582"/>
      <c r="X2660" s="583"/>
      <c r="Y2660" s="582"/>
      <c r="Z2660" s="583"/>
      <c r="AA2660" s="582"/>
      <c r="AB2660" s="583"/>
      <c r="AC2660" s="582"/>
      <c r="AD2660" s="583"/>
      <c r="AG2660" s="100">
        <f t="shared" si="364"/>
        <v>0</v>
      </c>
      <c r="AH2660" s="101">
        <f t="shared" si="365"/>
        <v>0</v>
      </c>
      <c r="AI2660" s="101">
        <f t="shared" si="366"/>
        <v>0</v>
      </c>
      <c r="AJ2660" s="102">
        <f t="shared" si="367"/>
        <v>0</v>
      </c>
      <c r="AL2660" s="111">
        <f t="shared" si="368"/>
        <v>0</v>
      </c>
      <c r="AS2660" s="111">
        <f t="shared" si="369"/>
        <v>0</v>
      </c>
    </row>
    <row r="2661" spans="1:45" ht="15.05" customHeight="1">
      <c r="A2661" s="132"/>
      <c r="B2661" s="132"/>
      <c r="C2661" s="160" t="s">
        <v>152</v>
      </c>
      <c r="D2661" s="580" t="str">
        <f t="shared" si="363"/>
        <v/>
      </c>
      <c r="E2661" s="581"/>
      <c r="F2661" s="581"/>
      <c r="G2661" s="581"/>
      <c r="H2661" s="581"/>
      <c r="I2661" s="581"/>
      <c r="J2661" s="581"/>
      <c r="K2661" s="582"/>
      <c r="L2661" s="583"/>
      <c r="M2661" s="582"/>
      <c r="N2661" s="583"/>
      <c r="O2661" s="582"/>
      <c r="P2661" s="583"/>
      <c r="Q2661" s="582"/>
      <c r="R2661" s="583"/>
      <c r="S2661" s="582"/>
      <c r="T2661" s="583"/>
      <c r="U2661" s="582"/>
      <c r="V2661" s="583"/>
      <c r="W2661" s="582"/>
      <c r="X2661" s="583"/>
      <c r="Y2661" s="582"/>
      <c r="Z2661" s="583"/>
      <c r="AA2661" s="582"/>
      <c r="AB2661" s="583"/>
      <c r="AC2661" s="582"/>
      <c r="AD2661" s="583"/>
      <c r="AG2661" s="100">
        <f t="shared" si="364"/>
        <v>0</v>
      </c>
      <c r="AH2661" s="101">
        <f t="shared" si="365"/>
        <v>0</v>
      </c>
      <c r="AI2661" s="101">
        <f t="shared" si="366"/>
        <v>0</v>
      </c>
      <c r="AJ2661" s="102">
        <f t="shared" si="367"/>
        <v>0</v>
      </c>
      <c r="AL2661" s="111">
        <f t="shared" si="368"/>
        <v>0</v>
      </c>
      <c r="AS2661" s="111">
        <f t="shared" si="369"/>
        <v>0</v>
      </c>
    </row>
    <row r="2662" spans="1:45" ht="15.05" customHeight="1">
      <c r="A2662" s="132"/>
      <c r="B2662" s="132"/>
      <c r="C2662" s="160" t="s">
        <v>153</v>
      </c>
      <c r="D2662" s="580" t="str">
        <f t="shared" si="363"/>
        <v/>
      </c>
      <c r="E2662" s="581"/>
      <c r="F2662" s="581"/>
      <c r="G2662" s="581"/>
      <c r="H2662" s="581"/>
      <c r="I2662" s="581"/>
      <c r="J2662" s="581"/>
      <c r="K2662" s="582"/>
      <c r="L2662" s="583"/>
      <c r="M2662" s="582"/>
      <c r="N2662" s="583"/>
      <c r="O2662" s="582"/>
      <c r="P2662" s="583"/>
      <c r="Q2662" s="582"/>
      <c r="R2662" s="583"/>
      <c r="S2662" s="582"/>
      <c r="T2662" s="583"/>
      <c r="U2662" s="582"/>
      <c r="V2662" s="583"/>
      <c r="W2662" s="582"/>
      <c r="X2662" s="583"/>
      <c r="Y2662" s="582"/>
      <c r="Z2662" s="583"/>
      <c r="AA2662" s="582"/>
      <c r="AB2662" s="583"/>
      <c r="AC2662" s="582"/>
      <c r="AD2662" s="583"/>
      <c r="AG2662" s="100">
        <f t="shared" si="364"/>
        <v>0</v>
      </c>
      <c r="AH2662" s="101">
        <f t="shared" si="365"/>
        <v>0</v>
      </c>
      <c r="AI2662" s="101">
        <f t="shared" si="366"/>
        <v>0</v>
      </c>
      <c r="AJ2662" s="102">
        <f t="shared" si="367"/>
        <v>0</v>
      </c>
      <c r="AL2662" s="111">
        <f t="shared" si="368"/>
        <v>0</v>
      </c>
      <c r="AS2662" s="111">
        <f t="shared" si="369"/>
        <v>0</v>
      </c>
    </row>
    <row r="2663" spans="1:45" ht="15.05" customHeight="1">
      <c r="A2663" s="132"/>
      <c r="B2663" s="132"/>
      <c r="C2663" s="160" t="s">
        <v>154</v>
      </c>
      <c r="D2663" s="580" t="str">
        <f t="shared" si="363"/>
        <v/>
      </c>
      <c r="E2663" s="581"/>
      <c r="F2663" s="581"/>
      <c r="G2663" s="581"/>
      <c r="H2663" s="581"/>
      <c r="I2663" s="581"/>
      <c r="J2663" s="581"/>
      <c r="K2663" s="582"/>
      <c r="L2663" s="583"/>
      <c r="M2663" s="582"/>
      <c r="N2663" s="583"/>
      <c r="O2663" s="582"/>
      <c r="P2663" s="583"/>
      <c r="Q2663" s="582"/>
      <c r="R2663" s="583"/>
      <c r="S2663" s="582"/>
      <c r="T2663" s="583"/>
      <c r="U2663" s="582"/>
      <c r="V2663" s="583"/>
      <c r="W2663" s="582"/>
      <c r="X2663" s="583"/>
      <c r="Y2663" s="582"/>
      <c r="Z2663" s="583"/>
      <c r="AA2663" s="582"/>
      <c r="AB2663" s="583"/>
      <c r="AC2663" s="582"/>
      <c r="AD2663" s="583"/>
      <c r="AG2663" s="100">
        <f t="shared" si="364"/>
        <v>0</v>
      </c>
      <c r="AH2663" s="101">
        <f t="shared" si="365"/>
        <v>0</v>
      </c>
      <c r="AI2663" s="101">
        <f t="shared" si="366"/>
        <v>0</v>
      </c>
      <c r="AJ2663" s="102">
        <f t="shared" si="367"/>
        <v>0</v>
      </c>
      <c r="AL2663" s="111">
        <f t="shared" si="368"/>
        <v>0</v>
      </c>
      <c r="AS2663" s="111">
        <f t="shared" si="369"/>
        <v>0</v>
      </c>
    </row>
    <row r="2664" spans="1:45" ht="15.05" customHeight="1">
      <c r="A2664" s="132"/>
      <c r="B2664" s="132"/>
      <c r="C2664" s="160" t="s">
        <v>155</v>
      </c>
      <c r="D2664" s="580" t="str">
        <f t="shared" si="363"/>
        <v/>
      </c>
      <c r="E2664" s="581"/>
      <c r="F2664" s="581"/>
      <c r="G2664" s="581"/>
      <c r="H2664" s="581"/>
      <c r="I2664" s="581"/>
      <c r="J2664" s="581"/>
      <c r="K2664" s="582"/>
      <c r="L2664" s="583"/>
      <c r="M2664" s="582"/>
      <c r="N2664" s="583"/>
      <c r="O2664" s="582"/>
      <c r="P2664" s="583"/>
      <c r="Q2664" s="582"/>
      <c r="R2664" s="583"/>
      <c r="S2664" s="582"/>
      <c r="T2664" s="583"/>
      <c r="U2664" s="582"/>
      <c r="V2664" s="583"/>
      <c r="W2664" s="582"/>
      <c r="X2664" s="583"/>
      <c r="Y2664" s="582"/>
      <c r="Z2664" s="583"/>
      <c r="AA2664" s="582"/>
      <c r="AB2664" s="583"/>
      <c r="AC2664" s="582"/>
      <c r="AD2664" s="583"/>
      <c r="AG2664" s="100">
        <f t="shared" si="364"/>
        <v>0</v>
      </c>
      <c r="AH2664" s="101">
        <f t="shared" si="365"/>
        <v>0</v>
      </c>
      <c r="AI2664" s="101">
        <f t="shared" si="366"/>
        <v>0</v>
      </c>
      <c r="AJ2664" s="102">
        <f t="shared" si="367"/>
        <v>0</v>
      </c>
      <c r="AL2664" s="111">
        <f t="shared" si="368"/>
        <v>0</v>
      </c>
      <c r="AS2664" s="111">
        <f t="shared" si="369"/>
        <v>0</v>
      </c>
    </row>
    <row r="2665" spans="1:45" ht="15.05" customHeight="1">
      <c r="A2665" s="132"/>
      <c r="B2665" s="132"/>
      <c r="C2665" s="160" t="s">
        <v>156</v>
      </c>
      <c r="D2665" s="580" t="str">
        <f t="shared" si="363"/>
        <v/>
      </c>
      <c r="E2665" s="581"/>
      <c r="F2665" s="581"/>
      <c r="G2665" s="581"/>
      <c r="H2665" s="581"/>
      <c r="I2665" s="581"/>
      <c r="J2665" s="581"/>
      <c r="K2665" s="582"/>
      <c r="L2665" s="583"/>
      <c r="M2665" s="582"/>
      <c r="N2665" s="583"/>
      <c r="O2665" s="582"/>
      <c r="P2665" s="583"/>
      <c r="Q2665" s="582"/>
      <c r="R2665" s="583"/>
      <c r="S2665" s="582"/>
      <c r="T2665" s="583"/>
      <c r="U2665" s="582"/>
      <c r="V2665" s="583"/>
      <c r="W2665" s="582"/>
      <c r="X2665" s="583"/>
      <c r="Y2665" s="582"/>
      <c r="Z2665" s="583"/>
      <c r="AA2665" s="582"/>
      <c r="AB2665" s="583"/>
      <c r="AC2665" s="582"/>
      <c r="AD2665" s="583"/>
      <c r="AG2665" s="100">
        <f t="shared" si="364"/>
        <v>0</v>
      </c>
      <c r="AH2665" s="101">
        <f t="shared" si="365"/>
        <v>0</v>
      </c>
      <c r="AI2665" s="101">
        <f t="shared" si="366"/>
        <v>0</v>
      </c>
      <c r="AJ2665" s="102">
        <f t="shared" si="367"/>
        <v>0</v>
      </c>
      <c r="AL2665" s="111">
        <f t="shared" si="368"/>
        <v>0</v>
      </c>
      <c r="AS2665" s="111">
        <f t="shared" si="369"/>
        <v>0</v>
      </c>
    </row>
    <row r="2666" spans="1:45" ht="15.05" customHeight="1">
      <c r="A2666" s="132"/>
      <c r="B2666" s="132"/>
      <c r="C2666" s="160" t="s">
        <v>157</v>
      </c>
      <c r="D2666" s="580" t="str">
        <f t="shared" si="363"/>
        <v/>
      </c>
      <c r="E2666" s="581"/>
      <c r="F2666" s="581"/>
      <c r="G2666" s="581"/>
      <c r="H2666" s="581"/>
      <c r="I2666" s="581"/>
      <c r="J2666" s="581"/>
      <c r="K2666" s="582"/>
      <c r="L2666" s="583"/>
      <c r="M2666" s="582"/>
      <c r="N2666" s="583"/>
      <c r="O2666" s="582"/>
      <c r="P2666" s="583"/>
      <c r="Q2666" s="582"/>
      <c r="R2666" s="583"/>
      <c r="S2666" s="582"/>
      <c r="T2666" s="583"/>
      <c r="U2666" s="582"/>
      <c r="V2666" s="583"/>
      <c r="W2666" s="582"/>
      <c r="X2666" s="583"/>
      <c r="Y2666" s="582"/>
      <c r="Z2666" s="583"/>
      <c r="AA2666" s="582"/>
      <c r="AB2666" s="583"/>
      <c r="AC2666" s="582"/>
      <c r="AD2666" s="583"/>
      <c r="AG2666" s="100">
        <f t="shared" si="364"/>
        <v>0</v>
      </c>
      <c r="AH2666" s="101">
        <f t="shared" si="365"/>
        <v>0</v>
      </c>
      <c r="AI2666" s="101">
        <f t="shared" si="366"/>
        <v>0</v>
      </c>
      <c r="AJ2666" s="102">
        <f t="shared" si="367"/>
        <v>0</v>
      </c>
      <c r="AL2666" s="111">
        <f t="shared" si="368"/>
        <v>0</v>
      </c>
      <c r="AS2666" s="111">
        <f t="shared" si="369"/>
        <v>0</v>
      </c>
    </row>
    <row r="2667" spans="1:45" ht="15.05" customHeight="1">
      <c r="A2667" s="132"/>
      <c r="B2667" s="132"/>
      <c r="C2667" s="160" t="s">
        <v>158</v>
      </c>
      <c r="D2667" s="580" t="str">
        <f t="shared" si="363"/>
        <v/>
      </c>
      <c r="E2667" s="581"/>
      <c r="F2667" s="581"/>
      <c r="G2667" s="581"/>
      <c r="H2667" s="581"/>
      <c r="I2667" s="581"/>
      <c r="J2667" s="581"/>
      <c r="K2667" s="582"/>
      <c r="L2667" s="583"/>
      <c r="M2667" s="582"/>
      <c r="N2667" s="583"/>
      <c r="O2667" s="582"/>
      <c r="P2667" s="583"/>
      <c r="Q2667" s="582"/>
      <c r="R2667" s="583"/>
      <c r="S2667" s="582"/>
      <c r="T2667" s="583"/>
      <c r="U2667" s="582"/>
      <c r="V2667" s="583"/>
      <c r="W2667" s="582"/>
      <c r="X2667" s="583"/>
      <c r="Y2667" s="582"/>
      <c r="Z2667" s="583"/>
      <c r="AA2667" s="582"/>
      <c r="AB2667" s="583"/>
      <c r="AC2667" s="582"/>
      <c r="AD2667" s="583"/>
      <c r="AG2667" s="100">
        <f t="shared" si="364"/>
        <v>0</v>
      </c>
      <c r="AH2667" s="101">
        <f t="shared" si="365"/>
        <v>0</v>
      </c>
      <c r="AI2667" s="101">
        <f t="shared" si="366"/>
        <v>0</v>
      </c>
      <c r="AJ2667" s="102">
        <f t="shared" si="367"/>
        <v>0</v>
      </c>
      <c r="AL2667" s="111">
        <f t="shared" si="368"/>
        <v>0</v>
      </c>
      <c r="AS2667" s="111">
        <f t="shared" si="369"/>
        <v>0</v>
      </c>
    </row>
    <row r="2668" spans="1:45" ht="15.05" customHeight="1">
      <c r="A2668" s="132"/>
      <c r="B2668" s="132"/>
      <c r="C2668" s="160" t="s">
        <v>159</v>
      </c>
      <c r="D2668" s="580" t="str">
        <f t="shared" si="363"/>
        <v/>
      </c>
      <c r="E2668" s="581"/>
      <c r="F2668" s="581"/>
      <c r="G2668" s="581"/>
      <c r="H2668" s="581"/>
      <c r="I2668" s="581"/>
      <c r="J2668" s="581"/>
      <c r="K2668" s="582"/>
      <c r="L2668" s="583"/>
      <c r="M2668" s="582"/>
      <c r="N2668" s="583"/>
      <c r="O2668" s="582"/>
      <c r="P2668" s="583"/>
      <c r="Q2668" s="582"/>
      <c r="R2668" s="583"/>
      <c r="S2668" s="582"/>
      <c r="T2668" s="583"/>
      <c r="U2668" s="582"/>
      <c r="V2668" s="583"/>
      <c r="W2668" s="582"/>
      <c r="X2668" s="583"/>
      <c r="Y2668" s="582"/>
      <c r="Z2668" s="583"/>
      <c r="AA2668" s="582"/>
      <c r="AB2668" s="583"/>
      <c r="AC2668" s="582"/>
      <c r="AD2668" s="583"/>
      <c r="AG2668" s="100">
        <f t="shared" si="364"/>
        <v>0</v>
      </c>
      <c r="AH2668" s="101">
        <f t="shared" si="365"/>
        <v>0</v>
      </c>
      <c r="AI2668" s="101">
        <f t="shared" si="366"/>
        <v>0</v>
      </c>
      <c r="AJ2668" s="102">
        <f t="shared" si="367"/>
        <v>0</v>
      </c>
      <c r="AL2668" s="111">
        <f t="shared" si="368"/>
        <v>0</v>
      </c>
      <c r="AS2668" s="111">
        <f t="shared" si="369"/>
        <v>0</v>
      </c>
    </row>
    <row r="2669" spans="1:45" ht="15.05" customHeight="1">
      <c r="A2669" s="132"/>
      <c r="B2669" s="132"/>
      <c r="C2669" s="160" t="s">
        <v>160</v>
      </c>
      <c r="D2669" s="580" t="str">
        <f t="shared" si="363"/>
        <v/>
      </c>
      <c r="E2669" s="581"/>
      <c r="F2669" s="581"/>
      <c r="G2669" s="581"/>
      <c r="H2669" s="581"/>
      <c r="I2669" s="581"/>
      <c r="J2669" s="581"/>
      <c r="K2669" s="582"/>
      <c r="L2669" s="583"/>
      <c r="M2669" s="582"/>
      <c r="N2669" s="583"/>
      <c r="O2669" s="582"/>
      <c r="P2669" s="583"/>
      <c r="Q2669" s="582"/>
      <c r="R2669" s="583"/>
      <c r="S2669" s="582"/>
      <c r="T2669" s="583"/>
      <c r="U2669" s="582"/>
      <c r="V2669" s="583"/>
      <c r="W2669" s="582"/>
      <c r="X2669" s="583"/>
      <c r="Y2669" s="582"/>
      <c r="Z2669" s="583"/>
      <c r="AA2669" s="582"/>
      <c r="AB2669" s="583"/>
      <c r="AC2669" s="582"/>
      <c r="AD2669" s="583"/>
      <c r="AG2669" s="100">
        <f t="shared" si="364"/>
        <v>0</v>
      </c>
      <c r="AH2669" s="101">
        <f t="shared" si="365"/>
        <v>0</v>
      </c>
      <c r="AI2669" s="101">
        <f t="shared" si="366"/>
        <v>0</v>
      </c>
      <c r="AJ2669" s="102">
        <f t="shared" si="367"/>
        <v>0</v>
      </c>
      <c r="AL2669" s="111">
        <f t="shared" si="368"/>
        <v>0</v>
      </c>
      <c r="AS2669" s="111">
        <f t="shared" si="369"/>
        <v>0</v>
      </c>
    </row>
    <row r="2670" spans="1:45" ht="15.05" customHeight="1">
      <c r="A2670" s="132"/>
      <c r="B2670" s="132"/>
      <c r="C2670" s="162" t="s">
        <v>161</v>
      </c>
      <c r="D2670" s="580" t="str">
        <f t="shared" si="363"/>
        <v/>
      </c>
      <c r="E2670" s="581"/>
      <c r="F2670" s="581"/>
      <c r="G2670" s="581"/>
      <c r="H2670" s="581"/>
      <c r="I2670" s="581"/>
      <c r="J2670" s="581"/>
      <c r="K2670" s="582"/>
      <c r="L2670" s="583"/>
      <c r="M2670" s="582"/>
      <c r="N2670" s="583"/>
      <c r="O2670" s="582"/>
      <c r="P2670" s="583"/>
      <c r="Q2670" s="582"/>
      <c r="R2670" s="583"/>
      <c r="S2670" s="582"/>
      <c r="T2670" s="583"/>
      <c r="U2670" s="582"/>
      <c r="V2670" s="583"/>
      <c r="W2670" s="582"/>
      <c r="X2670" s="583"/>
      <c r="Y2670" s="582"/>
      <c r="Z2670" s="583"/>
      <c r="AA2670" s="582"/>
      <c r="AB2670" s="583"/>
      <c r="AC2670" s="582"/>
      <c r="AD2670" s="583"/>
      <c r="AG2670" s="100">
        <f t="shared" si="364"/>
        <v>0</v>
      </c>
      <c r="AH2670" s="101">
        <f t="shared" si="365"/>
        <v>0</v>
      </c>
      <c r="AI2670" s="101">
        <f t="shared" si="366"/>
        <v>0</v>
      </c>
      <c r="AJ2670" s="102">
        <f t="shared" si="367"/>
        <v>0</v>
      </c>
      <c r="AL2670" s="111">
        <f t="shared" si="368"/>
        <v>0</v>
      </c>
      <c r="AS2670" s="111">
        <f t="shared" si="369"/>
        <v>0</v>
      </c>
    </row>
    <row r="2671" spans="1:45" ht="15.05" customHeight="1">
      <c r="A2671" s="132"/>
      <c r="B2671" s="132"/>
      <c r="C2671" s="162" t="s">
        <v>162</v>
      </c>
      <c r="D2671" s="580" t="str">
        <f t="shared" si="363"/>
        <v/>
      </c>
      <c r="E2671" s="581"/>
      <c r="F2671" s="581"/>
      <c r="G2671" s="581"/>
      <c r="H2671" s="581"/>
      <c r="I2671" s="581"/>
      <c r="J2671" s="581"/>
      <c r="K2671" s="582"/>
      <c r="L2671" s="583"/>
      <c r="M2671" s="582"/>
      <c r="N2671" s="583"/>
      <c r="O2671" s="582"/>
      <c r="P2671" s="583"/>
      <c r="Q2671" s="582"/>
      <c r="R2671" s="583"/>
      <c r="S2671" s="582"/>
      <c r="T2671" s="583"/>
      <c r="U2671" s="582"/>
      <c r="V2671" s="583"/>
      <c r="W2671" s="582"/>
      <c r="X2671" s="583"/>
      <c r="Y2671" s="582"/>
      <c r="Z2671" s="583"/>
      <c r="AA2671" s="582"/>
      <c r="AB2671" s="583"/>
      <c r="AC2671" s="582"/>
      <c r="AD2671" s="583"/>
      <c r="AG2671" s="100">
        <f t="shared" si="364"/>
        <v>0</v>
      </c>
      <c r="AH2671" s="101">
        <f t="shared" si="365"/>
        <v>0</v>
      </c>
      <c r="AI2671" s="101">
        <f t="shared" si="366"/>
        <v>0</v>
      </c>
      <c r="AJ2671" s="102">
        <f t="shared" si="367"/>
        <v>0</v>
      </c>
      <c r="AL2671" s="111">
        <f t="shared" si="368"/>
        <v>0</v>
      </c>
      <c r="AS2671" s="111">
        <f t="shared" si="369"/>
        <v>0</v>
      </c>
    </row>
    <row r="2672" spans="1:45" ht="15.05" customHeight="1">
      <c r="A2672" s="132"/>
      <c r="B2672" s="132"/>
      <c r="C2672" s="162" t="s">
        <v>163</v>
      </c>
      <c r="D2672" s="580" t="str">
        <f t="shared" si="363"/>
        <v/>
      </c>
      <c r="E2672" s="581"/>
      <c r="F2672" s="581"/>
      <c r="G2672" s="581"/>
      <c r="H2672" s="581"/>
      <c r="I2672" s="581"/>
      <c r="J2672" s="581"/>
      <c r="K2672" s="582"/>
      <c r="L2672" s="583"/>
      <c r="M2672" s="582"/>
      <c r="N2672" s="583"/>
      <c r="O2672" s="582"/>
      <c r="P2672" s="583"/>
      <c r="Q2672" s="582"/>
      <c r="R2672" s="583"/>
      <c r="S2672" s="582"/>
      <c r="T2672" s="583"/>
      <c r="U2672" s="582"/>
      <c r="V2672" s="583"/>
      <c r="W2672" s="582"/>
      <c r="X2672" s="583"/>
      <c r="Y2672" s="582"/>
      <c r="Z2672" s="583"/>
      <c r="AA2672" s="582"/>
      <c r="AB2672" s="583"/>
      <c r="AC2672" s="582"/>
      <c r="AD2672" s="583"/>
      <c r="AG2672" s="100">
        <f t="shared" si="364"/>
        <v>0</v>
      </c>
      <c r="AH2672" s="101">
        <f t="shared" si="365"/>
        <v>0</v>
      </c>
      <c r="AI2672" s="101">
        <f t="shared" si="366"/>
        <v>0</v>
      </c>
      <c r="AJ2672" s="102">
        <f t="shared" si="367"/>
        <v>0</v>
      </c>
      <c r="AL2672" s="111">
        <f t="shared" si="368"/>
        <v>0</v>
      </c>
      <c r="AS2672" s="111">
        <f t="shared" si="369"/>
        <v>0</v>
      </c>
    </row>
    <row r="2673" spans="1:45" ht="15.05" customHeight="1">
      <c r="A2673" s="132"/>
      <c r="B2673" s="132"/>
      <c r="C2673" s="162" t="s">
        <v>164</v>
      </c>
      <c r="D2673" s="580" t="str">
        <f t="shared" si="363"/>
        <v/>
      </c>
      <c r="E2673" s="581"/>
      <c r="F2673" s="581"/>
      <c r="G2673" s="581"/>
      <c r="H2673" s="581"/>
      <c r="I2673" s="581"/>
      <c r="J2673" s="581"/>
      <c r="K2673" s="582"/>
      <c r="L2673" s="583"/>
      <c r="M2673" s="582"/>
      <c r="N2673" s="583"/>
      <c r="O2673" s="582"/>
      <c r="P2673" s="583"/>
      <c r="Q2673" s="582"/>
      <c r="R2673" s="583"/>
      <c r="S2673" s="582"/>
      <c r="T2673" s="583"/>
      <c r="U2673" s="582"/>
      <c r="V2673" s="583"/>
      <c r="W2673" s="582"/>
      <c r="X2673" s="583"/>
      <c r="Y2673" s="582"/>
      <c r="Z2673" s="583"/>
      <c r="AA2673" s="582"/>
      <c r="AB2673" s="583"/>
      <c r="AC2673" s="582"/>
      <c r="AD2673" s="583"/>
      <c r="AG2673" s="100">
        <f t="shared" si="364"/>
        <v>0</v>
      </c>
      <c r="AH2673" s="101">
        <f t="shared" si="365"/>
        <v>0</v>
      </c>
      <c r="AI2673" s="101">
        <f t="shared" si="366"/>
        <v>0</v>
      </c>
      <c r="AJ2673" s="102">
        <f t="shared" si="367"/>
        <v>0</v>
      </c>
      <c r="AL2673" s="111">
        <f t="shared" si="368"/>
        <v>0</v>
      </c>
      <c r="AS2673" s="111">
        <f t="shared" si="369"/>
        <v>0</v>
      </c>
    </row>
    <row r="2674" spans="1:45" ht="15.05" customHeight="1">
      <c r="A2674" s="132"/>
      <c r="B2674" s="132"/>
      <c r="C2674" s="260" t="s">
        <v>165</v>
      </c>
      <c r="D2674" s="580" t="str">
        <f t="shared" si="363"/>
        <v/>
      </c>
      <c r="E2674" s="581"/>
      <c r="F2674" s="581"/>
      <c r="G2674" s="581"/>
      <c r="H2674" s="581"/>
      <c r="I2674" s="581"/>
      <c r="J2674" s="581"/>
      <c r="K2674" s="582"/>
      <c r="L2674" s="583"/>
      <c r="M2674" s="582"/>
      <c r="N2674" s="583"/>
      <c r="O2674" s="582"/>
      <c r="P2674" s="583"/>
      <c r="Q2674" s="582"/>
      <c r="R2674" s="583"/>
      <c r="S2674" s="582"/>
      <c r="T2674" s="583"/>
      <c r="U2674" s="582"/>
      <c r="V2674" s="583"/>
      <c r="W2674" s="582"/>
      <c r="X2674" s="583"/>
      <c r="Y2674" s="582"/>
      <c r="Z2674" s="583"/>
      <c r="AA2674" s="582"/>
      <c r="AB2674" s="583"/>
      <c r="AC2674" s="582"/>
      <c r="AD2674" s="583"/>
      <c r="AG2674" s="100">
        <f t="shared" si="364"/>
        <v>0</v>
      </c>
      <c r="AH2674" s="101">
        <f t="shared" si="365"/>
        <v>0</v>
      </c>
      <c r="AI2674" s="101">
        <f t="shared" si="366"/>
        <v>0</v>
      </c>
      <c r="AJ2674" s="102">
        <f t="shared" si="367"/>
        <v>0</v>
      </c>
      <c r="AL2674" s="111">
        <f t="shared" si="368"/>
        <v>0</v>
      </c>
      <c r="AS2674" s="111">
        <f t="shared" si="369"/>
        <v>0</v>
      </c>
    </row>
    <row r="2675" spans="1:45" ht="15.05" customHeight="1">
      <c r="A2675" s="132"/>
      <c r="B2675" s="132"/>
      <c r="C2675" s="261" t="s">
        <v>166</v>
      </c>
      <c r="D2675" s="580" t="str">
        <f t="shared" si="363"/>
        <v/>
      </c>
      <c r="E2675" s="581"/>
      <c r="F2675" s="581"/>
      <c r="G2675" s="581"/>
      <c r="H2675" s="581"/>
      <c r="I2675" s="581"/>
      <c r="J2675" s="581"/>
      <c r="K2675" s="582"/>
      <c r="L2675" s="583"/>
      <c r="M2675" s="582"/>
      <c r="N2675" s="583"/>
      <c r="O2675" s="582"/>
      <c r="P2675" s="583"/>
      <c r="Q2675" s="582"/>
      <c r="R2675" s="583"/>
      <c r="S2675" s="582"/>
      <c r="T2675" s="583"/>
      <c r="U2675" s="582"/>
      <c r="V2675" s="583"/>
      <c r="W2675" s="582"/>
      <c r="X2675" s="583"/>
      <c r="Y2675" s="582"/>
      <c r="Z2675" s="583"/>
      <c r="AA2675" s="582"/>
      <c r="AB2675" s="583"/>
      <c r="AC2675" s="582"/>
      <c r="AD2675" s="583"/>
      <c r="AG2675" s="100">
        <f t="shared" si="364"/>
        <v>0</v>
      </c>
      <c r="AH2675" s="101">
        <f t="shared" si="365"/>
        <v>0</v>
      </c>
      <c r="AI2675" s="101">
        <f t="shared" si="366"/>
        <v>0</v>
      </c>
      <c r="AJ2675" s="102">
        <f t="shared" si="367"/>
        <v>0</v>
      </c>
      <c r="AL2675" s="111">
        <f t="shared" si="368"/>
        <v>0</v>
      </c>
      <c r="AS2675" s="111">
        <f t="shared" si="369"/>
        <v>0</v>
      </c>
    </row>
    <row r="2676" spans="1:45" ht="15.05" customHeight="1">
      <c r="A2676" s="132"/>
      <c r="B2676" s="132"/>
      <c r="C2676" s="261" t="s">
        <v>167</v>
      </c>
      <c r="D2676" s="580" t="str">
        <f t="shared" si="363"/>
        <v/>
      </c>
      <c r="E2676" s="581"/>
      <c r="F2676" s="581"/>
      <c r="G2676" s="581"/>
      <c r="H2676" s="581"/>
      <c r="I2676" s="581"/>
      <c r="J2676" s="581"/>
      <c r="K2676" s="582"/>
      <c r="L2676" s="583"/>
      <c r="M2676" s="582"/>
      <c r="N2676" s="583"/>
      <c r="O2676" s="582"/>
      <c r="P2676" s="583"/>
      <c r="Q2676" s="582"/>
      <c r="R2676" s="583"/>
      <c r="S2676" s="582"/>
      <c r="T2676" s="583"/>
      <c r="U2676" s="582"/>
      <c r="V2676" s="583"/>
      <c r="W2676" s="582"/>
      <c r="X2676" s="583"/>
      <c r="Y2676" s="582"/>
      <c r="Z2676" s="583"/>
      <c r="AA2676" s="582"/>
      <c r="AB2676" s="583"/>
      <c r="AC2676" s="582"/>
      <c r="AD2676" s="583"/>
      <c r="AG2676" s="100">
        <f t="shared" si="364"/>
        <v>0</v>
      </c>
      <c r="AH2676" s="101">
        <f t="shared" si="365"/>
        <v>0</v>
      </c>
      <c r="AI2676" s="101">
        <f t="shared" si="366"/>
        <v>0</v>
      </c>
      <c r="AJ2676" s="102">
        <f t="shared" si="367"/>
        <v>0</v>
      </c>
      <c r="AL2676" s="111">
        <f t="shared" si="368"/>
        <v>0</v>
      </c>
      <c r="AS2676" s="111">
        <f t="shared" si="369"/>
        <v>0</v>
      </c>
    </row>
    <row r="2677" spans="1:45" ht="15.05" customHeight="1">
      <c r="A2677" s="132"/>
      <c r="B2677" s="132"/>
      <c r="C2677" s="262" t="s">
        <v>168</v>
      </c>
      <c r="D2677" s="580" t="str">
        <f t="shared" si="363"/>
        <v/>
      </c>
      <c r="E2677" s="581"/>
      <c r="F2677" s="581"/>
      <c r="G2677" s="581"/>
      <c r="H2677" s="581"/>
      <c r="I2677" s="581"/>
      <c r="J2677" s="581"/>
      <c r="K2677" s="582"/>
      <c r="L2677" s="583"/>
      <c r="M2677" s="582"/>
      <c r="N2677" s="583"/>
      <c r="O2677" s="582"/>
      <c r="P2677" s="583"/>
      <c r="Q2677" s="582"/>
      <c r="R2677" s="583"/>
      <c r="S2677" s="582"/>
      <c r="T2677" s="583"/>
      <c r="U2677" s="582"/>
      <c r="V2677" s="583"/>
      <c r="W2677" s="582"/>
      <c r="X2677" s="583"/>
      <c r="Y2677" s="582"/>
      <c r="Z2677" s="583"/>
      <c r="AA2677" s="582"/>
      <c r="AB2677" s="583"/>
      <c r="AC2677" s="582"/>
      <c r="AD2677" s="583"/>
      <c r="AG2677" s="100">
        <f t="shared" si="364"/>
        <v>0</v>
      </c>
      <c r="AH2677" s="101">
        <f t="shared" si="365"/>
        <v>0</v>
      </c>
      <c r="AI2677" s="101">
        <f t="shared" si="366"/>
        <v>0</v>
      </c>
      <c r="AJ2677" s="102">
        <f t="shared" si="367"/>
        <v>0</v>
      </c>
      <c r="AL2677" s="111">
        <f t="shared" si="368"/>
        <v>0</v>
      </c>
      <c r="AS2677" s="111">
        <f t="shared" si="369"/>
        <v>0</v>
      </c>
    </row>
    <row r="2678" spans="1:45" ht="15.05" customHeight="1">
      <c r="A2678" s="132"/>
      <c r="B2678" s="132"/>
      <c r="C2678" s="162" t="s">
        <v>169</v>
      </c>
      <c r="D2678" s="580" t="str">
        <f t="shared" si="363"/>
        <v/>
      </c>
      <c r="E2678" s="581"/>
      <c r="F2678" s="581"/>
      <c r="G2678" s="581"/>
      <c r="H2678" s="581"/>
      <c r="I2678" s="581"/>
      <c r="J2678" s="581"/>
      <c r="K2678" s="582"/>
      <c r="L2678" s="583"/>
      <c r="M2678" s="582"/>
      <c r="N2678" s="583"/>
      <c r="O2678" s="582"/>
      <c r="P2678" s="583"/>
      <c r="Q2678" s="582"/>
      <c r="R2678" s="583"/>
      <c r="S2678" s="582"/>
      <c r="T2678" s="583"/>
      <c r="U2678" s="582"/>
      <c r="V2678" s="583"/>
      <c r="W2678" s="582"/>
      <c r="X2678" s="583"/>
      <c r="Y2678" s="582"/>
      <c r="Z2678" s="583"/>
      <c r="AA2678" s="582"/>
      <c r="AB2678" s="583"/>
      <c r="AC2678" s="582"/>
      <c r="AD2678" s="583"/>
      <c r="AG2678" s="100">
        <f t="shared" si="364"/>
        <v>0</v>
      </c>
      <c r="AH2678" s="101">
        <f t="shared" si="365"/>
        <v>0</v>
      </c>
      <c r="AI2678" s="101">
        <f t="shared" si="366"/>
        <v>0</v>
      </c>
      <c r="AJ2678" s="102">
        <f t="shared" si="367"/>
        <v>0</v>
      </c>
      <c r="AL2678" s="111">
        <f t="shared" si="368"/>
        <v>0</v>
      </c>
      <c r="AS2678" s="111">
        <f t="shared" si="369"/>
        <v>0</v>
      </c>
    </row>
    <row r="2679" spans="1:45" ht="15.05" customHeight="1">
      <c r="A2679" s="132"/>
      <c r="B2679" s="132"/>
      <c r="C2679" s="162" t="s">
        <v>170</v>
      </c>
      <c r="D2679" s="580" t="str">
        <f t="shared" si="363"/>
        <v/>
      </c>
      <c r="E2679" s="581"/>
      <c r="F2679" s="581"/>
      <c r="G2679" s="581"/>
      <c r="H2679" s="581"/>
      <c r="I2679" s="581"/>
      <c r="J2679" s="581"/>
      <c r="K2679" s="582"/>
      <c r="L2679" s="583"/>
      <c r="M2679" s="582"/>
      <c r="N2679" s="583"/>
      <c r="O2679" s="582"/>
      <c r="P2679" s="583"/>
      <c r="Q2679" s="582"/>
      <c r="R2679" s="583"/>
      <c r="S2679" s="582"/>
      <c r="T2679" s="583"/>
      <c r="U2679" s="582"/>
      <c r="V2679" s="583"/>
      <c r="W2679" s="582"/>
      <c r="X2679" s="583"/>
      <c r="Y2679" s="582"/>
      <c r="Z2679" s="583"/>
      <c r="AA2679" s="582"/>
      <c r="AB2679" s="583"/>
      <c r="AC2679" s="582"/>
      <c r="AD2679" s="583"/>
      <c r="AG2679" s="100">
        <f t="shared" si="364"/>
        <v>0</v>
      </c>
      <c r="AH2679" s="101">
        <f t="shared" si="365"/>
        <v>0</v>
      </c>
      <c r="AI2679" s="101">
        <f t="shared" si="366"/>
        <v>0</v>
      </c>
      <c r="AJ2679" s="102">
        <f t="shared" si="367"/>
        <v>0</v>
      </c>
      <c r="AL2679" s="111">
        <f t="shared" si="368"/>
        <v>0</v>
      </c>
      <c r="AS2679" s="111">
        <f t="shared" si="369"/>
        <v>0</v>
      </c>
    </row>
    <row r="2680" spans="1:45" ht="15.05" customHeight="1">
      <c r="A2680" s="132"/>
      <c r="B2680" s="132"/>
      <c r="C2680" s="162" t="s">
        <v>171</v>
      </c>
      <c r="D2680" s="580" t="str">
        <f t="shared" si="363"/>
        <v/>
      </c>
      <c r="E2680" s="581"/>
      <c r="F2680" s="581"/>
      <c r="G2680" s="581"/>
      <c r="H2680" s="581"/>
      <c r="I2680" s="581"/>
      <c r="J2680" s="581"/>
      <c r="K2680" s="582"/>
      <c r="L2680" s="583"/>
      <c r="M2680" s="582"/>
      <c r="N2680" s="583"/>
      <c r="O2680" s="582"/>
      <c r="P2680" s="583"/>
      <c r="Q2680" s="582"/>
      <c r="R2680" s="583"/>
      <c r="S2680" s="582"/>
      <c r="T2680" s="583"/>
      <c r="U2680" s="582"/>
      <c r="V2680" s="583"/>
      <c r="W2680" s="582"/>
      <c r="X2680" s="583"/>
      <c r="Y2680" s="582"/>
      <c r="Z2680" s="583"/>
      <c r="AA2680" s="582"/>
      <c r="AB2680" s="583"/>
      <c r="AC2680" s="582"/>
      <c r="AD2680" s="583"/>
      <c r="AG2680" s="100">
        <f t="shared" si="364"/>
        <v>0</v>
      </c>
      <c r="AH2680" s="101">
        <f t="shared" si="365"/>
        <v>0</v>
      </c>
      <c r="AI2680" s="101">
        <f t="shared" si="366"/>
        <v>0</v>
      </c>
      <c r="AJ2680" s="102">
        <f t="shared" si="367"/>
        <v>0</v>
      </c>
      <c r="AL2680" s="111">
        <f t="shared" si="368"/>
        <v>0</v>
      </c>
      <c r="AS2680" s="111">
        <f t="shared" si="369"/>
        <v>0</v>
      </c>
    </row>
    <row r="2681" spans="1:45" ht="15.05" customHeight="1">
      <c r="A2681" s="132"/>
      <c r="B2681" s="132"/>
      <c r="C2681" s="162" t="s">
        <v>172</v>
      </c>
      <c r="D2681" s="580" t="str">
        <f t="shared" si="363"/>
        <v/>
      </c>
      <c r="E2681" s="581"/>
      <c r="F2681" s="581"/>
      <c r="G2681" s="581"/>
      <c r="H2681" s="581"/>
      <c r="I2681" s="581"/>
      <c r="J2681" s="581"/>
      <c r="K2681" s="582"/>
      <c r="L2681" s="583"/>
      <c r="M2681" s="582"/>
      <c r="N2681" s="583"/>
      <c r="O2681" s="582"/>
      <c r="P2681" s="583"/>
      <c r="Q2681" s="582"/>
      <c r="R2681" s="583"/>
      <c r="S2681" s="582"/>
      <c r="T2681" s="583"/>
      <c r="U2681" s="582"/>
      <c r="V2681" s="583"/>
      <c r="W2681" s="582"/>
      <c r="X2681" s="583"/>
      <c r="Y2681" s="582"/>
      <c r="Z2681" s="583"/>
      <c r="AA2681" s="582"/>
      <c r="AB2681" s="583"/>
      <c r="AC2681" s="582"/>
      <c r="AD2681" s="583"/>
      <c r="AG2681" s="100">
        <f t="shared" si="364"/>
        <v>0</v>
      </c>
      <c r="AH2681" s="101">
        <f t="shared" si="365"/>
        <v>0</v>
      </c>
      <c r="AI2681" s="101">
        <f t="shared" si="366"/>
        <v>0</v>
      </c>
      <c r="AJ2681" s="102">
        <f t="shared" si="367"/>
        <v>0</v>
      </c>
      <c r="AL2681" s="111">
        <f t="shared" si="368"/>
        <v>0</v>
      </c>
      <c r="AS2681" s="111">
        <f t="shared" si="369"/>
        <v>0</v>
      </c>
    </row>
    <row r="2682" spans="1:45" ht="15.05" customHeight="1">
      <c r="A2682" s="132"/>
      <c r="B2682" s="132"/>
      <c r="C2682" s="162" t="s">
        <v>173</v>
      </c>
      <c r="D2682" s="580" t="str">
        <f t="shared" si="363"/>
        <v/>
      </c>
      <c r="E2682" s="581"/>
      <c r="F2682" s="581"/>
      <c r="G2682" s="581"/>
      <c r="H2682" s="581"/>
      <c r="I2682" s="581"/>
      <c r="J2682" s="581"/>
      <c r="K2682" s="582"/>
      <c r="L2682" s="583"/>
      <c r="M2682" s="582"/>
      <c r="N2682" s="583"/>
      <c r="O2682" s="582"/>
      <c r="P2682" s="583"/>
      <c r="Q2682" s="582"/>
      <c r="R2682" s="583"/>
      <c r="S2682" s="582"/>
      <c r="T2682" s="583"/>
      <c r="U2682" s="582"/>
      <c r="V2682" s="583"/>
      <c r="W2682" s="582"/>
      <c r="X2682" s="583"/>
      <c r="Y2682" s="582"/>
      <c r="Z2682" s="583"/>
      <c r="AA2682" s="582"/>
      <c r="AB2682" s="583"/>
      <c r="AC2682" s="582"/>
      <c r="AD2682" s="583"/>
      <c r="AG2682" s="100">
        <f t="shared" si="364"/>
        <v>0</v>
      </c>
      <c r="AH2682" s="101">
        <f t="shared" si="365"/>
        <v>0</v>
      </c>
      <c r="AI2682" s="101">
        <f t="shared" si="366"/>
        <v>0</v>
      </c>
      <c r="AJ2682" s="102">
        <f t="shared" si="367"/>
        <v>0</v>
      </c>
      <c r="AL2682" s="111">
        <f t="shared" si="368"/>
        <v>0</v>
      </c>
      <c r="AS2682" s="111">
        <f t="shared" si="369"/>
        <v>0</v>
      </c>
    </row>
    <row r="2683" spans="1:45" ht="15.05" customHeight="1">
      <c r="A2683" s="132"/>
      <c r="B2683" s="132"/>
      <c r="C2683" s="162" t="s">
        <v>174</v>
      </c>
      <c r="D2683" s="580" t="str">
        <f t="shared" si="363"/>
        <v/>
      </c>
      <c r="E2683" s="581"/>
      <c r="F2683" s="581"/>
      <c r="G2683" s="581"/>
      <c r="H2683" s="581"/>
      <c r="I2683" s="581"/>
      <c r="J2683" s="581"/>
      <c r="K2683" s="582"/>
      <c r="L2683" s="583"/>
      <c r="M2683" s="582"/>
      <c r="N2683" s="583"/>
      <c r="O2683" s="582"/>
      <c r="P2683" s="583"/>
      <c r="Q2683" s="582"/>
      <c r="R2683" s="583"/>
      <c r="S2683" s="582"/>
      <c r="T2683" s="583"/>
      <c r="U2683" s="582"/>
      <c r="V2683" s="583"/>
      <c r="W2683" s="582"/>
      <c r="X2683" s="583"/>
      <c r="Y2683" s="582"/>
      <c r="Z2683" s="583"/>
      <c r="AA2683" s="582"/>
      <c r="AB2683" s="583"/>
      <c r="AC2683" s="582"/>
      <c r="AD2683" s="583"/>
      <c r="AG2683" s="100">
        <f t="shared" si="364"/>
        <v>0</v>
      </c>
      <c r="AH2683" s="101">
        <f t="shared" si="365"/>
        <v>0</v>
      </c>
      <c r="AI2683" s="101">
        <f t="shared" si="366"/>
        <v>0</v>
      </c>
      <c r="AJ2683" s="102">
        <f t="shared" si="367"/>
        <v>0</v>
      </c>
      <c r="AL2683" s="111">
        <f t="shared" si="368"/>
        <v>0</v>
      </c>
      <c r="AS2683" s="111">
        <f t="shared" si="369"/>
        <v>0</v>
      </c>
    </row>
    <row r="2684" spans="1:45" ht="15.05" customHeight="1">
      <c r="A2684" s="132"/>
      <c r="B2684" s="132"/>
      <c r="C2684" s="162" t="s">
        <v>175</v>
      </c>
      <c r="D2684" s="580" t="str">
        <f t="shared" si="363"/>
        <v/>
      </c>
      <c r="E2684" s="581"/>
      <c r="F2684" s="581"/>
      <c r="G2684" s="581"/>
      <c r="H2684" s="581"/>
      <c r="I2684" s="581"/>
      <c r="J2684" s="581"/>
      <c r="K2684" s="582"/>
      <c r="L2684" s="583"/>
      <c r="M2684" s="582"/>
      <c r="N2684" s="583"/>
      <c r="O2684" s="582"/>
      <c r="P2684" s="583"/>
      <c r="Q2684" s="582"/>
      <c r="R2684" s="583"/>
      <c r="S2684" s="582"/>
      <c r="T2684" s="583"/>
      <c r="U2684" s="582"/>
      <c r="V2684" s="583"/>
      <c r="W2684" s="582"/>
      <c r="X2684" s="583"/>
      <c r="Y2684" s="582"/>
      <c r="Z2684" s="583"/>
      <c r="AA2684" s="582"/>
      <c r="AB2684" s="583"/>
      <c r="AC2684" s="582"/>
      <c r="AD2684" s="583"/>
      <c r="AG2684" s="100">
        <f t="shared" si="364"/>
        <v>0</v>
      </c>
      <c r="AH2684" s="101">
        <f t="shared" si="365"/>
        <v>0</v>
      </c>
      <c r="AI2684" s="101">
        <f t="shared" si="366"/>
        <v>0</v>
      </c>
      <c r="AJ2684" s="102">
        <f t="shared" si="367"/>
        <v>0</v>
      </c>
      <c r="AL2684" s="111">
        <f t="shared" si="368"/>
        <v>0</v>
      </c>
      <c r="AS2684" s="111">
        <f t="shared" si="369"/>
        <v>0</v>
      </c>
    </row>
    <row r="2685" spans="1:45" ht="15.05" customHeight="1">
      <c r="A2685" s="132"/>
      <c r="B2685" s="132"/>
      <c r="C2685" s="162" t="s">
        <v>176</v>
      </c>
      <c r="D2685" s="580" t="str">
        <f t="shared" si="363"/>
        <v/>
      </c>
      <c r="E2685" s="581"/>
      <c r="F2685" s="581"/>
      <c r="G2685" s="581"/>
      <c r="H2685" s="581"/>
      <c r="I2685" s="581"/>
      <c r="J2685" s="581"/>
      <c r="K2685" s="582"/>
      <c r="L2685" s="583"/>
      <c r="M2685" s="582"/>
      <c r="N2685" s="583"/>
      <c r="O2685" s="582"/>
      <c r="P2685" s="583"/>
      <c r="Q2685" s="582"/>
      <c r="R2685" s="583"/>
      <c r="S2685" s="582"/>
      <c r="T2685" s="583"/>
      <c r="U2685" s="582"/>
      <c r="V2685" s="583"/>
      <c r="W2685" s="582"/>
      <c r="X2685" s="583"/>
      <c r="Y2685" s="582"/>
      <c r="Z2685" s="583"/>
      <c r="AA2685" s="582"/>
      <c r="AB2685" s="583"/>
      <c r="AC2685" s="582"/>
      <c r="AD2685" s="583"/>
      <c r="AG2685" s="100">
        <f t="shared" si="364"/>
        <v>0</v>
      </c>
      <c r="AH2685" s="101">
        <f t="shared" si="365"/>
        <v>0</v>
      </c>
      <c r="AI2685" s="101">
        <f t="shared" si="366"/>
        <v>0</v>
      </c>
      <c r="AJ2685" s="102">
        <f t="shared" si="367"/>
        <v>0</v>
      </c>
      <c r="AL2685" s="111">
        <f t="shared" si="368"/>
        <v>0</v>
      </c>
      <c r="AS2685" s="111">
        <f t="shared" si="369"/>
        <v>0</v>
      </c>
    </row>
    <row r="2686" spans="1:45" ht="15.05" customHeight="1">
      <c r="A2686" s="132"/>
      <c r="B2686" s="132"/>
      <c r="C2686" s="162" t="s">
        <v>177</v>
      </c>
      <c r="D2686" s="580" t="str">
        <f t="shared" si="363"/>
        <v/>
      </c>
      <c r="E2686" s="581"/>
      <c r="F2686" s="581"/>
      <c r="G2686" s="581"/>
      <c r="H2686" s="581"/>
      <c r="I2686" s="581"/>
      <c r="J2686" s="581"/>
      <c r="K2686" s="582"/>
      <c r="L2686" s="583"/>
      <c r="M2686" s="582"/>
      <c r="N2686" s="583"/>
      <c r="O2686" s="582"/>
      <c r="P2686" s="583"/>
      <c r="Q2686" s="582"/>
      <c r="R2686" s="583"/>
      <c r="S2686" s="582"/>
      <c r="T2686" s="583"/>
      <c r="U2686" s="582"/>
      <c r="V2686" s="583"/>
      <c r="W2686" s="582"/>
      <c r="X2686" s="583"/>
      <c r="Y2686" s="582"/>
      <c r="Z2686" s="583"/>
      <c r="AA2686" s="582"/>
      <c r="AB2686" s="583"/>
      <c r="AC2686" s="582"/>
      <c r="AD2686" s="583"/>
      <c r="AG2686" s="100">
        <f t="shared" si="364"/>
        <v>0</v>
      </c>
      <c r="AH2686" s="101">
        <f t="shared" si="365"/>
        <v>0</v>
      </c>
      <c r="AI2686" s="101">
        <f t="shared" si="366"/>
        <v>0</v>
      </c>
      <c r="AJ2686" s="102">
        <f t="shared" si="367"/>
        <v>0</v>
      </c>
      <c r="AL2686" s="111">
        <f t="shared" si="368"/>
        <v>0</v>
      </c>
      <c r="AS2686" s="111">
        <f t="shared" si="369"/>
        <v>0</v>
      </c>
    </row>
    <row r="2687" spans="1:45" ht="15.05" customHeight="1">
      <c r="A2687" s="132"/>
      <c r="B2687" s="132"/>
      <c r="C2687" s="162" t="s">
        <v>178</v>
      </c>
      <c r="D2687" s="580" t="str">
        <f t="shared" si="363"/>
        <v/>
      </c>
      <c r="E2687" s="581"/>
      <c r="F2687" s="581"/>
      <c r="G2687" s="581"/>
      <c r="H2687" s="581"/>
      <c r="I2687" s="581"/>
      <c r="J2687" s="581"/>
      <c r="K2687" s="582"/>
      <c r="L2687" s="583"/>
      <c r="M2687" s="582"/>
      <c r="N2687" s="583"/>
      <c r="O2687" s="582"/>
      <c r="P2687" s="583"/>
      <c r="Q2687" s="582"/>
      <c r="R2687" s="583"/>
      <c r="S2687" s="582"/>
      <c r="T2687" s="583"/>
      <c r="U2687" s="582"/>
      <c r="V2687" s="583"/>
      <c r="W2687" s="582"/>
      <c r="X2687" s="583"/>
      <c r="Y2687" s="582"/>
      <c r="Z2687" s="583"/>
      <c r="AA2687" s="582"/>
      <c r="AB2687" s="583"/>
      <c r="AC2687" s="582"/>
      <c r="AD2687" s="583"/>
      <c r="AG2687" s="100">
        <f t="shared" si="364"/>
        <v>0</v>
      </c>
      <c r="AH2687" s="101">
        <f t="shared" si="365"/>
        <v>0</v>
      </c>
      <c r="AI2687" s="101">
        <f t="shared" si="366"/>
        <v>0</v>
      </c>
      <c r="AJ2687" s="102">
        <f t="shared" si="367"/>
        <v>0</v>
      </c>
      <c r="AL2687" s="111">
        <f t="shared" si="368"/>
        <v>0</v>
      </c>
      <c r="AS2687" s="111">
        <f t="shared" si="369"/>
        <v>0</v>
      </c>
    </row>
    <row r="2688" spans="1:45" ht="15.05" customHeight="1">
      <c r="A2688" s="132"/>
      <c r="B2688" s="132"/>
      <c r="C2688" s="162" t="s">
        <v>179</v>
      </c>
      <c r="D2688" s="580" t="str">
        <f t="shared" si="363"/>
        <v/>
      </c>
      <c r="E2688" s="581"/>
      <c r="F2688" s="581"/>
      <c r="G2688" s="581"/>
      <c r="H2688" s="581"/>
      <c r="I2688" s="581"/>
      <c r="J2688" s="581"/>
      <c r="K2688" s="582"/>
      <c r="L2688" s="583"/>
      <c r="M2688" s="582"/>
      <c r="N2688" s="583"/>
      <c r="O2688" s="582"/>
      <c r="P2688" s="583"/>
      <c r="Q2688" s="582"/>
      <c r="R2688" s="583"/>
      <c r="S2688" s="582"/>
      <c r="T2688" s="583"/>
      <c r="U2688" s="582"/>
      <c r="V2688" s="583"/>
      <c r="W2688" s="582"/>
      <c r="X2688" s="583"/>
      <c r="Y2688" s="582"/>
      <c r="Z2688" s="583"/>
      <c r="AA2688" s="582"/>
      <c r="AB2688" s="583"/>
      <c r="AC2688" s="582"/>
      <c r="AD2688" s="583"/>
      <c r="AG2688" s="100">
        <f t="shared" si="364"/>
        <v>0</v>
      </c>
      <c r="AH2688" s="101">
        <f t="shared" si="365"/>
        <v>0</v>
      </c>
      <c r="AI2688" s="101">
        <f t="shared" si="366"/>
        <v>0</v>
      </c>
      <c r="AJ2688" s="102">
        <f t="shared" si="367"/>
        <v>0</v>
      </c>
      <c r="AL2688" s="111">
        <f t="shared" si="368"/>
        <v>0</v>
      </c>
      <c r="AS2688" s="111">
        <f t="shared" si="369"/>
        <v>0</v>
      </c>
    </row>
    <row r="2689" spans="1:45" ht="15.05" customHeight="1">
      <c r="A2689" s="132"/>
      <c r="B2689" s="132"/>
      <c r="C2689" s="162" t="s">
        <v>180</v>
      </c>
      <c r="D2689" s="580" t="str">
        <f t="shared" si="363"/>
        <v/>
      </c>
      <c r="E2689" s="581"/>
      <c r="F2689" s="581"/>
      <c r="G2689" s="581"/>
      <c r="H2689" s="581"/>
      <c r="I2689" s="581"/>
      <c r="J2689" s="581"/>
      <c r="K2689" s="582"/>
      <c r="L2689" s="583"/>
      <c r="M2689" s="582"/>
      <c r="N2689" s="583"/>
      <c r="O2689" s="582"/>
      <c r="P2689" s="583"/>
      <c r="Q2689" s="582"/>
      <c r="R2689" s="583"/>
      <c r="S2689" s="582"/>
      <c r="T2689" s="583"/>
      <c r="U2689" s="582"/>
      <c r="V2689" s="583"/>
      <c r="W2689" s="582"/>
      <c r="X2689" s="583"/>
      <c r="Y2689" s="582"/>
      <c r="Z2689" s="583"/>
      <c r="AA2689" s="582"/>
      <c r="AB2689" s="583"/>
      <c r="AC2689" s="582"/>
      <c r="AD2689" s="583"/>
      <c r="AG2689" s="100">
        <f t="shared" si="364"/>
        <v>0</v>
      </c>
      <c r="AH2689" s="101">
        <f t="shared" si="365"/>
        <v>0</v>
      </c>
      <c r="AI2689" s="101">
        <f t="shared" si="366"/>
        <v>0</v>
      </c>
      <c r="AJ2689" s="102">
        <f t="shared" si="367"/>
        <v>0</v>
      </c>
      <c r="AL2689" s="111">
        <f t="shared" si="368"/>
        <v>0</v>
      </c>
      <c r="AS2689" s="111">
        <f t="shared" si="369"/>
        <v>0</v>
      </c>
    </row>
    <row r="2690" spans="1:45" ht="15.05" customHeight="1">
      <c r="A2690" s="132"/>
      <c r="B2690" s="132"/>
      <c r="C2690" s="162" t="s">
        <v>181</v>
      </c>
      <c r="D2690" s="580" t="str">
        <f t="shared" si="363"/>
        <v/>
      </c>
      <c r="E2690" s="581"/>
      <c r="F2690" s="581"/>
      <c r="G2690" s="581"/>
      <c r="H2690" s="581"/>
      <c r="I2690" s="581"/>
      <c r="J2690" s="581"/>
      <c r="K2690" s="582"/>
      <c r="L2690" s="583"/>
      <c r="M2690" s="582"/>
      <c r="N2690" s="583"/>
      <c r="O2690" s="582"/>
      <c r="P2690" s="583"/>
      <c r="Q2690" s="582"/>
      <c r="R2690" s="583"/>
      <c r="S2690" s="582"/>
      <c r="T2690" s="583"/>
      <c r="U2690" s="582"/>
      <c r="V2690" s="583"/>
      <c r="W2690" s="582"/>
      <c r="X2690" s="583"/>
      <c r="Y2690" s="582"/>
      <c r="Z2690" s="583"/>
      <c r="AA2690" s="582"/>
      <c r="AB2690" s="583"/>
      <c r="AC2690" s="582"/>
      <c r="AD2690" s="583"/>
      <c r="AG2690" s="100">
        <f t="shared" si="364"/>
        <v>0</v>
      </c>
      <c r="AH2690" s="101">
        <f t="shared" si="365"/>
        <v>0</v>
      </c>
      <c r="AI2690" s="101">
        <f t="shared" si="366"/>
        <v>0</v>
      </c>
      <c r="AJ2690" s="102">
        <f t="shared" si="367"/>
        <v>0</v>
      </c>
      <c r="AL2690" s="111">
        <f t="shared" si="368"/>
        <v>0</v>
      </c>
      <c r="AS2690" s="111">
        <f t="shared" si="369"/>
        <v>0</v>
      </c>
    </row>
    <row r="2691" spans="1:45" ht="15.05" customHeight="1">
      <c r="A2691" s="132"/>
      <c r="B2691" s="132"/>
      <c r="C2691" s="162" t="s">
        <v>182</v>
      </c>
      <c r="D2691" s="580" t="str">
        <f t="shared" si="363"/>
        <v/>
      </c>
      <c r="E2691" s="581"/>
      <c r="F2691" s="581"/>
      <c r="G2691" s="581"/>
      <c r="H2691" s="581"/>
      <c r="I2691" s="581"/>
      <c r="J2691" s="581"/>
      <c r="K2691" s="582"/>
      <c r="L2691" s="583"/>
      <c r="M2691" s="582"/>
      <c r="N2691" s="583"/>
      <c r="O2691" s="582"/>
      <c r="P2691" s="583"/>
      <c r="Q2691" s="582"/>
      <c r="R2691" s="583"/>
      <c r="S2691" s="582"/>
      <c r="T2691" s="583"/>
      <c r="U2691" s="582"/>
      <c r="V2691" s="583"/>
      <c r="W2691" s="582"/>
      <c r="X2691" s="583"/>
      <c r="Y2691" s="582"/>
      <c r="Z2691" s="583"/>
      <c r="AA2691" s="582"/>
      <c r="AB2691" s="583"/>
      <c r="AC2691" s="582"/>
      <c r="AD2691" s="583"/>
      <c r="AG2691" s="100">
        <f t="shared" si="364"/>
        <v>0</v>
      </c>
      <c r="AH2691" s="101">
        <f t="shared" si="365"/>
        <v>0</v>
      </c>
      <c r="AI2691" s="101">
        <f t="shared" si="366"/>
        <v>0</v>
      </c>
      <c r="AJ2691" s="102">
        <f t="shared" si="367"/>
        <v>0</v>
      </c>
      <c r="AL2691" s="111">
        <f t="shared" si="368"/>
        <v>0</v>
      </c>
      <c r="AS2691" s="111">
        <f t="shared" si="369"/>
        <v>0</v>
      </c>
    </row>
    <row r="2692" spans="1:45" ht="15.05" customHeight="1">
      <c r="A2692" s="132"/>
      <c r="B2692" s="132"/>
      <c r="C2692" s="162" t="s">
        <v>183</v>
      </c>
      <c r="D2692" s="580" t="str">
        <f t="shared" si="363"/>
        <v/>
      </c>
      <c r="E2692" s="581"/>
      <c r="F2692" s="581"/>
      <c r="G2692" s="581"/>
      <c r="H2692" s="581"/>
      <c r="I2692" s="581"/>
      <c r="J2692" s="581"/>
      <c r="K2692" s="582"/>
      <c r="L2692" s="583"/>
      <c r="M2692" s="582"/>
      <c r="N2692" s="583"/>
      <c r="O2692" s="582"/>
      <c r="P2692" s="583"/>
      <c r="Q2692" s="582"/>
      <c r="R2692" s="583"/>
      <c r="S2692" s="582"/>
      <c r="T2692" s="583"/>
      <c r="U2692" s="582"/>
      <c r="V2692" s="583"/>
      <c r="W2692" s="582"/>
      <c r="X2692" s="583"/>
      <c r="Y2692" s="582"/>
      <c r="Z2692" s="583"/>
      <c r="AA2692" s="582"/>
      <c r="AB2692" s="583"/>
      <c r="AC2692" s="582"/>
      <c r="AD2692" s="583"/>
      <c r="AG2692" s="100">
        <f t="shared" si="364"/>
        <v>0</v>
      </c>
      <c r="AH2692" s="101">
        <f t="shared" si="365"/>
        <v>0</v>
      </c>
      <c r="AI2692" s="101">
        <f t="shared" si="366"/>
        <v>0</v>
      </c>
      <c r="AJ2692" s="102">
        <f t="shared" si="367"/>
        <v>0</v>
      </c>
      <c r="AL2692" s="111">
        <f t="shared" si="368"/>
        <v>0</v>
      </c>
      <c r="AS2692" s="111">
        <f t="shared" si="369"/>
        <v>0</v>
      </c>
    </row>
    <row r="2693" spans="1:45" ht="15.05" customHeight="1">
      <c r="A2693" s="132"/>
      <c r="B2693" s="132"/>
      <c r="C2693" s="162" t="s">
        <v>184</v>
      </c>
      <c r="D2693" s="580" t="str">
        <f t="shared" si="363"/>
        <v/>
      </c>
      <c r="E2693" s="581"/>
      <c r="F2693" s="581"/>
      <c r="G2693" s="581"/>
      <c r="H2693" s="581"/>
      <c r="I2693" s="581"/>
      <c r="J2693" s="581"/>
      <c r="K2693" s="582"/>
      <c r="L2693" s="583"/>
      <c r="M2693" s="582"/>
      <c r="N2693" s="583"/>
      <c r="O2693" s="582"/>
      <c r="P2693" s="583"/>
      <c r="Q2693" s="582"/>
      <c r="R2693" s="583"/>
      <c r="S2693" s="582"/>
      <c r="T2693" s="583"/>
      <c r="U2693" s="582"/>
      <c r="V2693" s="583"/>
      <c r="W2693" s="582"/>
      <c r="X2693" s="583"/>
      <c r="Y2693" s="582"/>
      <c r="Z2693" s="583"/>
      <c r="AA2693" s="582"/>
      <c r="AB2693" s="583"/>
      <c r="AC2693" s="582"/>
      <c r="AD2693" s="583"/>
      <c r="AG2693" s="100">
        <f t="shared" si="364"/>
        <v>0</v>
      </c>
      <c r="AH2693" s="101">
        <f t="shared" si="365"/>
        <v>0</v>
      </c>
      <c r="AI2693" s="101">
        <f t="shared" si="366"/>
        <v>0</v>
      </c>
      <c r="AJ2693" s="102">
        <f t="shared" si="367"/>
        <v>0</v>
      </c>
      <c r="AL2693" s="111">
        <f t="shared" si="368"/>
        <v>0</v>
      </c>
      <c r="AS2693" s="111">
        <f t="shared" si="369"/>
        <v>0</v>
      </c>
    </row>
    <row r="2694" spans="1:45" ht="15.05" customHeight="1">
      <c r="A2694" s="132"/>
      <c r="B2694" s="132"/>
      <c r="C2694" s="162" t="s">
        <v>185</v>
      </c>
      <c r="D2694" s="580" t="str">
        <f t="shared" si="363"/>
        <v/>
      </c>
      <c r="E2694" s="581"/>
      <c r="F2694" s="581"/>
      <c r="G2694" s="581"/>
      <c r="H2694" s="581"/>
      <c r="I2694" s="581"/>
      <c r="J2694" s="581"/>
      <c r="K2694" s="582"/>
      <c r="L2694" s="583"/>
      <c r="M2694" s="582"/>
      <c r="N2694" s="583"/>
      <c r="O2694" s="582"/>
      <c r="P2694" s="583"/>
      <c r="Q2694" s="582"/>
      <c r="R2694" s="583"/>
      <c r="S2694" s="582"/>
      <c r="T2694" s="583"/>
      <c r="U2694" s="582"/>
      <c r="V2694" s="583"/>
      <c r="W2694" s="582"/>
      <c r="X2694" s="583"/>
      <c r="Y2694" s="582"/>
      <c r="Z2694" s="583"/>
      <c r="AA2694" s="582"/>
      <c r="AB2694" s="583"/>
      <c r="AC2694" s="582"/>
      <c r="AD2694" s="583"/>
      <c r="AG2694" s="100">
        <f t="shared" si="364"/>
        <v>0</v>
      </c>
      <c r="AH2694" s="101">
        <f t="shared" si="365"/>
        <v>0</v>
      </c>
      <c r="AI2694" s="101">
        <f t="shared" si="366"/>
        <v>0</v>
      </c>
      <c r="AJ2694" s="102">
        <f t="shared" si="367"/>
        <v>0</v>
      </c>
      <c r="AL2694" s="111">
        <f t="shared" si="368"/>
        <v>0</v>
      </c>
      <c r="AS2694" s="111">
        <f t="shared" si="369"/>
        <v>0</v>
      </c>
    </row>
    <row r="2695" spans="1:45" ht="15.05" customHeight="1">
      <c r="A2695" s="132"/>
      <c r="B2695" s="132"/>
      <c r="C2695" s="162" t="s">
        <v>186</v>
      </c>
      <c r="D2695" s="580" t="str">
        <f t="shared" si="363"/>
        <v/>
      </c>
      <c r="E2695" s="581"/>
      <c r="F2695" s="581"/>
      <c r="G2695" s="581"/>
      <c r="H2695" s="581"/>
      <c r="I2695" s="581"/>
      <c r="J2695" s="581"/>
      <c r="K2695" s="582"/>
      <c r="L2695" s="583"/>
      <c r="M2695" s="582"/>
      <c r="N2695" s="583"/>
      <c r="O2695" s="582"/>
      <c r="P2695" s="583"/>
      <c r="Q2695" s="582"/>
      <c r="R2695" s="583"/>
      <c r="S2695" s="582"/>
      <c r="T2695" s="583"/>
      <c r="U2695" s="582"/>
      <c r="V2695" s="583"/>
      <c r="W2695" s="582"/>
      <c r="X2695" s="583"/>
      <c r="Y2695" s="582"/>
      <c r="Z2695" s="583"/>
      <c r="AA2695" s="582"/>
      <c r="AB2695" s="583"/>
      <c r="AC2695" s="582"/>
      <c r="AD2695" s="583"/>
      <c r="AG2695" s="100">
        <f t="shared" si="364"/>
        <v>0</v>
      </c>
      <c r="AH2695" s="101">
        <f t="shared" si="365"/>
        <v>0</v>
      </c>
      <c r="AI2695" s="101">
        <f t="shared" si="366"/>
        <v>0</v>
      </c>
      <c r="AJ2695" s="102">
        <f t="shared" si="367"/>
        <v>0</v>
      </c>
      <c r="AL2695" s="111">
        <f t="shared" si="368"/>
        <v>0</v>
      </c>
      <c r="AS2695" s="111">
        <f t="shared" si="369"/>
        <v>0</v>
      </c>
    </row>
    <row r="2696" spans="1:45" ht="15.05" customHeight="1">
      <c r="A2696" s="132"/>
      <c r="B2696" s="132"/>
      <c r="C2696" s="162" t="s">
        <v>187</v>
      </c>
      <c r="D2696" s="580" t="str">
        <f t="shared" si="363"/>
        <v/>
      </c>
      <c r="E2696" s="581"/>
      <c r="F2696" s="581"/>
      <c r="G2696" s="581"/>
      <c r="H2696" s="581"/>
      <c r="I2696" s="581"/>
      <c r="J2696" s="581"/>
      <c r="K2696" s="582"/>
      <c r="L2696" s="583"/>
      <c r="M2696" s="582"/>
      <c r="N2696" s="583"/>
      <c r="O2696" s="582"/>
      <c r="P2696" s="583"/>
      <c r="Q2696" s="582"/>
      <c r="R2696" s="583"/>
      <c r="S2696" s="582"/>
      <c r="T2696" s="583"/>
      <c r="U2696" s="582"/>
      <c r="V2696" s="583"/>
      <c r="W2696" s="582"/>
      <c r="X2696" s="583"/>
      <c r="Y2696" s="582"/>
      <c r="Z2696" s="583"/>
      <c r="AA2696" s="582"/>
      <c r="AB2696" s="583"/>
      <c r="AC2696" s="582"/>
      <c r="AD2696" s="583"/>
      <c r="AG2696" s="100">
        <f t="shared" si="364"/>
        <v>0</v>
      </c>
      <c r="AH2696" s="101">
        <f t="shared" si="365"/>
        <v>0</v>
      </c>
      <c r="AI2696" s="101">
        <f t="shared" si="366"/>
        <v>0</v>
      </c>
      <c r="AJ2696" s="102">
        <f t="shared" si="367"/>
        <v>0</v>
      </c>
      <c r="AL2696" s="111">
        <f t="shared" si="368"/>
        <v>0</v>
      </c>
      <c r="AS2696" s="111">
        <f t="shared" si="369"/>
        <v>0</v>
      </c>
    </row>
    <row r="2697" spans="1:45" ht="15.05" customHeight="1">
      <c r="A2697" s="132"/>
      <c r="B2697" s="132"/>
      <c r="C2697" s="115"/>
      <c r="D2697" s="115"/>
      <c r="E2697" s="115"/>
      <c r="F2697" s="115"/>
      <c r="G2697" s="115"/>
      <c r="H2697" s="115"/>
      <c r="I2697" s="115"/>
      <c r="J2697" s="29" t="s">
        <v>259</v>
      </c>
      <c r="K2697" s="584">
        <f t="shared" ref="K2697:AC2697" si="370">IF(AND(SUM(K2577:K2696)=0,COUNTIF(K2577:K2696,"NS")&gt;0),"NS",
IF(AND(SUM(K2577:K2696)=0,COUNTIF(K2577:K2696,0)&gt;0),0,
IF(AND(SUM(K2577:K2696)=0,COUNTIF(K2577:K2696,"NA")&gt;0),"NA",
SUM(K2577:K2696))))</f>
        <v>0</v>
      </c>
      <c r="L2697" s="585"/>
      <c r="M2697" s="586">
        <f t="shared" si="370"/>
        <v>0</v>
      </c>
      <c r="N2697" s="587"/>
      <c r="O2697" s="586">
        <f t="shared" si="370"/>
        <v>0</v>
      </c>
      <c r="P2697" s="587"/>
      <c r="Q2697" s="586">
        <f t="shared" si="370"/>
        <v>0</v>
      </c>
      <c r="R2697" s="587"/>
      <c r="S2697" s="586">
        <f t="shared" si="370"/>
        <v>0</v>
      </c>
      <c r="T2697" s="587"/>
      <c r="U2697" s="586">
        <f t="shared" si="370"/>
        <v>0</v>
      </c>
      <c r="V2697" s="587"/>
      <c r="W2697" s="586">
        <f t="shared" si="370"/>
        <v>0</v>
      </c>
      <c r="X2697" s="587"/>
      <c r="Y2697" s="586">
        <f t="shared" si="370"/>
        <v>0</v>
      </c>
      <c r="Z2697" s="587"/>
      <c r="AA2697" s="586">
        <f t="shared" si="370"/>
        <v>0</v>
      </c>
      <c r="AB2697" s="587"/>
      <c r="AC2697" s="586">
        <f t="shared" si="370"/>
        <v>0</v>
      </c>
      <c r="AD2697" s="587"/>
      <c r="AJ2697" s="171">
        <f>SUM(AJ2577:AJ2696)</f>
        <v>0</v>
      </c>
      <c r="AL2697" s="130">
        <f>SUM(AL2577:AL2696)</f>
        <v>0</v>
      </c>
      <c r="AS2697" s="171">
        <f>SUM(AS2577:AS2696)</f>
        <v>0</v>
      </c>
    </row>
    <row r="2698" spans="1:45" ht="15.05" customHeight="1">
      <c r="A2698" s="132"/>
    </row>
    <row r="2699" spans="1:45" ht="24.05" customHeight="1">
      <c r="A2699" s="132"/>
      <c r="B2699" s="132"/>
      <c r="C2699" s="452" t="s">
        <v>250</v>
      </c>
      <c r="D2699" s="452"/>
      <c r="E2699" s="452"/>
      <c r="F2699" s="452"/>
      <c r="G2699" s="452"/>
      <c r="H2699" s="452"/>
      <c r="I2699" s="452"/>
      <c r="J2699" s="452"/>
      <c r="K2699" s="452"/>
      <c r="L2699" s="452"/>
      <c r="M2699" s="452"/>
      <c r="N2699" s="452"/>
      <c r="O2699" s="452"/>
      <c r="P2699" s="452"/>
      <c r="Q2699" s="452"/>
      <c r="R2699" s="452"/>
      <c r="S2699" s="452"/>
      <c r="T2699" s="452"/>
      <c r="U2699" s="452"/>
      <c r="V2699" s="452"/>
      <c r="W2699" s="452"/>
      <c r="X2699" s="452"/>
      <c r="Y2699" s="452"/>
      <c r="Z2699" s="452"/>
      <c r="AA2699" s="452"/>
      <c r="AB2699" s="452"/>
      <c r="AC2699" s="452"/>
      <c r="AD2699" s="452"/>
    </row>
    <row r="2700" spans="1:45" ht="60.05" customHeight="1">
      <c r="A2700" s="132"/>
      <c r="B2700" s="132"/>
      <c r="C2700" s="593"/>
      <c r="D2700" s="593"/>
      <c r="E2700" s="593"/>
      <c r="F2700" s="593"/>
      <c r="G2700" s="593"/>
      <c r="H2700" s="593"/>
      <c r="I2700" s="593"/>
      <c r="J2700" s="593"/>
      <c r="K2700" s="593"/>
      <c r="L2700" s="593"/>
      <c r="M2700" s="593"/>
      <c r="N2700" s="593"/>
      <c r="O2700" s="593"/>
      <c r="P2700" s="593"/>
      <c r="Q2700" s="593"/>
      <c r="R2700" s="593"/>
      <c r="S2700" s="593"/>
      <c r="T2700" s="593"/>
      <c r="U2700" s="593"/>
      <c r="V2700" s="593"/>
      <c r="W2700" s="593"/>
      <c r="X2700" s="593"/>
      <c r="Y2700" s="593"/>
      <c r="Z2700" s="593"/>
      <c r="AA2700" s="593"/>
      <c r="AB2700" s="593"/>
      <c r="AC2700" s="593"/>
      <c r="AD2700" s="593"/>
    </row>
    <row r="2701" spans="1:45" ht="15.05" customHeight="1"/>
    <row r="2702" spans="1:45" ht="15.05" customHeight="1">
      <c r="B2702" s="403" t="str">
        <f>IF(AJ2697=0,"","Error: verificar sumas por fila.")</f>
        <v/>
      </c>
      <c r="C2702" s="403"/>
      <c r="D2702" s="403"/>
      <c r="E2702" s="403"/>
      <c r="F2702" s="403"/>
      <c r="G2702" s="403"/>
      <c r="H2702" s="403"/>
      <c r="I2702" s="403"/>
      <c r="J2702" s="403"/>
      <c r="K2702" s="403"/>
      <c r="L2702" s="403"/>
      <c r="M2702" s="403"/>
      <c r="N2702" s="403"/>
      <c r="O2702" s="403"/>
      <c r="P2702" s="403"/>
      <c r="Q2702" s="403"/>
      <c r="R2702" s="403"/>
      <c r="S2702" s="403"/>
      <c r="T2702" s="403"/>
      <c r="U2702" s="403"/>
      <c r="V2702" s="403"/>
      <c r="W2702" s="403"/>
      <c r="X2702" s="403"/>
      <c r="Y2702" s="403"/>
      <c r="Z2702" s="403"/>
      <c r="AA2702" s="403"/>
      <c r="AB2702" s="403"/>
      <c r="AC2702" s="403"/>
      <c r="AD2702" s="403"/>
    </row>
    <row r="2703" spans="1:45" ht="15.05" customHeight="1">
      <c r="B2703" s="403" t="str">
        <f>IF(AQ2577=0,"","Error: verificar la consistencia con la pregunta 1.")</f>
        <v/>
      </c>
      <c r="C2703" s="403"/>
      <c r="D2703" s="403"/>
      <c r="E2703" s="403"/>
      <c r="F2703" s="403"/>
      <c r="G2703" s="403"/>
      <c r="H2703" s="403"/>
      <c r="I2703" s="403"/>
      <c r="J2703" s="403"/>
      <c r="K2703" s="403"/>
      <c r="L2703" s="403"/>
      <c r="M2703" s="403"/>
      <c r="N2703" s="403"/>
      <c r="O2703" s="403"/>
      <c r="P2703" s="403"/>
      <c r="Q2703" s="403"/>
      <c r="R2703" s="403"/>
      <c r="S2703" s="403"/>
      <c r="T2703" s="403"/>
      <c r="U2703" s="403"/>
      <c r="V2703" s="403"/>
      <c r="W2703" s="403"/>
      <c r="X2703" s="403"/>
      <c r="Y2703" s="403"/>
      <c r="Z2703" s="403"/>
      <c r="AA2703" s="403"/>
      <c r="AB2703" s="403"/>
      <c r="AC2703" s="403"/>
      <c r="AD2703" s="403"/>
    </row>
    <row r="2704" spans="1:45" ht="15.05" customHeight="1">
      <c r="B2704" s="403" t="str">
        <f>IF(AS2697=0,"","Alerta: justificar por qué el numeral "&amp;AT2577&amp;" y/o demás numerales no tiene(n) presupuesto ejercido.")</f>
        <v/>
      </c>
      <c r="C2704" s="403"/>
      <c r="D2704" s="403"/>
      <c r="E2704" s="403"/>
      <c r="F2704" s="403"/>
      <c r="G2704" s="403"/>
      <c r="H2704" s="403"/>
      <c r="I2704" s="403"/>
      <c r="J2704" s="403"/>
      <c r="K2704" s="403"/>
      <c r="L2704" s="403"/>
      <c r="M2704" s="403"/>
      <c r="N2704" s="403"/>
      <c r="O2704" s="403"/>
      <c r="P2704" s="403"/>
      <c r="Q2704" s="403"/>
      <c r="R2704" s="403"/>
      <c r="S2704" s="403"/>
      <c r="T2704" s="403"/>
      <c r="U2704" s="403"/>
      <c r="V2704" s="403"/>
      <c r="W2704" s="403"/>
      <c r="X2704" s="403"/>
      <c r="Y2704" s="403"/>
      <c r="Z2704" s="403"/>
      <c r="AA2704" s="403"/>
      <c r="AB2704" s="403"/>
      <c r="AC2704" s="403"/>
      <c r="AD2704" s="403"/>
    </row>
    <row r="2705" spans="1:35" ht="15.05" customHeight="1">
      <c r="B2705" s="404" t="str">
        <f>IF(AL2697=0,"","Error: debe completar toda la información requerida.")</f>
        <v/>
      </c>
      <c r="C2705" s="404"/>
      <c r="D2705" s="404"/>
      <c r="E2705" s="404"/>
      <c r="F2705" s="404"/>
      <c r="G2705" s="404"/>
      <c r="H2705" s="404"/>
      <c r="I2705" s="404"/>
      <c r="J2705" s="404"/>
      <c r="K2705" s="404"/>
      <c r="L2705" s="404"/>
      <c r="M2705" s="404"/>
      <c r="N2705" s="404"/>
      <c r="O2705" s="404"/>
      <c r="P2705" s="404"/>
      <c r="Q2705" s="404"/>
      <c r="R2705" s="404"/>
      <c r="S2705" s="404"/>
      <c r="T2705" s="404"/>
      <c r="U2705" s="404"/>
      <c r="V2705" s="404"/>
      <c r="W2705" s="404"/>
      <c r="X2705" s="404"/>
      <c r="Y2705" s="404"/>
      <c r="Z2705" s="404"/>
      <c r="AA2705" s="404"/>
      <c r="AB2705" s="404"/>
      <c r="AC2705" s="404"/>
      <c r="AD2705" s="404"/>
    </row>
    <row r="2706" spans="1:35" ht="15.05" customHeight="1"/>
    <row r="2707" spans="1:35" ht="24.05" customHeight="1">
      <c r="A2707" s="159" t="s">
        <v>311</v>
      </c>
      <c r="B2707" s="594" t="s">
        <v>681</v>
      </c>
      <c r="C2707" s="594"/>
      <c r="D2707" s="594"/>
      <c r="E2707" s="594"/>
      <c r="F2707" s="594"/>
      <c r="G2707" s="594"/>
      <c r="H2707" s="594"/>
      <c r="I2707" s="594"/>
      <c r="J2707" s="594"/>
      <c r="K2707" s="594"/>
      <c r="L2707" s="594"/>
      <c r="M2707" s="594"/>
      <c r="N2707" s="594"/>
      <c r="O2707" s="594"/>
      <c r="P2707" s="594"/>
      <c r="Q2707" s="594"/>
      <c r="R2707" s="594"/>
      <c r="S2707" s="594"/>
      <c r="T2707" s="594"/>
      <c r="U2707" s="594"/>
      <c r="V2707" s="594"/>
      <c r="W2707" s="594"/>
      <c r="X2707" s="594"/>
      <c r="Y2707" s="594"/>
      <c r="Z2707" s="594"/>
      <c r="AA2707" s="594"/>
      <c r="AB2707" s="594"/>
      <c r="AC2707" s="594"/>
      <c r="AD2707" s="594"/>
    </row>
    <row r="2708" spans="1:35" ht="15.05" customHeight="1">
      <c r="A2708" s="159"/>
      <c r="B2708" s="258"/>
      <c r="C2708" s="422" t="s">
        <v>509</v>
      </c>
      <c r="D2708" s="422"/>
      <c r="E2708" s="422"/>
      <c r="F2708" s="422"/>
      <c r="G2708" s="422"/>
      <c r="H2708" s="422"/>
      <c r="I2708" s="422"/>
      <c r="J2708" s="422"/>
      <c r="K2708" s="422"/>
      <c r="L2708" s="422"/>
      <c r="M2708" s="422"/>
      <c r="N2708" s="422"/>
      <c r="O2708" s="422"/>
      <c r="P2708" s="422"/>
      <c r="Q2708" s="422"/>
      <c r="R2708" s="422"/>
      <c r="S2708" s="422"/>
      <c r="T2708" s="422"/>
      <c r="U2708" s="422"/>
      <c r="V2708" s="422"/>
      <c r="W2708" s="422"/>
      <c r="X2708" s="422"/>
      <c r="Y2708" s="422"/>
      <c r="Z2708" s="422"/>
      <c r="AA2708" s="422"/>
      <c r="AB2708" s="422"/>
      <c r="AC2708" s="422"/>
      <c r="AD2708" s="422"/>
    </row>
    <row r="2709" spans="1:35" ht="24.05" customHeight="1">
      <c r="A2709" s="159"/>
      <c r="B2709" s="258"/>
      <c r="C2709" s="412" t="s">
        <v>851</v>
      </c>
      <c r="D2709" s="412"/>
      <c r="E2709" s="412"/>
      <c r="F2709" s="412"/>
      <c r="G2709" s="412"/>
      <c r="H2709" s="412"/>
      <c r="I2709" s="412"/>
      <c r="J2709" s="412"/>
      <c r="K2709" s="412"/>
      <c r="L2709" s="412"/>
      <c r="M2709" s="412"/>
      <c r="N2709" s="412"/>
      <c r="O2709" s="412"/>
      <c r="P2709" s="412"/>
      <c r="Q2709" s="412"/>
      <c r="R2709" s="412"/>
      <c r="S2709" s="412"/>
      <c r="T2709" s="412"/>
      <c r="U2709" s="412"/>
      <c r="V2709" s="412"/>
      <c r="W2709" s="412"/>
      <c r="X2709" s="412"/>
      <c r="Y2709" s="412"/>
      <c r="Z2709" s="412"/>
      <c r="AA2709" s="412"/>
      <c r="AB2709" s="412"/>
      <c r="AC2709" s="412"/>
      <c r="AD2709" s="412"/>
      <c r="AG2709" s="94" t="s">
        <v>917</v>
      </c>
      <c r="AH2709" s="95" t="s">
        <v>926</v>
      </c>
      <c r="AI2709" s="95" t="s">
        <v>927</v>
      </c>
    </row>
    <row r="2710" spans="1:35" ht="15.05" customHeight="1">
      <c r="AG2710" s="94">
        <f>COUNTBLANK(Y2712:Y2831)</f>
        <v>120</v>
      </c>
      <c r="AH2710" s="95">
        <v>120</v>
      </c>
      <c r="AI2710" s="95">
        <v>0</v>
      </c>
    </row>
    <row r="2711" spans="1:35" ht="83.95" customHeight="1">
      <c r="A2711" s="132"/>
      <c r="B2711" s="132"/>
      <c r="C2711" s="574" t="s">
        <v>64</v>
      </c>
      <c r="D2711" s="575"/>
      <c r="E2711" s="575"/>
      <c r="F2711" s="575"/>
      <c r="G2711" s="575"/>
      <c r="H2711" s="575"/>
      <c r="I2711" s="575"/>
      <c r="J2711" s="575"/>
      <c r="K2711" s="575"/>
      <c r="L2711" s="575"/>
      <c r="M2711" s="575"/>
      <c r="N2711" s="575"/>
      <c r="O2711" s="575"/>
      <c r="P2711" s="575"/>
      <c r="Q2711" s="575"/>
      <c r="R2711" s="575"/>
      <c r="S2711" s="575"/>
      <c r="T2711" s="575"/>
      <c r="U2711" s="575"/>
      <c r="V2711" s="575"/>
      <c r="W2711" s="575"/>
      <c r="X2711" s="576"/>
      <c r="Y2711" s="595" t="s">
        <v>673</v>
      </c>
      <c r="Z2711" s="596"/>
      <c r="AA2711" s="596"/>
      <c r="AB2711" s="596"/>
      <c r="AC2711" s="596"/>
      <c r="AD2711" s="597"/>
      <c r="AE2711" s="132"/>
      <c r="AG2711" s="105" t="s">
        <v>935</v>
      </c>
      <c r="AH2711" s="111" t="s">
        <v>939</v>
      </c>
    </row>
    <row r="2712" spans="1:35" ht="15.05" customHeight="1">
      <c r="A2712" s="132"/>
      <c r="B2712" s="132"/>
      <c r="C2712" s="160" t="s">
        <v>68</v>
      </c>
      <c r="D2712" s="551" t="str">
        <f>IF(D38="","",D38)</f>
        <v/>
      </c>
      <c r="E2712" s="551"/>
      <c r="F2712" s="551"/>
      <c r="G2712" s="551"/>
      <c r="H2712" s="551"/>
      <c r="I2712" s="551"/>
      <c r="J2712" s="551"/>
      <c r="K2712" s="551"/>
      <c r="L2712" s="551"/>
      <c r="M2712" s="551"/>
      <c r="N2712" s="551"/>
      <c r="O2712" s="551"/>
      <c r="P2712" s="551"/>
      <c r="Q2712" s="551"/>
      <c r="R2712" s="551"/>
      <c r="S2712" s="551"/>
      <c r="T2712" s="551"/>
      <c r="U2712" s="551"/>
      <c r="V2712" s="551"/>
      <c r="W2712" s="551"/>
      <c r="X2712" s="551"/>
      <c r="Y2712" s="515"/>
      <c r="Z2712" s="515"/>
      <c r="AA2712" s="515"/>
      <c r="AB2712" s="515"/>
      <c r="AC2712" s="515"/>
      <c r="AD2712" s="515"/>
      <c r="AE2712" s="132"/>
      <c r="AG2712" s="111">
        <f>IF($AG$2710=$AH$2710,0,IF(OR(AND(D2712&lt;&gt;"",Y2712=""),AND(D2712="",Y2712&lt;&gt;"")),1,0))</f>
        <v>0</v>
      </c>
      <c r="AH2712" s="111">
        <f t="shared" ref="AH2712:AH2743" si="371">IF(OR(AND(Y2441="NA",Y2712&lt;&gt;"NA"),AND(Y2441&lt;&gt;"NA",Y2712="NA"),AND(Y2441&lt;&gt;"NS",Y2441&lt;&gt;"NA",Y2712&lt;&gt;"NS",Y2712&lt;&gt;"NA",Y2712&gt;Y2441)),1,0)</f>
        <v>0</v>
      </c>
    </row>
    <row r="2713" spans="1:35" ht="15.05" customHeight="1">
      <c r="A2713" s="132"/>
      <c r="B2713" s="132"/>
      <c r="C2713" s="160" t="s">
        <v>69</v>
      </c>
      <c r="D2713" s="551" t="str">
        <f t="shared" ref="D2713:D2776" si="372">IF(D39="","",D39)</f>
        <v/>
      </c>
      <c r="E2713" s="551"/>
      <c r="F2713" s="551"/>
      <c r="G2713" s="551"/>
      <c r="H2713" s="551"/>
      <c r="I2713" s="551"/>
      <c r="J2713" s="551"/>
      <c r="K2713" s="551"/>
      <c r="L2713" s="551"/>
      <c r="M2713" s="551"/>
      <c r="N2713" s="551"/>
      <c r="O2713" s="551"/>
      <c r="P2713" s="551"/>
      <c r="Q2713" s="551"/>
      <c r="R2713" s="551"/>
      <c r="S2713" s="551"/>
      <c r="T2713" s="551"/>
      <c r="U2713" s="551"/>
      <c r="V2713" s="551"/>
      <c r="W2713" s="551"/>
      <c r="X2713" s="551"/>
      <c r="Y2713" s="515"/>
      <c r="Z2713" s="515"/>
      <c r="AA2713" s="515"/>
      <c r="AB2713" s="515"/>
      <c r="AC2713" s="515"/>
      <c r="AD2713" s="515"/>
      <c r="AE2713" s="132"/>
      <c r="AG2713" s="111">
        <f t="shared" ref="AG2713:AG2776" si="373">IF($AG$2710=$AH$2710,0,IF(OR(AND(D2713&lt;&gt;"",Y2713=""),AND(D2713="",Y2713&lt;&gt;"")),1,0))</f>
        <v>0</v>
      </c>
      <c r="AH2713" s="111">
        <f t="shared" si="371"/>
        <v>0</v>
      </c>
    </row>
    <row r="2714" spans="1:35" ht="15.05" customHeight="1">
      <c r="A2714" s="132"/>
      <c r="B2714" s="132"/>
      <c r="C2714" s="160" t="s">
        <v>70</v>
      </c>
      <c r="D2714" s="551" t="str">
        <f t="shared" si="372"/>
        <v/>
      </c>
      <c r="E2714" s="551"/>
      <c r="F2714" s="551"/>
      <c r="G2714" s="551"/>
      <c r="H2714" s="551"/>
      <c r="I2714" s="551"/>
      <c r="J2714" s="551"/>
      <c r="K2714" s="551"/>
      <c r="L2714" s="551"/>
      <c r="M2714" s="551"/>
      <c r="N2714" s="551"/>
      <c r="O2714" s="551"/>
      <c r="P2714" s="551"/>
      <c r="Q2714" s="551"/>
      <c r="R2714" s="551"/>
      <c r="S2714" s="551"/>
      <c r="T2714" s="551"/>
      <c r="U2714" s="551"/>
      <c r="V2714" s="551"/>
      <c r="W2714" s="551"/>
      <c r="X2714" s="551"/>
      <c r="Y2714" s="515"/>
      <c r="Z2714" s="515"/>
      <c r="AA2714" s="515"/>
      <c r="AB2714" s="515"/>
      <c r="AC2714" s="515"/>
      <c r="AD2714" s="515"/>
      <c r="AE2714" s="132"/>
      <c r="AG2714" s="111">
        <f t="shared" si="373"/>
        <v>0</v>
      </c>
      <c r="AH2714" s="111">
        <f t="shared" si="371"/>
        <v>0</v>
      </c>
    </row>
    <row r="2715" spans="1:35" ht="15.05" customHeight="1">
      <c r="A2715" s="132"/>
      <c r="B2715" s="132"/>
      <c r="C2715" s="160" t="s">
        <v>71</v>
      </c>
      <c r="D2715" s="551" t="str">
        <f t="shared" si="372"/>
        <v/>
      </c>
      <c r="E2715" s="551"/>
      <c r="F2715" s="551"/>
      <c r="G2715" s="551"/>
      <c r="H2715" s="551"/>
      <c r="I2715" s="551"/>
      <c r="J2715" s="551"/>
      <c r="K2715" s="551"/>
      <c r="L2715" s="551"/>
      <c r="M2715" s="551"/>
      <c r="N2715" s="551"/>
      <c r="O2715" s="551"/>
      <c r="P2715" s="551"/>
      <c r="Q2715" s="551"/>
      <c r="R2715" s="551"/>
      <c r="S2715" s="551"/>
      <c r="T2715" s="551"/>
      <c r="U2715" s="551"/>
      <c r="V2715" s="551"/>
      <c r="W2715" s="551"/>
      <c r="X2715" s="551"/>
      <c r="Y2715" s="515"/>
      <c r="Z2715" s="515"/>
      <c r="AA2715" s="515"/>
      <c r="AB2715" s="515"/>
      <c r="AC2715" s="515"/>
      <c r="AD2715" s="515"/>
      <c r="AE2715" s="132"/>
      <c r="AG2715" s="111">
        <f t="shared" si="373"/>
        <v>0</v>
      </c>
      <c r="AH2715" s="111">
        <f t="shared" si="371"/>
        <v>0</v>
      </c>
    </row>
    <row r="2716" spans="1:35" ht="15.05" customHeight="1">
      <c r="A2716" s="132"/>
      <c r="B2716" s="132"/>
      <c r="C2716" s="160" t="s">
        <v>72</v>
      </c>
      <c r="D2716" s="551" t="str">
        <f t="shared" si="372"/>
        <v/>
      </c>
      <c r="E2716" s="551"/>
      <c r="F2716" s="551"/>
      <c r="G2716" s="551"/>
      <c r="H2716" s="551"/>
      <c r="I2716" s="551"/>
      <c r="J2716" s="551"/>
      <c r="K2716" s="551"/>
      <c r="L2716" s="551"/>
      <c r="M2716" s="551"/>
      <c r="N2716" s="551"/>
      <c r="O2716" s="551"/>
      <c r="P2716" s="551"/>
      <c r="Q2716" s="551"/>
      <c r="R2716" s="551"/>
      <c r="S2716" s="551"/>
      <c r="T2716" s="551"/>
      <c r="U2716" s="551"/>
      <c r="V2716" s="551"/>
      <c r="W2716" s="551"/>
      <c r="X2716" s="551"/>
      <c r="Y2716" s="515"/>
      <c r="Z2716" s="515"/>
      <c r="AA2716" s="515"/>
      <c r="AB2716" s="515"/>
      <c r="AC2716" s="515"/>
      <c r="AD2716" s="515"/>
      <c r="AE2716" s="132"/>
      <c r="AG2716" s="111">
        <f t="shared" si="373"/>
        <v>0</v>
      </c>
      <c r="AH2716" s="111">
        <f t="shared" si="371"/>
        <v>0</v>
      </c>
    </row>
    <row r="2717" spans="1:35" ht="15.05" customHeight="1">
      <c r="A2717" s="132"/>
      <c r="B2717" s="132"/>
      <c r="C2717" s="160" t="s">
        <v>73</v>
      </c>
      <c r="D2717" s="551" t="str">
        <f t="shared" si="372"/>
        <v/>
      </c>
      <c r="E2717" s="551"/>
      <c r="F2717" s="551"/>
      <c r="G2717" s="551"/>
      <c r="H2717" s="551"/>
      <c r="I2717" s="551"/>
      <c r="J2717" s="551"/>
      <c r="K2717" s="551"/>
      <c r="L2717" s="551"/>
      <c r="M2717" s="551"/>
      <c r="N2717" s="551"/>
      <c r="O2717" s="551"/>
      <c r="P2717" s="551"/>
      <c r="Q2717" s="551"/>
      <c r="R2717" s="551"/>
      <c r="S2717" s="551"/>
      <c r="T2717" s="551"/>
      <c r="U2717" s="551"/>
      <c r="V2717" s="551"/>
      <c r="W2717" s="551"/>
      <c r="X2717" s="551"/>
      <c r="Y2717" s="515"/>
      <c r="Z2717" s="515"/>
      <c r="AA2717" s="515"/>
      <c r="AB2717" s="515"/>
      <c r="AC2717" s="515"/>
      <c r="AD2717" s="515"/>
      <c r="AE2717" s="132"/>
      <c r="AG2717" s="111">
        <f t="shared" si="373"/>
        <v>0</v>
      </c>
      <c r="AH2717" s="111">
        <f t="shared" si="371"/>
        <v>0</v>
      </c>
    </row>
    <row r="2718" spans="1:35" ht="15.05" customHeight="1">
      <c r="A2718" s="132"/>
      <c r="B2718" s="132"/>
      <c r="C2718" s="160" t="s">
        <v>74</v>
      </c>
      <c r="D2718" s="551" t="str">
        <f t="shared" si="372"/>
        <v/>
      </c>
      <c r="E2718" s="551"/>
      <c r="F2718" s="551"/>
      <c r="G2718" s="551"/>
      <c r="H2718" s="551"/>
      <c r="I2718" s="551"/>
      <c r="J2718" s="551"/>
      <c r="K2718" s="551"/>
      <c r="L2718" s="551"/>
      <c r="M2718" s="551"/>
      <c r="N2718" s="551"/>
      <c r="O2718" s="551"/>
      <c r="P2718" s="551"/>
      <c r="Q2718" s="551"/>
      <c r="R2718" s="551"/>
      <c r="S2718" s="551"/>
      <c r="T2718" s="551"/>
      <c r="U2718" s="551"/>
      <c r="V2718" s="551"/>
      <c r="W2718" s="551"/>
      <c r="X2718" s="551"/>
      <c r="Y2718" s="515"/>
      <c r="Z2718" s="515"/>
      <c r="AA2718" s="515"/>
      <c r="AB2718" s="515"/>
      <c r="AC2718" s="515"/>
      <c r="AD2718" s="515"/>
      <c r="AE2718" s="132"/>
      <c r="AG2718" s="111">
        <f t="shared" si="373"/>
        <v>0</v>
      </c>
      <c r="AH2718" s="111">
        <f t="shared" si="371"/>
        <v>0</v>
      </c>
    </row>
    <row r="2719" spans="1:35" ht="15.05" customHeight="1">
      <c r="A2719" s="132"/>
      <c r="B2719" s="132"/>
      <c r="C2719" s="160" t="s">
        <v>75</v>
      </c>
      <c r="D2719" s="551" t="str">
        <f t="shared" si="372"/>
        <v/>
      </c>
      <c r="E2719" s="551"/>
      <c r="F2719" s="551"/>
      <c r="G2719" s="551"/>
      <c r="H2719" s="551"/>
      <c r="I2719" s="551"/>
      <c r="J2719" s="551"/>
      <c r="K2719" s="551"/>
      <c r="L2719" s="551"/>
      <c r="M2719" s="551"/>
      <c r="N2719" s="551"/>
      <c r="O2719" s="551"/>
      <c r="P2719" s="551"/>
      <c r="Q2719" s="551"/>
      <c r="R2719" s="551"/>
      <c r="S2719" s="551"/>
      <c r="T2719" s="551"/>
      <c r="U2719" s="551"/>
      <c r="V2719" s="551"/>
      <c r="W2719" s="551"/>
      <c r="X2719" s="551"/>
      <c r="Y2719" s="515"/>
      <c r="Z2719" s="515"/>
      <c r="AA2719" s="515"/>
      <c r="AB2719" s="515"/>
      <c r="AC2719" s="515"/>
      <c r="AD2719" s="515"/>
      <c r="AE2719" s="132"/>
      <c r="AG2719" s="111">
        <f t="shared" si="373"/>
        <v>0</v>
      </c>
      <c r="AH2719" s="111">
        <f t="shared" si="371"/>
        <v>0</v>
      </c>
    </row>
    <row r="2720" spans="1:35" ht="15.05" customHeight="1">
      <c r="A2720" s="132"/>
      <c r="B2720" s="132"/>
      <c r="C2720" s="160" t="s">
        <v>76</v>
      </c>
      <c r="D2720" s="551" t="str">
        <f t="shared" si="372"/>
        <v/>
      </c>
      <c r="E2720" s="551"/>
      <c r="F2720" s="551"/>
      <c r="G2720" s="551"/>
      <c r="H2720" s="551"/>
      <c r="I2720" s="551"/>
      <c r="J2720" s="551"/>
      <c r="K2720" s="551"/>
      <c r="L2720" s="551"/>
      <c r="M2720" s="551"/>
      <c r="N2720" s="551"/>
      <c r="O2720" s="551"/>
      <c r="P2720" s="551"/>
      <c r="Q2720" s="551"/>
      <c r="R2720" s="551"/>
      <c r="S2720" s="551"/>
      <c r="T2720" s="551"/>
      <c r="U2720" s="551"/>
      <c r="V2720" s="551"/>
      <c r="W2720" s="551"/>
      <c r="X2720" s="551"/>
      <c r="Y2720" s="515"/>
      <c r="Z2720" s="515"/>
      <c r="AA2720" s="515"/>
      <c r="AB2720" s="515"/>
      <c r="AC2720" s="515"/>
      <c r="AD2720" s="515"/>
      <c r="AE2720" s="132"/>
      <c r="AG2720" s="111">
        <f t="shared" si="373"/>
        <v>0</v>
      </c>
      <c r="AH2720" s="111">
        <f t="shared" si="371"/>
        <v>0</v>
      </c>
    </row>
    <row r="2721" spans="1:34" ht="15.05" customHeight="1">
      <c r="A2721" s="132"/>
      <c r="B2721" s="132"/>
      <c r="C2721" s="160" t="s">
        <v>77</v>
      </c>
      <c r="D2721" s="551" t="str">
        <f t="shared" si="372"/>
        <v/>
      </c>
      <c r="E2721" s="551"/>
      <c r="F2721" s="551"/>
      <c r="G2721" s="551"/>
      <c r="H2721" s="551"/>
      <c r="I2721" s="551"/>
      <c r="J2721" s="551"/>
      <c r="K2721" s="551"/>
      <c r="L2721" s="551"/>
      <c r="M2721" s="551"/>
      <c r="N2721" s="551"/>
      <c r="O2721" s="551"/>
      <c r="P2721" s="551"/>
      <c r="Q2721" s="551"/>
      <c r="R2721" s="551"/>
      <c r="S2721" s="551"/>
      <c r="T2721" s="551"/>
      <c r="U2721" s="551"/>
      <c r="V2721" s="551"/>
      <c r="W2721" s="551"/>
      <c r="X2721" s="551"/>
      <c r="Y2721" s="515"/>
      <c r="Z2721" s="515"/>
      <c r="AA2721" s="515"/>
      <c r="AB2721" s="515"/>
      <c r="AC2721" s="515"/>
      <c r="AD2721" s="515"/>
      <c r="AE2721" s="132"/>
      <c r="AG2721" s="111">
        <f t="shared" si="373"/>
        <v>0</v>
      </c>
      <c r="AH2721" s="111">
        <f t="shared" si="371"/>
        <v>0</v>
      </c>
    </row>
    <row r="2722" spans="1:34" ht="15.05" customHeight="1">
      <c r="A2722" s="132"/>
      <c r="B2722" s="132"/>
      <c r="C2722" s="160" t="s">
        <v>78</v>
      </c>
      <c r="D2722" s="551" t="str">
        <f t="shared" si="372"/>
        <v/>
      </c>
      <c r="E2722" s="551"/>
      <c r="F2722" s="551"/>
      <c r="G2722" s="551"/>
      <c r="H2722" s="551"/>
      <c r="I2722" s="551"/>
      <c r="J2722" s="551"/>
      <c r="K2722" s="551"/>
      <c r="L2722" s="551"/>
      <c r="M2722" s="551"/>
      <c r="N2722" s="551"/>
      <c r="O2722" s="551"/>
      <c r="P2722" s="551"/>
      <c r="Q2722" s="551"/>
      <c r="R2722" s="551"/>
      <c r="S2722" s="551"/>
      <c r="T2722" s="551"/>
      <c r="U2722" s="551"/>
      <c r="V2722" s="551"/>
      <c r="W2722" s="551"/>
      <c r="X2722" s="551"/>
      <c r="Y2722" s="515"/>
      <c r="Z2722" s="515"/>
      <c r="AA2722" s="515"/>
      <c r="AB2722" s="515"/>
      <c r="AC2722" s="515"/>
      <c r="AD2722" s="515"/>
      <c r="AE2722" s="132"/>
      <c r="AG2722" s="111">
        <f t="shared" si="373"/>
        <v>0</v>
      </c>
      <c r="AH2722" s="111">
        <f t="shared" si="371"/>
        <v>0</v>
      </c>
    </row>
    <row r="2723" spans="1:34" ht="15.05" customHeight="1">
      <c r="A2723" s="132"/>
      <c r="B2723" s="132"/>
      <c r="C2723" s="160" t="s">
        <v>79</v>
      </c>
      <c r="D2723" s="551" t="str">
        <f t="shared" si="372"/>
        <v/>
      </c>
      <c r="E2723" s="551"/>
      <c r="F2723" s="551"/>
      <c r="G2723" s="551"/>
      <c r="H2723" s="551"/>
      <c r="I2723" s="551"/>
      <c r="J2723" s="551"/>
      <c r="K2723" s="551"/>
      <c r="L2723" s="551"/>
      <c r="M2723" s="551"/>
      <c r="N2723" s="551"/>
      <c r="O2723" s="551"/>
      <c r="P2723" s="551"/>
      <c r="Q2723" s="551"/>
      <c r="R2723" s="551"/>
      <c r="S2723" s="551"/>
      <c r="T2723" s="551"/>
      <c r="U2723" s="551"/>
      <c r="V2723" s="551"/>
      <c r="W2723" s="551"/>
      <c r="X2723" s="551"/>
      <c r="Y2723" s="515"/>
      <c r="Z2723" s="515"/>
      <c r="AA2723" s="515"/>
      <c r="AB2723" s="515"/>
      <c r="AC2723" s="515"/>
      <c r="AD2723" s="515"/>
      <c r="AE2723" s="132"/>
      <c r="AG2723" s="111">
        <f t="shared" si="373"/>
        <v>0</v>
      </c>
      <c r="AH2723" s="111">
        <f t="shared" si="371"/>
        <v>0</v>
      </c>
    </row>
    <row r="2724" spans="1:34" ht="15.05" customHeight="1">
      <c r="A2724" s="132"/>
      <c r="B2724" s="132"/>
      <c r="C2724" s="160" t="s">
        <v>80</v>
      </c>
      <c r="D2724" s="551" t="str">
        <f t="shared" si="372"/>
        <v/>
      </c>
      <c r="E2724" s="551"/>
      <c r="F2724" s="551"/>
      <c r="G2724" s="551"/>
      <c r="H2724" s="551"/>
      <c r="I2724" s="551"/>
      <c r="J2724" s="551"/>
      <c r="K2724" s="551"/>
      <c r="L2724" s="551"/>
      <c r="M2724" s="551"/>
      <c r="N2724" s="551"/>
      <c r="O2724" s="551"/>
      <c r="P2724" s="551"/>
      <c r="Q2724" s="551"/>
      <c r="R2724" s="551"/>
      <c r="S2724" s="551"/>
      <c r="T2724" s="551"/>
      <c r="U2724" s="551"/>
      <c r="V2724" s="551"/>
      <c r="W2724" s="551"/>
      <c r="X2724" s="551"/>
      <c r="Y2724" s="515"/>
      <c r="Z2724" s="515"/>
      <c r="AA2724" s="515"/>
      <c r="AB2724" s="515"/>
      <c r="AC2724" s="515"/>
      <c r="AD2724" s="515"/>
      <c r="AE2724" s="132"/>
      <c r="AG2724" s="111">
        <f t="shared" si="373"/>
        <v>0</v>
      </c>
      <c r="AH2724" s="111">
        <f t="shared" si="371"/>
        <v>0</v>
      </c>
    </row>
    <row r="2725" spans="1:34" ht="15.05" customHeight="1">
      <c r="A2725" s="132"/>
      <c r="B2725" s="132"/>
      <c r="C2725" s="160" t="s">
        <v>81</v>
      </c>
      <c r="D2725" s="551" t="str">
        <f t="shared" si="372"/>
        <v/>
      </c>
      <c r="E2725" s="551"/>
      <c r="F2725" s="551"/>
      <c r="G2725" s="551"/>
      <c r="H2725" s="551"/>
      <c r="I2725" s="551"/>
      <c r="J2725" s="551"/>
      <c r="K2725" s="551"/>
      <c r="L2725" s="551"/>
      <c r="M2725" s="551"/>
      <c r="N2725" s="551"/>
      <c r="O2725" s="551"/>
      <c r="P2725" s="551"/>
      <c r="Q2725" s="551"/>
      <c r="R2725" s="551"/>
      <c r="S2725" s="551"/>
      <c r="T2725" s="551"/>
      <c r="U2725" s="551"/>
      <c r="V2725" s="551"/>
      <c r="W2725" s="551"/>
      <c r="X2725" s="551"/>
      <c r="Y2725" s="515"/>
      <c r="Z2725" s="515"/>
      <c r="AA2725" s="515"/>
      <c r="AB2725" s="515"/>
      <c r="AC2725" s="515"/>
      <c r="AD2725" s="515"/>
      <c r="AE2725" s="132"/>
      <c r="AG2725" s="111">
        <f t="shared" si="373"/>
        <v>0</v>
      </c>
      <c r="AH2725" s="111">
        <f t="shared" si="371"/>
        <v>0</v>
      </c>
    </row>
    <row r="2726" spans="1:34" ht="15.05" customHeight="1">
      <c r="A2726" s="132"/>
      <c r="B2726" s="132"/>
      <c r="C2726" s="160" t="s">
        <v>82</v>
      </c>
      <c r="D2726" s="551" t="str">
        <f t="shared" si="372"/>
        <v/>
      </c>
      <c r="E2726" s="551"/>
      <c r="F2726" s="551"/>
      <c r="G2726" s="551"/>
      <c r="H2726" s="551"/>
      <c r="I2726" s="551"/>
      <c r="J2726" s="551"/>
      <c r="K2726" s="551"/>
      <c r="L2726" s="551"/>
      <c r="M2726" s="551"/>
      <c r="N2726" s="551"/>
      <c r="O2726" s="551"/>
      <c r="P2726" s="551"/>
      <c r="Q2726" s="551"/>
      <c r="R2726" s="551"/>
      <c r="S2726" s="551"/>
      <c r="T2726" s="551"/>
      <c r="U2726" s="551"/>
      <c r="V2726" s="551"/>
      <c r="W2726" s="551"/>
      <c r="X2726" s="551"/>
      <c r="Y2726" s="515"/>
      <c r="Z2726" s="515"/>
      <c r="AA2726" s="515"/>
      <c r="AB2726" s="515"/>
      <c r="AC2726" s="515"/>
      <c r="AD2726" s="515"/>
      <c r="AE2726" s="132"/>
      <c r="AG2726" s="111">
        <f t="shared" si="373"/>
        <v>0</v>
      </c>
      <c r="AH2726" s="111">
        <f t="shared" si="371"/>
        <v>0</v>
      </c>
    </row>
    <row r="2727" spans="1:34" ht="15.05" customHeight="1">
      <c r="A2727" s="132"/>
      <c r="B2727" s="132"/>
      <c r="C2727" s="160" t="s">
        <v>83</v>
      </c>
      <c r="D2727" s="551" t="str">
        <f t="shared" si="372"/>
        <v/>
      </c>
      <c r="E2727" s="551"/>
      <c r="F2727" s="551"/>
      <c r="G2727" s="551"/>
      <c r="H2727" s="551"/>
      <c r="I2727" s="551"/>
      <c r="J2727" s="551"/>
      <c r="K2727" s="551"/>
      <c r="L2727" s="551"/>
      <c r="M2727" s="551"/>
      <c r="N2727" s="551"/>
      <c r="O2727" s="551"/>
      <c r="P2727" s="551"/>
      <c r="Q2727" s="551"/>
      <c r="R2727" s="551"/>
      <c r="S2727" s="551"/>
      <c r="T2727" s="551"/>
      <c r="U2727" s="551"/>
      <c r="V2727" s="551"/>
      <c r="W2727" s="551"/>
      <c r="X2727" s="551"/>
      <c r="Y2727" s="515"/>
      <c r="Z2727" s="515"/>
      <c r="AA2727" s="515"/>
      <c r="AB2727" s="515"/>
      <c r="AC2727" s="515"/>
      <c r="AD2727" s="515"/>
      <c r="AE2727" s="132"/>
      <c r="AG2727" s="111">
        <f t="shared" si="373"/>
        <v>0</v>
      </c>
      <c r="AH2727" s="111">
        <f t="shared" si="371"/>
        <v>0</v>
      </c>
    </row>
    <row r="2728" spans="1:34" ht="15.05" customHeight="1">
      <c r="A2728" s="132"/>
      <c r="B2728" s="132"/>
      <c r="C2728" s="160" t="s">
        <v>84</v>
      </c>
      <c r="D2728" s="551" t="str">
        <f t="shared" si="372"/>
        <v/>
      </c>
      <c r="E2728" s="551"/>
      <c r="F2728" s="551"/>
      <c r="G2728" s="551"/>
      <c r="H2728" s="551"/>
      <c r="I2728" s="551"/>
      <c r="J2728" s="551"/>
      <c r="K2728" s="551"/>
      <c r="L2728" s="551"/>
      <c r="M2728" s="551"/>
      <c r="N2728" s="551"/>
      <c r="O2728" s="551"/>
      <c r="P2728" s="551"/>
      <c r="Q2728" s="551"/>
      <c r="R2728" s="551"/>
      <c r="S2728" s="551"/>
      <c r="T2728" s="551"/>
      <c r="U2728" s="551"/>
      <c r="V2728" s="551"/>
      <c r="W2728" s="551"/>
      <c r="X2728" s="551"/>
      <c r="Y2728" s="515"/>
      <c r="Z2728" s="515"/>
      <c r="AA2728" s="515"/>
      <c r="AB2728" s="515"/>
      <c r="AC2728" s="515"/>
      <c r="AD2728" s="515"/>
      <c r="AE2728" s="132"/>
      <c r="AG2728" s="111">
        <f t="shared" si="373"/>
        <v>0</v>
      </c>
      <c r="AH2728" s="111">
        <f t="shared" si="371"/>
        <v>0</v>
      </c>
    </row>
    <row r="2729" spans="1:34" ht="15.05" customHeight="1">
      <c r="A2729" s="132"/>
      <c r="B2729" s="132"/>
      <c r="C2729" s="160" t="s">
        <v>85</v>
      </c>
      <c r="D2729" s="551" t="str">
        <f t="shared" si="372"/>
        <v/>
      </c>
      <c r="E2729" s="551"/>
      <c r="F2729" s="551"/>
      <c r="G2729" s="551"/>
      <c r="H2729" s="551"/>
      <c r="I2729" s="551"/>
      <c r="J2729" s="551"/>
      <c r="K2729" s="551"/>
      <c r="L2729" s="551"/>
      <c r="M2729" s="551"/>
      <c r="N2729" s="551"/>
      <c r="O2729" s="551"/>
      <c r="P2729" s="551"/>
      <c r="Q2729" s="551"/>
      <c r="R2729" s="551"/>
      <c r="S2729" s="551"/>
      <c r="T2729" s="551"/>
      <c r="U2729" s="551"/>
      <c r="V2729" s="551"/>
      <c r="W2729" s="551"/>
      <c r="X2729" s="551"/>
      <c r="Y2729" s="515"/>
      <c r="Z2729" s="515"/>
      <c r="AA2729" s="515"/>
      <c r="AB2729" s="515"/>
      <c r="AC2729" s="515"/>
      <c r="AD2729" s="515"/>
      <c r="AE2729" s="132"/>
      <c r="AG2729" s="111">
        <f t="shared" si="373"/>
        <v>0</v>
      </c>
      <c r="AH2729" s="111">
        <f t="shared" si="371"/>
        <v>0</v>
      </c>
    </row>
    <row r="2730" spans="1:34" ht="15.05" customHeight="1">
      <c r="A2730" s="132"/>
      <c r="B2730" s="132"/>
      <c r="C2730" s="160" t="s">
        <v>86</v>
      </c>
      <c r="D2730" s="551" t="str">
        <f t="shared" si="372"/>
        <v/>
      </c>
      <c r="E2730" s="551"/>
      <c r="F2730" s="551"/>
      <c r="G2730" s="551"/>
      <c r="H2730" s="551"/>
      <c r="I2730" s="551"/>
      <c r="J2730" s="551"/>
      <c r="K2730" s="551"/>
      <c r="L2730" s="551"/>
      <c r="M2730" s="551"/>
      <c r="N2730" s="551"/>
      <c r="O2730" s="551"/>
      <c r="P2730" s="551"/>
      <c r="Q2730" s="551"/>
      <c r="R2730" s="551"/>
      <c r="S2730" s="551"/>
      <c r="T2730" s="551"/>
      <c r="U2730" s="551"/>
      <c r="V2730" s="551"/>
      <c r="W2730" s="551"/>
      <c r="X2730" s="551"/>
      <c r="Y2730" s="515"/>
      <c r="Z2730" s="515"/>
      <c r="AA2730" s="515"/>
      <c r="AB2730" s="515"/>
      <c r="AC2730" s="515"/>
      <c r="AD2730" s="515"/>
      <c r="AE2730" s="132"/>
      <c r="AG2730" s="111">
        <f t="shared" si="373"/>
        <v>0</v>
      </c>
      <c r="AH2730" s="111">
        <f t="shared" si="371"/>
        <v>0</v>
      </c>
    </row>
    <row r="2731" spans="1:34" ht="15.05" customHeight="1">
      <c r="A2731" s="132"/>
      <c r="B2731" s="132"/>
      <c r="C2731" s="160" t="s">
        <v>87</v>
      </c>
      <c r="D2731" s="551" t="str">
        <f t="shared" si="372"/>
        <v/>
      </c>
      <c r="E2731" s="551"/>
      <c r="F2731" s="551"/>
      <c r="G2731" s="551"/>
      <c r="H2731" s="551"/>
      <c r="I2731" s="551"/>
      <c r="J2731" s="551"/>
      <c r="K2731" s="551"/>
      <c r="L2731" s="551"/>
      <c r="M2731" s="551"/>
      <c r="N2731" s="551"/>
      <c r="O2731" s="551"/>
      <c r="P2731" s="551"/>
      <c r="Q2731" s="551"/>
      <c r="R2731" s="551"/>
      <c r="S2731" s="551"/>
      <c r="T2731" s="551"/>
      <c r="U2731" s="551"/>
      <c r="V2731" s="551"/>
      <c r="W2731" s="551"/>
      <c r="X2731" s="551"/>
      <c r="Y2731" s="515"/>
      <c r="Z2731" s="515"/>
      <c r="AA2731" s="515"/>
      <c r="AB2731" s="515"/>
      <c r="AC2731" s="515"/>
      <c r="AD2731" s="515"/>
      <c r="AE2731" s="132"/>
      <c r="AG2731" s="111">
        <f t="shared" si="373"/>
        <v>0</v>
      </c>
      <c r="AH2731" s="111">
        <f t="shared" si="371"/>
        <v>0</v>
      </c>
    </row>
    <row r="2732" spans="1:34" ht="15.05" customHeight="1">
      <c r="A2732" s="132"/>
      <c r="B2732" s="132"/>
      <c r="C2732" s="160" t="s">
        <v>88</v>
      </c>
      <c r="D2732" s="551" t="str">
        <f t="shared" si="372"/>
        <v/>
      </c>
      <c r="E2732" s="551"/>
      <c r="F2732" s="551"/>
      <c r="G2732" s="551"/>
      <c r="H2732" s="551"/>
      <c r="I2732" s="551"/>
      <c r="J2732" s="551"/>
      <c r="K2732" s="551"/>
      <c r="L2732" s="551"/>
      <c r="M2732" s="551"/>
      <c r="N2732" s="551"/>
      <c r="O2732" s="551"/>
      <c r="P2732" s="551"/>
      <c r="Q2732" s="551"/>
      <c r="R2732" s="551"/>
      <c r="S2732" s="551"/>
      <c r="T2732" s="551"/>
      <c r="U2732" s="551"/>
      <c r="V2732" s="551"/>
      <c r="W2732" s="551"/>
      <c r="X2732" s="551"/>
      <c r="Y2732" s="515"/>
      <c r="Z2732" s="515"/>
      <c r="AA2732" s="515"/>
      <c r="AB2732" s="515"/>
      <c r="AC2732" s="515"/>
      <c r="AD2732" s="515"/>
      <c r="AE2732" s="132"/>
      <c r="AG2732" s="111">
        <f t="shared" si="373"/>
        <v>0</v>
      </c>
      <c r="AH2732" s="111">
        <f t="shared" si="371"/>
        <v>0</v>
      </c>
    </row>
    <row r="2733" spans="1:34" ht="15.05" customHeight="1">
      <c r="A2733" s="132"/>
      <c r="B2733" s="132"/>
      <c r="C2733" s="160" t="s">
        <v>89</v>
      </c>
      <c r="D2733" s="551" t="str">
        <f t="shared" si="372"/>
        <v/>
      </c>
      <c r="E2733" s="551"/>
      <c r="F2733" s="551"/>
      <c r="G2733" s="551"/>
      <c r="H2733" s="551"/>
      <c r="I2733" s="551"/>
      <c r="J2733" s="551"/>
      <c r="K2733" s="551"/>
      <c r="L2733" s="551"/>
      <c r="M2733" s="551"/>
      <c r="N2733" s="551"/>
      <c r="O2733" s="551"/>
      <c r="P2733" s="551"/>
      <c r="Q2733" s="551"/>
      <c r="R2733" s="551"/>
      <c r="S2733" s="551"/>
      <c r="T2733" s="551"/>
      <c r="U2733" s="551"/>
      <c r="V2733" s="551"/>
      <c r="W2733" s="551"/>
      <c r="X2733" s="551"/>
      <c r="Y2733" s="515"/>
      <c r="Z2733" s="515"/>
      <c r="AA2733" s="515"/>
      <c r="AB2733" s="515"/>
      <c r="AC2733" s="515"/>
      <c r="AD2733" s="515"/>
      <c r="AE2733" s="132"/>
      <c r="AG2733" s="111">
        <f t="shared" si="373"/>
        <v>0</v>
      </c>
      <c r="AH2733" s="111">
        <f t="shared" si="371"/>
        <v>0</v>
      </c>
    </row>
    <row r="2734" spans="1:34" ht="15.05" customHeight="1">
      <c r="A2734" s="132"/>
      <c r="B2734" s="132"/>
      <c r="C2734" s="160" t="s">
        <v>90</v>
      </c>
      <c r="D2734" s="551" t="str">
        <f t="shared" si="372"/>
        <v/>
      </c>
      <c r="E2734" s="551"/>
      <c r="F2734" s="551"/>
      <c r="G2734" s="551"/>
      <c r="H2734" s="551"/>
      <c r="I2734" s="551"/>
      <c r="J2734" s="551"/>
      <c r="K2734" s="551"/>
      <c r="L2734" s="551"/>
      <c r="M2734" s="551"/>
      <c r="N2734" s="551"/>
      <c r="O2734" s="551"/>
      <c r="P2734" s="551"/>
      <c r="Q2734" s="551"/>
      <c r="R2734" s="551"/>
      <c r="S2734" s="551"/>
      <c r="T2734" s="551"/>
      <c r="U2734" s="551"/>
      <c r="V2734" s="551"/>
      <c r="W2734" s="551"/>
      <c r="X2734" s="551"/>
      <c r="Y2734" s="515"/>
      <c r="Z2734" s="515"/>
      <c r="AA2734" s="515"/>
      <c r="AB2734" s="515"/>
      <c r="AC2734" s="515"/>
      <c r="AD2734" s="515"/>
      <c r="AE2734" s="132"/>
      <c r="AG2734" s="111">
        <f t="shared" si="373"/>
        <v>0</v>
      </c>
      <c r="AH2734" s="111">
        <f t="shared" si="371"/>
        <v>0</v>
      </c>
    </row>
    <row r="2735" spans="1:34" ht="15.05" customHeight="1">
      <c r="A2735" s="132"/>
      <c r="B2735" s="132"/>
      <c r="C2735" s="160" t="s">
        <v>91</v>
      </c>
      <c r="D2735" s="551" t="str">
        <f t="shared" si="372"/>
        <v/>
      </c>
      <c r="E2735" s="551"/>
      <c r="F2735" s="551"/>
      <c r="G2735" s="551"/>
      <c r="H2735" s="551"/>
      <c r="I2735" s="551"/>
      <c r="J2735" s="551"/>
      <c r="K2735" s="551"/>
      <c r="L2735" s="551"/>
      <c r="M2735" s="551"/>
      <c r="N2735" s="551"/>
      <c r="O2735" s="551"/>
      <c r="P2735" s="551"/>
      <c r="Q2735" s="551"/>
      <c r="R2735" s="551"/>
      <c r="S2735" s="551"/>
      <c r="T2735" s="551"/>
      <c r="U2735" s="551"/>
      <c r="V2735" s="551"/>
      <c r="W2735" s="551"/>
      <c r="X2735" s="551"/>
      <c r="Y2735" s="515"/>
      <c r="Z2735" s="515"/>
      <c r="AA2735" s="515"/>
      <c r="AB2735" s="515"/>
      <c r="AC2735" s="515"/>
      <c r="AD2735" s="515"/>
      <c r="AE2735" s="132"/>
      <c r="AG2735" s="111">
        <f t="shared" si="373"/>
        <v>0</v>
      </c>
      <c r="AH2735" s="111">
        <f t="shared" si="371"/>
        <v>0</v>
      </c>
    </row>
    <row r="2736" spans="1:34" ht="15.05" customHeight="1">
      <c r="A2736" s="132"/>
      <c r="B2736" s="132"/>
      <c r="C2736" s="160" t="s">
        <v>92</v>
      </c>
      <c r="D2736" s="551" t="str">
        <f t="shared" si="372"/>
        <v/>
      </c>
      <c r="E2736" s="551"/>
      <c r="F2736" s="551"/>
      <c r="G2736" s="551"/>
      <c r="H2736" s="551"/>
      <c r="I2736" s="551"/>
      <c r="J2736" s="551"/>
      <c r="K2736" s="551"/>
      <c r="L2736" s="551"/>
      <c r="M2736" s="551"/>
      <c r="N2736" s="551"/>
      <c r="O2736" s="551"/>
      <c r="P2736" s="551"/>
      <c r="Q2736" s="551"/>
      <c r="R2736" s="551"/>
      <c r="S2736" s="551"/>
      <c r="T2736" s="551"/>
      <c r="U2736" s="551"/>
      <c r="V2736" s="551"/>
      <c r="W2736" s="551"/>
      <c r="X2736" s="551"/>
      <c r="Y2736" s="515"/>
      <c r="Z2736" s="515"/>
      <c r="AA2736" s="515"/>
      <c r="AB2736" s="515"/>
      <c r="AC2736" s="515"/>
      <c r="AD2736" s="515"/>
      <c r="AE2736" s="132"/>
      <c r="AG2736" s="111">
        <f t="shared" si="373"/>
        <v>0</v>
      </c>
      <c r="AH2736" s="111">
        <f t="shared" si="371"/>
        <v>0</v>
      </c>
    </row>
    <row r="2737" spans="1:34" ht="15.05" customHeight="1">
      <c r="A2737" s="132"/>
      <c r="B2737" s="132"/>
      <c r="C2737" s="160" t="s">
        <v>93</v>
      </c>
      <c r="D2737" s="551" t="str">
        <f t="shared" si="372"/>
        <v/>
      </c>
      <c r="E2737" s="551"/>
      <c r="F2737" s="551"/>
      <c r="G2737" s="551"/>
      <c r="H2737" s="551"/>
      <c r="I2737" s="551"/>
      <c r="J2737" s="551"/>
      <c r="K2737" s="551"/>
      <c r="L2737" s="551"/>
      <c r="M2737" s="551"/>
      <c r="N2737" s="551"/>
      <c r="O2737" s="551"/>
      <c r="P2737" s="551"/>
      <c r="Q2737" s="551"/>
      <c r="R2737" s="551"/>
      <c r="S2737" s="551"/>
      <c r="T2737" s="551"/>
      <c r="U2737" s="551"/>
      <c r="V2737" s="551"/>
      <c r="W2737" s="551"/>
      <c r="X2737" s="551"/>
      <c r="Y2737" s="515"/>
      <c r="Z2737" s="515"/>
      <c r="AA2737" s="515"/>
      <c r="AB2737" s="515"/>
      <c r="AC2737" s="515"/>
      <c r="AD2737" s="515"/>
      <c r="AE2737" s="132"/>
      <c r="AG2737" s="111">
        <f t="shared" si="373"/>
        <v>0</v>
      </c>
      <c r="AH2737" s="111">
        <f t="shared" si="371"/>
        <v>0</v>
      </c>
    </row>
    <row r="2738" spans="1:34" ht="15.05" customHeight="1">
      <c r="A2738" s="132"/>
      <c r="B2738" s="132"/>
      <c r="C2738" s="160" t="s">
        <v>94</v>
      </c>
      <c r="D2738" s="551" t="str">
        <f t="shared" si="372"/>
        <v/>
      </c>
      <c r="E2738" s="551"/>
      <c r="F2738" s="551"/>
      <c r="G2738" s="551"/>
      <c r="H2738" s="551"/>
      <c r="I2738" s="551"/>
      <c r="J2738" s="551"/>
      <c r="K2738" s="551"/>
      <c r="L2738" s="551"/>
      <c r="M2738" s="551"/>
      <c r="N2738" s="551"/>
      <c r="O2738" s="551"/>
      <c r="P2738" s="551"/>
      <c r="Q2738" s="551"/>
      <c r="R2738" s="551"/>
      <c r="S2738" s="551"/>
      <c r="T2738" s="551"/>
      <c r="U2738" s="551"/>
      <c r="V2738" s="551"/>
      <c r="W2738" s="551"/>
      <c r="X2738" s="551"/>
      <c r="Y2738" s="515"/>
      <c r="Z2738" s="515"/>
      <c r="AA2738" s="515"/>
      <c r="AB2738" s="515"/>
      <c r="AC2738" s="515"/>
      <c r="AD2738" s="515"/>
      <c r="AE2738" s="132"/>
      <c r="AG2738" s="111">
        <f t="shared" si="373"/>
        <v>0</v>
      </c>
      <c r="AH2738" s="111">
        <f t="shared" si="371"/>
        <v>0</v>
      </c>
    </row>
    <row r="2739" spans="1:34" ht="15.05" customHeight="1">
      <c r="A2739" s="132"/>
      <c r="B2739" s="132"/>
      <c r="C2739" s="160" t="s">
        <v>95</v>
      </c>
      <c r="D2739" s="551" t="str">
        <f t="shared" si="372"/>
        <v/>
      </c>
      <c r="E2739" s="551"/>
      <c r="F2739" s="551"/>
      <c r="G2739" s="551"/>
      <c r="H2739" s="551"/>
      <c r="I2739" s="551"/>
      <c r="J2739" s="551"/>
      <c r="K2739" s="551"/>
      <c r="L2739" s="551"/>
      <c r="M2739" s="551"/>
      <c r="N2739" s="551"/>
      <c r="O2739" s="551"/>
      <c r="P2739" s="551"/>
      <c r="Q2739" s="551"/>
      <c r="R2739" s="551"/>
      <c r="S2739" s="551"/>
      <c r="T2739" s="551"/>
      <c r="U2739" s="551"/>
      <c r="V2739" s="551"/>
      <c r="W2739" s="551"/>
      <c r="X2739" s="551"/>
      <c r="Y2739" s="515"/>
      <c r="Z2739" s="515"/>
      <c r="AA2739" s="515"/>
      <c r="AB2739" s="515"/>
      <c r="AC2739" s="515"/>
      <c r="AD2739" s="515"/>
      <c r="AE2739" s="132"/>
      <c r="AG2739" s="111">
        <f t="shared" si="373"/>
        <v>0</v>
      </c>
      <c r="AH2739" s="111">
        <f t="shared" si="371"/>
        <v>0</v>
      </c>
    </row>
    <row r="2740" spans="1:34" ht="15.05" customHeight="1">
      <c r="A2740" s="132"/>
      <c r="B2740" s="132"/>
      <c r="C2740" s="160" t="s">
        <v>96</v>
      </c>
      <c r="D2740" s="551" t="str">
        <f t="shared" si="372"/>
        <v/>
      </c>
      <c r="E2740" s="551"/>
      <c r="F2740" s="551"/>
      <c r="G2740" s="551"/>
      <c r="H2740" s="551"/>
      <c r="I2740" s="551"/>
      <c r="J2740" s="551"/>
      <c r="K2740" s="551"/>
      <c r="L2740" s="551"/>
      <c r="M2740" s="551"/>
      <c r="N2740" s="551"/>
      <c r="O2740" s="551"/>
      <c r="P2740" s="551"/>
      <c r="Q2740" s="551"/>
      <c r="R2740" s="551"/>
      <c r="S2740" s="551"/>
      <c r="T2740" s="551"/>
      <c r="U2740" s="551"/>
      <c r="V2740" s="551"/>
      <c r="W2740" s="551"/>
      <c r="X2740" s="551"/>
      <c r="Y2740" s="515"/>
      <c r="Z2740" s="515"/>
      <c r="AA2740" s="515"/>
      <c r="AB2740" s="515"/>
      <c r="AC2740" s="515"/>
      <c r="AD2740" s="515"/>
      <c r="AE2740" s="132"/>
      <c r="AG2740" s="111">
        <f t="shared" si="373"/>
        <v>0</v>
      </c>
      <c r="AH2740" s="111">
        <f t="shared" si="371"/>
        <v>0</v>
      </c>
    </row>
    <row r="2741" spans="1:34" ht="15.05" customHeight="1">
      <c r="A2741" s="132"/>
      <c r="B2741" s="132"/>
      <c r="C2741" s="160" t="s">
        <v>97</v>
      </c>
      <c r="D2741" s="551" t="str">
        <f t="shared" si="372"/>
        <v/>
      </c>
      <c r="E2741" s="551"/>
      <c r="F2741" s="551"/>
      <c r="G2741" s="551"/>
      <c r="H2741" s="551"/>
      <c r="I2741" s="551"/>
      <c r="J2741" s="551"/>
      <c r="K2741" s="551"/>
      <c r="L2741" s="551"/>
      <c r="M2741" s="551"/>
      <c r="N2741" s="551"/>
      <c r="O2741" s="551"/>
      <c r="P2741" s="551"/>
      <c r="Q2741" s="551"/>
      <c r="R2741" s="551"/>
      <c r="S2741" s="551"/>
      <c r="T2741" s="551"/>
      <c r="U2741" s="551"/>
      <c r="V2741" s="551"/>
      <c r="W2741" s="551"/>
      <c r="X2741" s="551"/>
      <c r="Y2741" s="515"/>
      <c r="Z2741" s="515"/>
      <c r="AA2741" s="515"/>
      <c r="AB2741" s="515"/>
      <c r="AC2741" s="515"/>
      <c r="AD2741" s="515"/>
      <c r="AE2741" s="132"/>
      <c r="AG2741" s="111">
        <f t="shared" si="373"/>
        <v>0</v>
      </c>
      <c r="AH2741" s="111">
        <f t="shared" si="371"/>
        <v>0</v>
      </c>
    </row>
    <row r="2742" spans="1:34" ht="15.05" customHeight="1">
      <c r="A2742" s="132"/>
      <c r="B2742" s="132"/>
      <c r="C2742" s="160" t="s">
        <v>98</v>
      </c>
      <c r="D2742" s="551" t="str">
        <f t="shared" si="372"/>
        <v/>
      </c>
      <c r="E2742" s="551"/>
      <c r="F2742" s="551"/>
      <c r="G2742" s="551"/>
      <c r="H2742" s="551"/>
      <c r="I2742" s="551"/>
      <c r="J2742" s="551"/>
      <c r="K2742" s="551"/>
      <c r="L2742" s="551"/>
      <c r="M2742" s="551"/>
      <c r="N2742" s="551"/>
      <c r="O2742" s="551"/>
      <c r="P2742" s="551"/>
      <c r="Q2742" s="551"/>
      <c r="R2742" s="551"/>
      <c r="S2742" s="551"/>
      <c r="T2742" s="551"/>
      <c r="U2742" s="551"/>
      <c r="V2742" s="551"/>
      <c r="W2742" s="551"/>
      <c r="X2742" s="551"/>
      <c r="Y2742" s="515"/>
      <c r="Z2742" s="515"/>
      <c r="AA2742" s="515"/>
      <c r="AB2742" s="515"/>
      <c r="AC2742" s="515"/>
      <c r="AD2742" s="515"/>
      <c r="AE2742" s="132"/>
      <c r="AG2742" s="111">
        <f t="shared" si="373"/>
        <v>0</v>
      </c>
      <c r="AH2742" s="111">
        <f t="shared" si="371"/>
        <v>0</v>
      </c>
    </row>
    <row r="2743" spans="1:34" ht="15.05" customHeight="1">
      <c r="A2743" s="132"/>
      <c r="B2743" s="132"/>
      <c r="C2743" s="160" t="s">
        <v>99</v>
      </c>
      <c r="D2743" s="551" t="str">
        <f t="shared" si="372"/>
        <v/>
      </c>
      <c r="E2743" s="551"/>
      <c r="F2743" s="551"/>
      <c r="G2743" s="551"/>
      <c r="H2743" s="551"/>
      <c r="I2743" s="551"/>
      <c r="J2743" s="551"/>
      <c r="K2743" s="551"/>
      <c r="L2743" s="551"/>
      <c r="M2743" s="551"/>
      <c r="N2743" s="551"/>
      <c r="O2743" s="551"/>
      <c r="P2743" s="551"/>
      <c r="Q2743" s="551"/>
      <c r="R2743" s="551"/>
      <c r="S2743" s="551"/>
      <c r="T2743" s="551"/>
      <c r="U2743" s="551"/>
      <c r="V2743" s="551"/>
      <c r="W2743" s="551"/>
      <c r="X2743" s="551"/>
      <c r="Y2743" s="515"/>
      <c r="Z2743" s="515"/>
      <c r="AA2743" s="515"/>
      <c r="AB2743" s="515"/>
      <c r="AC2743" s="515"/>
      <c r="AD2743" s="515"/>
      <c r="AE2743" s="132"/>
      <c r="AG2743" s="111">
        <f t="shared" si="373"/>
        <v>0</v>
      </c>
      <c r="AH2743" s="111">
        <f t="shared" si="371"/>
        <v>0</v>
      </c>
    </row>
    <row r="2744" spans="1:34" ht="15.05" customHeight="1">
      <c r="A2744" s="132"/>
      <c r="B2744" s="132"/>
      <c r="C2744" s="160" t="s">
        <v>100</v>
      </c>
      <c r="D2744" s="551" t="str">
        <f t="shared" si="372"/>
        <v/>
      </c>
      <c r="E2744" s="551"/>
      <c r="F2744" s="551"/>
      <c r="G2744" s="551"/>
      <c r="H2744" s="551"/>
      <c r="I2744" s="551"/>
      <c r="J2744" s="551"/>
      <c r="K2744" s="551"/>
      <c r="L2744" s="551"/>
      <c r="M2744" s="551"/>
      <c r="N2744" s="551"/>
      <c r="O2744" s="551"/>
      <c r="P2744" s="551"/>
      <c r="Q2744" s="551"/>
      <c r="R2744" s="551"/>
      <c r="S2744" s="551"/>
      <c r="T2744" s="551"/>
      <c r="U2744" s="551"/>
      <c r="V2744" s="551"/>
      <c r="W2744" s="551"/>
      <c r="X2744" s="551"/>
      <c r="Y2744" s="515"/>
      <c r="Z2744" s="515"/>
      <c r="AA2744" s="515"/>
      <c r="AB2744" s="515"/>
      <c r="AC2744" s="515"/>
      <c r="AD2744" s="515"/>
      <c r="AE2744" s="132"/>
      <c r="AG2744" s="111">
        <f t="shared" si="373"/>
        <v>0</v>
      </c>
      <c r="AH2744" s="111">
        <f t="shared" ref="AH2744:AH2775" si="374">IF(OR(AND(Y2473="NA",Y2744&lt;&gt;"NA"),AND(Y2473&lt;&gt;"NA",Y2744="NA"),AND(Y2473&lt;&gt;"NS",Y2473&lt;&gt;"NA",Y2744&lt;&gt;"NS",Y2744&lt;&gt;"NA",Y2744&gt;Y2473)),1,0)</f>
        <v>0</v>
      </c>
    </row>
    <row r="2745" spans="1:34" ht="15.05" customHeight="1">
      <c r="A2745" s="132"/>
      <c r="B2745" s="132"/>
      <c r="C2745" s="160" t="s">
        <v>101</v>
      </c>
      <c r="D2745" s="551" t="str">
        <f t="shared" si="372"/>
        <v/>
      </c>
      <c r="E2745" s="551"/>
      <c r="F2745" s="551"/>
      <c r="G2745" s="551"/>
      <c r="H2745" s="551"/>
      <c r="I2745" s="551"/>
      <c r="J2745" s="551"/>
      <c r="K2745" s="551"/>
      <c r="L2745" s="551"/>
      <c r="M2745" s="551"/>
      <c r="N2745" s="551"/>
      <c r="O2745" s="551"/>
      <c r="P2745" s="551"/>
      <c r="Q2745" s="551"/>
      <c r="R2745" s="551"/>
      <c r="S2745" s="551"/>
      <c r="T2745" s="551"/>
      <c r="U2745" s="551"/>
      <c r="V2745" s="551"/>
      <c r="W2745" s="551"/>
      <c r="X2745" s="551"/>
      <c r="Y2745" s="515"/>
      <c r="Z2745" s="515"/>
      <c r="AA2745" s="515"/>
      <c r="AB2745" s="515"/>
      <c r="AC2745" s="515"/>
      <c r="AD2745" s="515"/>
      <c r="AE2745" s="132"/>
      <c r="AG2745" s="111">
        <f t="shared" si="373"/>
        <v>0</v>
      </c>
      <c r="AH2745" s="111">
        <f t="shared" si="374"/>
        <v>0</v>
      </c>
    </row>
    <row r="2746" spans="1:34" ht="15.05" customHeight="1">
      <c r="A2746" s="132"/>
      <c r="B2746" s="132"/>
      <c r="C2746" s="160" t="s">
        <v>102</v>
      </c>
      <c r="D2746" s="551" t="str">
        <f t="shared" si="372"/>
        <v/>
      </c>
      <c r="E2746" s="551"/>
      <c r="F2746" s="551"/>
      <c r="G2746" s="551"/>
      <c r="H2746" s="551"/>
      <c r="I2746" s="551"/>
      <c r="J2746" s="551"/>
      <c r="K2746" s="551"/>
      <c r="L2746" s="551"/>
      <c r="M2746" s="551"/>
      <c r="N2746" s="551"/>
      <c r="O2746" s="551"/>
      <c r="P2746" s="551"/>
      <c r="Q2746" s="551"/>
      <c r="R2746" s="551"/>
      <c r="S2746" s="551"/>
      <c r="T2746" s="551"/>
      <c r="U2746" s="551"/>
      <c r="V2746" s="551"/>
      <c r="W2746" s="551"/>
      <c r="X2746" s="551"/>
      <c r="Y2746" s="515"/>
      <c r="Z2746" s="515"/>
      <c r="AA2746" s="515"/>
      <c r="AB2746" s="515"/>
      <c r="AC2746" s="515"/>
      <c r="AD2746" s="515"/>
      <c r="AE2746" s="132"/>
      <c r="AG2746" s="111">
        <f t="shared" si="373"/>
        <v>0</v>
      </c>
      <c r="AH2746" s="111">
        <f t="shared" si="374"/>
        <v>0</v>
      </c>
    </row>
    <row r="2747" spans="1:34" ht="15.05" customHeight="1">
      <c r="A2747" s="132"/>
      <c r="B2747" s="132"/>
      <c r="C2747" s="160" t="s">
        <v>103</v>
      </c>
      <c r="D2747" s="551" t="str">
        <f t="shared" si="372"/>
        <v/>
      </c>
      <c r="E2747" s="551"/>
      <c r="F2747" s="551"/>
      <c r="G2747" s="551"/>
      <c r="H2747" s="551"/>
      <c r="I2747" s="551"/>
      <c r="J2747" s="551"/>
      <c r="K2747" s="551"/>
      <c r="L2747" s="551"/>
      <c r="M2747" s="551"/>
      <c r="N2747" s="551"/>
      <c r="O2747" s="551"/>
      <c r="P2747" s="551"/>
      <c r="Q2747" s="551"/>
      <c r="R2747" s="551"/>
      <c r="S2747" s="551"/>
      <c r="T2747" s="551"/>
      <c r="U2747" s="551"/>
      <c r="V2747" s="551"/>
      <c r="W2747" s="551"/>
      <c r="X2747" s="551"/>
      <c r="Y2747" s="515"/>
      <c r="Z2747" s="515"/>
      <c r="AA2747" s="515"/>
      <c r="AB2747" s="515"/>
      <c r="AC2747" s="515"/>
      <c r="AD2747" s="515"/>
      <c r="AE2747" s="132"/>
      <c r="AG2747" s="111">
        <f t="shared" si="373"/>
        <v>0</v>
      </c>
      <c r="AH2747" s="111">
        <f t="shared" si="374"/>
        <v>0</v>
      </c>
    </row>
    <row r="2748" spans="1:34" ht="15.05" customHeight="1">
      <c r="A2748" s="132"/>
      <c r="B2748" s="132"/>
      <c r="C2748" s="160" t="s">
        <v>104</v>
      </c>
      <c r="D2748" s="551" t="str">
        <f t="shared" si="372"/>
        <v/>
      </c>
      <c r="E2748" s="551"/>
      <c r="F2748" s="551"/>
      <c r="G2748" s="551"/>
      <c r="H2748" s="551"/>
      <c r="I2748" s="551"/>
      <c r="J2748" s="551"/>
      <c r="K2748" s="551"/>
      <c r="L2748" s="551"/>
      <c r="M2748" s="551"/>
      <c r="N2748" s="551"/>
      <c r="O2748" s="551"/>
      <c r="P2748" s="551"/>
      <c r="Q2748" s="551"/>
      <c r="R2748" s="551"/>
      <c r="S2748" s="551"/>
      <c r="T2748" s="551"/>
      <c r="U2748" s="551"/>
      <c r="V2748" s="551"/>
      <c r="W2748" s="551"/>
      <c r="X2748" s="551"/>
      <c r="Y2748" s="515"/>
      <c r="Z2748" s="515"/>
      <c r="AA2748" s="515"/>
      <c r="AB2748" s="515"/>
      <c r="AC2748" s="515"/>
      <c r="AD2748" s="515"/>
      <c r="AE2748" s="132"/>
      <c r="AG2748" s="111">
        <f t="shared" si="373"/>
        <v>0</v>
      </c>
      <c r="AH2748" s="111">
        <f t="shared" si="374"/>
        <v>0</v>
      </c>
    </row>
    <row r="2749" spans="1:34" ht="15.05" customHeight="1">
      <c r="A2749" s="132"/>
      <c r="B2749" s="132"/>
      <c r="C2749" s="160" t="s">
        <v>105</v>
      </c>
      <c r="D2749" s="551" t="str">
        <f t="shared" si="372"/>
        <v/>
      </c>
      <c r="E2749" s="551"/>
      <c r="F2749" s="551"/>
      <c r="G2749" s="551"/>
      <c r="H2749" s="551"/>
      <c r="I2749" s="551"/>
      <c r="J2749" s="551"/>
      <c r="K2749" s="551"/>
      <c r="L2749" s="551"/>
      <c r="M2749" s="551"/>
      <c r="N2749" s="551"/>
      <c r="O2749" s="551"/>
      <c r="P2749" s="551"/>
      <c r="Q2749" s="551"/>
      <c r="R2749" s="551"/>
      <c r="S2749" s="551"/>
      <c r="T2749" s="551"/>
      <c r="U2749" s="551"/>
      <c r="V2749" s="551"/>
      <c r="W2749" s="551"/>
      <c r="X2749" s="551"/>
      <c r="Y2749" s="515"/>
      <c r="Z2749" s="515"/>
      <c r="AA2749" s="515"/>
      <c r="AB2749" s="515"/>
      <c r="AC2749" s="515"/>
      <c r="AD2749" s="515"/>
      <c r="AE2749" s="132"/>
      <c r="AG2749" s="111">
        <f t="shared" si="373"/>
        <v>0</v>
      </c>
      <c r="AH2749" s="111">
        <f t="shared" si="374"/>
        <v>0</v>
      </c>
    </row>
    <row r="2750" spans="1:34" ht="15.05" customHeight="1">
      <c r="A2750" s="132"/>
      <c r="B2750" s="132"/>
      <c r="C2750" s="160" t="s">
        <v>106</v>
      </c>
      <c r="D2750" s="551" t="str">
        <f t="shared" si="372"/>
        <v/>
      </c>
      <c r="E2750" s="551"/>
      <c r="F2750" s="551"/>
      <c r="G2750" s="551"/>
      <c r="H2750" s="551"/>
      <c r="I2750" s="551"/>
      <c r="J2750" s="551"/>
      <c r="K2750" s="551"/>
      <c r="L2750" s="551"/>
      <c r="M2750" s="551"/>
      <c r="N2750" s="551"/>
      <c r="O2750" s="551"/>
      <c r="P2750" s="551"/>
      <c r="Q2750" s="551"/>
      <c r="R2750" s="551"/>
      <c r="S2750" s="551"/>
      <c r="T2750" s="551"/>
      <c r="U2750" s="551"/>
      <c r="V2750" s="551"/>
      <c r="W2750" s="551"/>
      <c r="X2750" s="551"/>
      <c r="Y2750" s="515"/>
      <c r="Z2750" s="515"/>
      <c r="AA2750" s="515"/>
      <c r="AB2750" s="515"/>
      <c r="AC2750" s="515"/>
      <c r="AD2750" s="515"/>
      <c r="AE2750" s="132"/>
      <c r="AG2750" s="111">
        <f t="shared" si="373"/>
        <v>0</v>
      </c>
      <c r="AH2750" s="111">
        <f t="shared" si="374"/>
        <v>0</v>
      </c>
    </row>
    <row r="2751" spans="1:34" ht="15.05" customHeight="1">
      <c r="A2751" s="132"/>
      <c r="B2751" s="132"/>
      <c r="C2751" s="160" t="s">
        <v>107</v>
      </c>
      <c r="D2751" s="551" t="str">
        <f t="shared" si="372"/>
        <v/>
      </c>
      <c r="E2751" s="551"/>
      <c r="F2751" s="551"/>
      <c r="G2751" s="551"/>
      <c r="H2751" s="551"/>
      <c r="I2751" s="551"/>
      <c r="J2751" s="551"/>
      <c r="K2751" s="551"/>
      <c r="L2751" s="551"/>
      <c r="M2751" s="551"/>
      <c r="N2751" s="551"/>
      <c r="O2751" s="551"/>
      <c r="P2751" s="551"/>
      <c r="Q2751" s="551"/>
      <c r="R2751" s="551"/>
      <c r="S2751" s="551"/>
      <c r="T2751" s="551"/>
      <c r="U2751" s="551"/>
      <c r="V2751" s="551"/>
      <c r="W2751" s="551"/>
      <c r="X2751" s="551"/>
      <c r="Y2751" s="515"/>
      <c r="Z2751" s="515"/>
      <c r="AA2751" s="515"/>
      <c r="AB2751" s="515"/>
      <c r="AC2751" s="515"/>
      <c r="AD2751" s="515"/>
      <c r="AE2751" s="132"/>
      <c r="AG2751" s="111">
        <f t="shared" si="373"/>
        <v>0</v>
      </c>
      <c r="AH2751" s="111">
        <f t="shared" si="374"/>
        <v>0</v>
      </c>
    </row>
    <row r="2752" spans="1:34" ht="15.05" customHeight="1">
      <c r="A2752" s="132"/>
      <c r="B2752" s="132"/>
      <c r="C2752" s="160" t="s">
        <v>108</v>
      </c>
      <c r="D2752" s="551" t="str">
        <f t="shared" si="372"/>
        <v/>
      </c>
      <c r="E2752" s="551"/>
      <c r="F2752" s="551"/>
      <c r="G2752" s="551"/>
      <c r="H2752" s="551"/>
      <c r="I2752" s="551"/>
      <c r="J2752" s="551"/>
      <c r="K2752" s="551"/>
      <c r="L2752" s="551"/>
      <c r="M2752" s="551"/>
      <c r="N2752" s="551"/>
      <c r="O2752" s="551"/>
      <c r="P2752" s="551"/>
      <c r="Q2752" s="551"/>
      <c r="R2752" s="551"/>
      <c r="S2752" s="551"/>
      <c r="T2752" s="551"/>
      <c r="U2752" s="551"/>
      <c r="V2752" s="551"/>
      <c r="W2752" s="551"/>
      <c r="X2752" s="551"/>
      <c r="Y2752" s="515"/>
      <c r="Z2752" s="515"/>
      <c r="AA2752" s="515"/>
      <c r="AB2752" s="515"/>
      <c r="AC2752" s="515"/>
      <c r="AD2752" s="515"/>
      <c r="AE2752" s="132"/>
      <c r="AG2752" s="111">
        <f t="shared" si="373"/>
        <v>0</v>
      </c>
      <c r="AH2752" s="111">
        <f t="shared" si="374"/>
        <v>0</v>
      </c>
    </row>
    <row r="2753" spans="1:34" ht="15.05" customHeight="1">
      <c r="A2753" s="132"/>
      <c r="B2753" s="132"/>
      <c r="C2753" s="160" t="s">
        <v>109</v>
      </c>
      <c r="D2753" s="551" t="str">
        <f t="shared" si="372"/>
        <v/>
      </c>
      <c r="E2753" s="551"/>
      <c r="F2753" s="551"/>
      <c r="G2753" s="551"/>
      <c r="H2753" s="551"/>
      <c r="I2753" s="551"/>
      <c r="J2753" s="551"/>
      <c r="K2753" s="551"/>
      <c r="L2753" s="551"/>
      <c r="M2753" s="551"/>
      <c r="N2753" s="551"/>
      <c r="O2753" s="551"/>
      <c r="P2753" s="551"/>
      <c r="Q2753" s="551"/>
      <c r="R2753" s="551"/>
      <c r="S2753" s="551"/>
      <c r="T2753" s="551"/>
      <c r="U2753" s="551"/>
      <c r="V2753" s="551"/>
      <c r="W2753" s="551"/>
      <c r="X2753" s="551"/>
      <c r="Y2753" s="515"/>
      <c r="Z2753" s="515"/>
      <c r="AA2753" s="515"/>
      <c r="AB2753" s="515"/>
      <c r="AC2753" s="515"/>
      <c r="AD2753" s="515"/>
      <c r="AE2753" s="132"/>
      <c r="AG2753" s="111">
        <f t="shared" si="373"/>
        <v>0</v>
      </c>
      <c r="AH2753" s="111">
        <f t="shared" si="374"/>
        <v>0</v>
      </c>
    </row>
    <row r="2754" spans="1:34" ht="15.05" customHeight="1">
      <c r="A2754" s="132"/>
      <c r="B2754" s="132"/>
      <c r="C2754" s="160" t="s">
        <v>110</v>
      </c>
      <c r="D2754" s="551" t="str">
        <f t="shared" si="372"/>
        <v/>
      </c>
      <c r="E2754" s="551"/>
      <c r="F2754" s="551"/>
      <c r="G2754" s="551"/>
      <c r="H2754" s="551"/>
      <c r="I2754" s="551"/>
      <c r="J2754" s="551"/>
      <c r="K2754" s="551"/>
      <c r="L2754" s="551"/>
      <c r="M2754" s="551"/>
      <c r="N2754" s="551"/>
      <c r="O2754" s="551"/>
      <c r="P2754" s="551"/>
      <c r="Q2754" s="551"/>
      <c r="R2754" s="551"/>
      <c r="S2754" s="551"/>
      <c r="T2754" s="551"/>
      <c r="U2754" s="551"/>
      <c r="V2754" s="551"/>
      <c r="W2754" s="551"/>
      <c r="X2754" s="551"/>
      <c r="Y2754" s="515"/>
      <c r="Z2754" s="515"/>
      <c r="AA2754" s="515"/>
      <c r="AB2754" s="515"/>
      <c r="AC2754" s="515"/>
      <c r="AD2754" s="515"/>
      <c r="AE2754" s="132"/>
      <c r="AG2754" s="111">
        <f t="shared" si="373"/>
        <v>0</v>
      </c>
      <c r="AH2754" s="111">
        <f t="shared" si="374"/>
        <v>0</v>
      </c>
    </row>
    <row r="2755" spans="1:34" ht="15.05" customHeight="1">
      <c r="A2755" s="132"/>
      <c r="B2755" s="132"/>
      <c r="C2755" s="160" t="s">
        <v>111</v>
      </c>
      <c r="D2755" s="551" t="str">
        <f t="shared" si="372"/>
        <v/>
      </c>
      <c r="E2755" s="551"/>
      <c r="F2755" s="551"/>
      <c r="G2755" s="551"/>
      <c r="H2755" s="551"/>
      <c r="I2755" s="551"/>
      <c r="J2755" s="551"/>
      <c r="K2755" s="551"/>
      <c r="L2755" s="551"/>
      <c r="M2755" s="551"/>
      <c r="N2755" s="551"/>
      <c r="O2755" s="551"/>
      <c r="P2755" s="551"/>
      <c r="Q2755" s="551"/>
      <c r="R2755" s="551"/>
      <c r="S2755" s="551"/>
      <c r="T2755" s="551"/>
      <c r="U2755" s="551"/>
      <c r="V2755" s="551"/>
      <c r="W2755" s="551"/>
      <c r="X2755" s="551"/>
      <c r="Y2755" s="515"/>
      <c r="Z2755" s="515"/>
      <c r="AA2755" s="515"/>
      <c r="AB2755" s="515"/>
      <c r="AC2755" s="515"/>
      <c r="AD2755" s="515"/>
      <c r="AE2755" s="132"/>
      <c r="AG2755" s="111">
        <f t="shared" si="373"/>
        <v>0</v>
      </c>
      <c r="AH2755" s="111">
        <f t="shared" si="374"/>
        <v>0</v>
      </c>
    </row>
    <row r="2756" spans="1:34" ht="15.05" customHeight="1">
      <c r="A2756" s="132"/>
      <c r="B2756" s="132"/>
      <c r="C2756" s="160" t="s">
        <v>112</v>
      </c>
      <c r="D2756" s="551" t="str">
        <f t="shared" si="372"/>
        <v/>
      </c>
      <c r="E2756" s="551"/>
      <c r="F2756" s="551"/>
      <c r="G2756" s="551"/>
      <c r="H2756" s="551"/>
      <c r="I2756" s="551"/>
      <c r="J2756" s="551"/>
      <c r="K2756" s="551"/>
      <c r="L2756" s="551"/>
      <c r="M2756" s="551"/>
      <c r="N2756" s="551"/>
      <c r="O2756" s="551"/>
      <c r="P2756" s="551"/>
      <c r="Q2756" s="551"/>
      <c r="R2756" s="551"/>
      <c r="S2756" s="551"/>
      <c r="T2756" s="551"/>
      <c r="U2756" s="551"/>
      <c r="V2756" s="551"/>
      <c r="W2756" s="551"/>
      <c r="X2756" s="551"/>
      <c r="Y2756" s="515"/>
      <c r="Z2756" s="515"/>
      <c r="AA2756" s="515"/>
      <c r="AB2756" s="515"/>
      <c r="AC2756" s="515"/>
      <c r="AD2756" s="515"/>
      <c r="AE2756" s="132"/>
      <c r="AG2756" s="111">
        <f t="shared" si="373"/>
        <v>0</v>
      </c>
      <c r="AH2756" s="111">
        <f t="shared" si="374"/>
        <v>0</v>
      </c>
    </row>
    <row r="2757" spans="1:34" ht="15.05" customHeight="1">
      <c r="A2757" s="132"/>
      <c r="B2757" s="132"/>
      <c r="C2757" s="160" t="s">
        <v>113</v>
      </c>
      <c r="D2757" s="551" t="str">
        <f t="shared" si="372"/>
        <v/>
      </c>
      <c r="E2757" s="551"/>
      <c r="F2757" s="551"/>
      <c r="G2757" s="551"/>
      <c r="H2757" s="551"/>
      <c r="I2757" s="551"/>
      <c r="J2757" s="551"/>
      <c r="K2757" s="551"/>
      <c r="L2757" s="551"/>
      <c r="M2757" s="551"/>
      <c r="N2757" s="551"/>
      <c r="O2757" s="551"/>
      <c r="P2757" s="551"/>
      <c r="Q2757" s="551"/>
      <c r="R2757" s="551"/>
      <c r="S2757" s="551"/>
      <c r="T2757" s="551"/>
      <c r="U2757" s="551"/>
      <c r="V2757" s="551"/>
      <c r="W2757" s="551"/>
      <c r="X2757" s="551"/>
      <c r="Y2757" s="515"/>
      <c r="Z2757" s="515"/>
      <c r="AA2757" s="515"/>
      <c r="AB2757" s="515"/>
      <c r="AC2757" s="515"/>
      <c r="AD2757" s="515"/>
      <c r="AE2757" s="132"/>
      <c r="AG2757" s="111">
        <f t="shared" si="373"/>
        <v>0</v>
      </c>
      <c r="AH2757" s="111">
        <f t="shared" si="374"/>
        <v>0</v>
      </c>
    </row>
    <row r="2758" spans="1:34" ht="15.05" customHeight="1">
      <c r="A2758" s="132"/>
      <c r="B2758" s="132"/>
      <c r="C2758" s="160" t="s">
        <v>114</v>
      </c>
      <c r="D2758" s="551" t="str">
        <f t="shared" si="372"/>
        <v/>
      </c>
      <c r="E2758" s="551"/>
      <c r="F2758" s="551"/>
      <c r="G2758" s="551"/>
      <c r="H2758" s="551"/>
      <c r="I2758" s="551"/>
      <c r="J2758" s="551"/>
      <c r="K2758" s="551"/>
      <c r="L2758" s="551"/>
      <c r="M2758" s="551"/>
      <c r="N2758" s="551"/>
      <c r="O2758" s="551"/>
      <c r="P2758" s="551"/>
      <c r="Q2758" s="551"/>
      <c r="R2758" s="551"/>
      <c r="S2758" s="551"/>
      <c r="T2758" s="551"/>
      <c r="U2758" s="551"/>
      <c r="V2758" s="551"/>
      <c r="W2758" s="551"/>
      <c r="X2758" s="551"/>
      <c r="Y2758" s="515"/>
      <c r="Z2758" s="515"/>
      <c r="AA2758" s="515"/>
      <c r="AB2758" s="515"/>
      <c r="AC2758" s="515"/>
      <c r="AD2758" s="515"/>
      <c r="AE2758" s="132"/>
      <c r="AG2758" s="111">
        <f t="shared" si="373"/>
        <v>0</v>
      </c>
      <c r="AH2758" s="111">
        <f t="shared" si="374"/>
        <v>0</v>
      </c>
    </row>
    <row r="2759" spans="1:34" ht="15.05" customHeight="1">
      <c r="A2759" s="132"/>
      <c r="B2759" s="132"/>
      <c r="C2759" s="160" t="s">
        <v>115</v>
      </c>
      <c r="D2759" s="551" t="str">
        <f t="shared" si="372"/>
        <v/>
      </c>
      <c r="E2759" s="551"/>
      <c r="F2759" s="551"/>
      <c r="G2759" s="551"/>
      <c r="H2759" s="551"/>
      <c r="I2759" s="551"/>
      <c r="J2759" s="551"/>
      <c r="K2759" s="551"/>
      <c r="L2759" s="551"/>
      <c r="M2759" s="551"/>
      <c r="N2759" s="551"/>
      <c r="O2759" s="551"/>
      <c r="P2759" s="551"/>
      <c r="Q2759" s="551"/>
      <c r="R2759" s="551"/>
      <c r="S2759" s="551"/>
      <c r="T2759" s="551"/>
      <c r="U2759" s="551"/>
      <c r="V2759" s="551"/>
      <c r="W2759" s="551"/>
      <c r="X2759" s="551"/>
      <c r="Y2759" s="515"/>
      <c r="Z2759" s="515"/>
      <c r="AA2759" s="515"/>
      <c r="AB2759" s="515"/>
      <c r="AC2759" s="515"/>
      <c r="AD2759" s="515"/>
      <c r="AE2759" s="132"/>
      <c r="AG2759" s="111">
        <f t="shared" si="373"/>
        <v>0</v>
      </c>
      <c r="AH2759" s="111">
        <f t="shared" si="374"/>
        <v>0</v>
      </c>
    </row>
    <row r="2760" spans="1:34" ht="15.05" customHeight="1">
      <c r="A2760" s="132"/>
      <c r="B2760" s="132"/>
      <c r="C2760" s="160" t="s">
        <v>116</v>
      </c>
      <c r="D2760" s="551" t="str">
        <f t="shared" si="372"/>
        <v/>
      </c>
      <c r="E2760" s="551"/>
      <c r="F2760" s="551"/>
      <c r="G2760" s="551"/>
      <c r="H2760" s="551"/>
      <c r="I2760" s="551"/>
      <c r="J2760" s="551"/>
      <c r="K2760" s="551"/>
      <c r="L2760" s="551"/>
      <c r="M2760" s="551"/>
      <c r="N2760" s="551"/>
      <c r="O2760" s="551"/>
      <c r="P2760" s="551"/>
      <c r="Q2760" s="551"/>
      <c r="R2760" s="551"/>
      <c r="S2760" s="551"/>
      <c r="T2760" s="551"/>
      <c r="U2760" s="551"/>
      <c r="V2760" s="551"/>
      <c r="W2760" s="551"/>
      <c r="X2760" s="551"/>
      <c r="Y2760" s="515"/>
      <c r="Z2760" s="515"/>
      <c r="AA2760" s="515"/>
      <c r="AB2760" s="515"/>
      <c r="AC2760" s="515"/>
      <c r="AD2760" s="515"/>
      <c r="AE2760" s="132"/>
      <c r="AG2760" s="111">
        <f t="shared" si="373"/>
        <v>0</v>
      </c>
      <c r="AH2760" s="111">
        <f t="shared" si="374"/>
        <v>0</v>
      </c>
    </row>
    <row r="2761" spans="1:34" ht="15.05" customHeight="1">
      <c r="A2761" s="132"/>
      <c r="B2761" s="132"/>
      <c r="C2761" s="160" t="s">
        <v>117</v>
      </c>
      <c r="D2761" s="551" t="str">
        <f t="shared" si="372"/>
        <v/>
      </c>
      <c r="E2761" s="551"/>
      <c r="F2761" s="551"/>
      <c r="G2761" s="551"/>
      <c r="H2761" s="551"/>
      <c r="I2761" s="551"/>
      <c r="J2761" s="551"/>
      <c r="K2761" s="551"/>
      <c r="L2761" s="551"/>
      <c r="M2761" s="551"/>
      <c r="N2761" s="551"/>
      <c r="O2761" s="551"/>
      <c r="P2761" s="551"/>
      <c r="Q2761" s="551"/>
      <c r="R2761" s="551"/>
      <c r="S2761" s="551"/>
      <c r="T2761" s="551"/>
      <c r="U2761" s="551"/>
      <c r="V2761" s="551"/>
      <c r="W2761" s="551"/>
      <c r="X2761" s="551"/>
      <c r="Y2761" s="515"/>
      <c r="Z2761" s="515"/>
      <c r="AA2761" s="515"/>
      <c r="AB2761" s="515"/>
      <c r="AC2761" s="515"/>
      <c r="AD2761" s="515"/>
      <c r="AE2761" s="132"/>
      <c r="AG2761" s="111">
        <f t="shared" si="373"/>
        <v>0</v>
      </c>
      <c r="AH2761" s="111">
        <f t="shared" si="374"/>
        <v>0</v>
      </c>
    </row>
    <row r="2762" spans="1:34" ht="15.05" customHeight="1">
      <c r="A2762" s="132"/>
      <c r="B2762" s="132"/>
      <c r="C2762" s="160" t="s">
        <v>118</v>
      </c>
      <c r="D2762" s="551" t="str">
        <f t="shared" si="372"/>
        <v/>
      </c>
      <c r="E2762" s="551"/>
      <c r="F2762" s="551"/>
      <c r="G2762" s="551"/>
      <c r="H2762" s="551"/>
      <c r="I2762" s="551"/>
      <c r="J2762" s="551"/>
      <c r="K2762" s="551"/>
      <c r="L2762" s="551"/>
      <c r="M2762" s="551"/>
      <c r="N2762" s="551"/>
      <c r="O2762" s="551"/>
      <c r="P2762" s="551"/>
      <c r="Q2762" s="551"/>
      <c r="R2762" s="551"/>
      <c r="S2762" s="551"/>
      <c r="T2762" s="551"/>
      <c r="U2762" s="551"/>
      <c r="V2762" s="551"/>
      <c r="W2762" s="551"/>
      <c r="X2762" s="551"/>
      <c r="Y2762" s="515"/>
      <c r="Z2762" s="515"/>
      <c r="AA2762" s="515"/>
      <c r="AB2762" s="515"/>
      <c r="AC2762" s="515"/>
      <c r="AD2762" s="515"/>
      <c r="AE2762" s="132"/>
      <c r="AG2762" s="111">
        <f t="shared" si="373"/>
        <v>0</v>
      </c>
      <c r="AH2762" s="111">
        <f t="shared" si="374"/>
        <v>0</v>
      </c>
    </row>
    <row r="2763" spans="1:34" ht="15.05" customHeight="1">
      <c r="A2763" s="132"/>
      <c r="B2763" s="132"/>
      <c r="C2763" s="160" t="s">
        <v>119</v>
      </c>
      <c r="D2763" s="551" t="str">
        <f t="shared" si="372"/>
        <v/>
      </c>
      <c r="E2763" s="551"/>
      <c r="F2763" s="551"/>
      <c r="G2763" s="551"/>
      <c r="H2763" s="551"/>
      <c r="I2763" s="551"/>
      <c r="J2763" s="551"/>
      <c r="K2763" s="551"/>
      <c r="L2763" s="551"/>
      <c r="M2763" s="551"/>
      <c r="N2763" s="551"/>
      <c r="O2763" s="551"/>
      <c r="P2763" s="551"/>
      <c r="Q2763" s="551"/>
      <c r="R2763" s="551"/>
      <c r="S2763" s="551"/>
      <c r="T2763" s="551"/>
      <c r="U2763" s="551"/>
      <c r="V2763" s="551"/>
      <c r="W2763" s="551"/>
      <c r="X2763" s="551"/>
      <c r="Y2763" s="515"/>
      <c r="Z2763" s="515"/>
      <c r="AA2763" s="515"/>
      <c r="AB2763" s="515"/>
      <c r="AC2763" s="515"/>
      <c r="AD2763" s="515"/>
      <c r="AE2763" s="132"/>
      <c r="AG2763" s="111">
        <f t="shared" si="373"/>
        <v>0</v>
      </c>
      <c r="AH2763" s="111">
        <f t="shared" si="374"/>
        <v>0</v>
      </c>
    </row>
    <row r="2764" spans="1:34" ht="15.05" customHeight="1">
      <c r="A2764" s="132"/>
      <c r="B2764" s="132"/>
      <c r="C2764" s="160" t="s">
        <v>120</v>
      </c>
      <c r="D2764" s="551" t="str">
        <f t="shared" si="372"/>
        <v/>
      </c>
      <c r="E2764" s="551"/>
      <c r="F2764" s="551"/>
      <c r="G2764" s="551"/>
      <c r="H2764" s="551"/>
      <c r="I2764" s="551"/>
      <c r="J2764" s="551"/>
      <c r="K2764" s="551"/>
      <c r="L2764" s="551"/>
      <c r="M2764" s="551"/>
      <c r="N2764" s="551"/>
      <c r="O2764" s="551"/>
      <c r="P2764" s="551"/>
      <c r="Q2764" s="551"/>
      <c r="R2764" s="551"/>
      <c r="S2764" s="551"/>
      <c r="T2764" s="551"/>
      <c r="U2764" s="551"/>
      <c r="V2764" s="551"/>
      <c r="W2764" s="551"/>
      <c r="X2764" s="551"/>
      <c r="Y2764" s="515"/>
      <c r="Z2764" s="515"/>
      <c r="AA2764" s="515"/>
      <c r="AB2764" s="515"/>
      <c r="AC2764" s="515"/>
      <c r="AD2764" s="515"/>
      <c r="AE2764" s="132"/>
      <c r="AG2764" s="111">
        <f t="shared" si="373"/>
        <v>0</v>
      </c>
      <c r="AH2764" s="111">
        <f t="shared" si="374"/>
        <v>0</v>
      </c>
    </row>
    <row r="2765" spans="1:34" ht="15.05" customHeight="1">
      <c r="A2765" s="132"/>
      <c r="B2765" s="132"/>
      <c r="C2765" s="160" t="s">
        <v>121</v>
      </c>
      <c r="D2765" s="551" t="str">
        <f t="shared" si="372"/>
        <v/>
      </c>
      <c r="E2765" s="551"/>
      <c r="F2765" s="551"/>
      <c r="G2765" s="551"/>
      <c r="H2765" s="551"/>
      <c r="I2765" s="551"/>
      <c r="J2765" s="551"/>
      <c r="K2765" s="551"/>
      <c r="L2765" s="551"/>
      <c r="M2765" s="551"/>
      <c r="N2765" s="551"/>
      <c r="O2765" s="551"/>
      <c r="P2765" s="551"/>
      <c r="Q2765" s="551"/>
      <c r="R2765" s="551"/>
      <c r="S2765" s="551"/>
      <c r="T2765" s="551"/>
      <c r="U2765" s="551"/>
      <c r="V2765" s="551"/>
      <c r="W2765" s="551"/>
      <c r="X2765" s="551"/>
      <c r="Y2765" s="515"/>
      <c r="Z2765" s="515"/>
      <c r="AA2765" s="515"/>
      <c r="AB2765" s="515"/>
      <c r="AC2765" s="515"/>
      <c r="AD2765" s="515"/>
      <c r="AE2765" s="132"/>
      <c r="AG2765" s="111">
        <f t="shared" si="373"/>
        <v>0</v>
      </c>
      <c r="AH2765" s="111">
        <f t="shared" si="374"/>
        <v>0</v>
      </c>
    </row>
    <row r="2766" spans="1:34" ht="15.05" customHeight="1">
      <c r="A2766" s="132"/>
      <c r="B2766" s="132"/>
      <c r="C2766" s="160" t="s">
        <v>122</v>
      </c>
      <c r="D2766" s="551" t="str">
        <f t="shared" si="372"/>
        <v/>
      </c>
      <c r="E2766" s="551"/>
      <c r="F2766" s="551"/>
      <c r="G2766" s="551"/>
      <c r="H2766" s="551"/>
      <c r="I2766" s="551"/>
      <c r="J2766" s="551"/>
      <c r="K2766" s="551"/>
      <c r="L2766" s="551"/>
      <c r="M2766" s="551"/>
      <c r="N2766" s="551"/>
      <c r="O2766" s="551"/>
      <c r="P2766" s="551"/>
      <c r="Q2766" s="551"/>
      <c r="R2766" s="551"/>
      <c r="S2766" s="551"/>
      <c r="T2766" s="551"/>
      <c r="U2766" s="551"/>
      <c r="V2766" s="551"/>
      <c r="W2766" s="551"/>
      <c r="X2766" s="551"/>
      <c r="Y2766" s="515"/>
      <c r="Z2766" s="515"/>
      <c r="AA2766" s="515"/>
      <c r="AB2766" s="515"/>
      <c r="AC2766" s="515"/>
      <c r="AD2766" s="515"/>
      <c r="AE2766" s="132"/>
      <c r="AG2766" s="111">
        <f t="shared" si="373"/>
        <v>0</v>
      </c>
      <c r="AH2766" s="111">
        <f t="shared" si="374"/>
        <v>0</v>
      </c>
    </row>
    <row r="2767" spans="1:34" ht="15.05" customHeight="1">
      <c r="A2767" s="132"/>
      <c r="B2767" s="132"/>
      <c r="C2767" s="160" t="s">
        <v>123</v>
      </c>
      <c r="D2767" s="551" t="str">
        <f t="shared" si="372"/>
        <v/>
      </c>
      <c r="E2767" s="551"/>
      <c r="F2767" s="551"/>
      <c r="G2767" s="551"/>
      <c r="H2767" s="551"/>
      <c r="I2767" s="551"/>
      <c r="J2767" s="551"/>
      <c r="K2767" s="551"/>
      <c r="L2767" s="551"/>
      <c r="M2767" s="551"/>
      <c r="N2767" s="551"/>
      <c r="O2767" s="551"/>
      <c r="P2767" s="551"/>
      <c r="Q2767" s="551"/>
      <c r="R2767" s="551"/>
      <c r="S2767" s="551"/>
      <c r="T2767" s="551"/>
      <c r="U2767" s="551"/>
      <c r="V2767" s="551"/>
      <c r="W2767" s="551"/>
      <c r="X2767" s="551"/>
      <c r="Y2767" s="515"/>
      <c r="Z2767" s="515"/>
      <c r="AA2767" s="515"/>
      <c r="AB2767" s="515"/>
      <c r="AC2767" s="515"/>
      <c r="AD2767" s="515"/>
      <c r="AE2767" s="132"/>
      <c r="AG2767" s="111">
        <f t="shared" si="373"/>
        <v>0</v>
      </c>
      <c r="AH2767" s="111">
        <f t="shared" si="374"/>
        <v>0</v>
      </c>
    </row>
    <row r="2768" spans="1:34" ht="15.05" customHeight="1">
      <c r="A2768" s="132"/>
      <c r="B2768" s="132"/>
      <c r="C2768" s="160" t="s">
        <v>124</v>
      </c>
      <c r="D2768" s="551" t="str">
        <f t="shared" si="372"/>
        <v/>
      </c>
      <c r="E2768" s="551"/>
      <c r="F2768" s="551"/>
      <c r="G2768" s="551"/>
      <c r="H2768" s="551"/>
      <c r="I2768" s="551"/>
      <c r="J2768" s="551"/>
      <c r="K2768" s="551"/>
      <c r="L2768" s="551"/>
      <c r="M2768" s="551"/>
      <c r="N2768" s="551"/>
      <c r="O2768" s="551"/>
      <c r="P2768" s="551"/>
      <c r="Q2768" s="551"/>
      <c r="R2768" s="551"/>
      <c r="S2768" s="551"/>
      <c r="T2768" s="551"/>
      <c r="U2768" s="551"/>
      <c r="V2768" s="551"/>
      <c r="W2768" s="551"/>
      <c r="X2768" s="551"/>
      <c r="Y2768" s="515"/>
      <c r="Z2768" s="515"/>
      <c r="AA2768" s="515"/>
      <c r="AB2768" s="515"/>
      <c r="AC2768" s="515"/>
      <c r="AD2768" s="515"/>
      <c r="AE2768" s="132"/>
      <c r="AG2768" s="111">
        <f t="shared" si="373"/>
        <v>0</v>
      </c>
      <c r="AH2768" s="111">
        <f t="shared" si="374"/>
        <v>0</v>
      </c>
    </row>
    <row r="2769" spans="1:34" ht="15.05" customHeight="1">
      <c r="A2769" s="132"/>
      <c r="B2769" s="132"/>
      <c r="C2769" s="160" t="s">
        <v>125</v>
      </c>
      <c r="D2769" s="551" t="str">
        <f t="shared" si="372"/>
        <v/>
      </c>
      <c r="E2769" s="551"/>
      <c r="F2769" s="551"/>
      <c r="G2769" s="551"/>
      <c r="H2769" s="551"/>
      <c r="I2769" s="551"/>
      <c r="J2769" s="551"/>
      <c r="K2769" s="551"/>
      <c r="L2769" s="551"/>
      <c r="M2769" s="551"/>
      <c r="N2769" s="551"/>
      <c r="O2769" s="551"/>
      <c r="P2769" s="551"/>
      <c r="Q2769" s="551"/>
      <c r="R2769" s="551"/>
      <c r="S2769" s="551"/>
      <c r="T2769" s="551"/>
      <c r="U2769" s="551"/>
      <c r="V2769" s="551"/>
      <c r="W2769" s="551"/>
      <c r="X2769" s="551"/>
      <c r="Y2769" s="515"/>
      <c r="Z2769" s="515"/>
      <c r="AA2769" s="515"/>
      <c r="AB2769" s="515"/>
      <c r="AC2769" s="515"/>
      <c r="AD2769" s="515"/>
      <c r="AE2769" s="132"/>
      <c r="AG2769" s="111">
        <f t="shared" si="373"/>
        <v>0</v>
      </c>
      <c r="AH2769" s="111">
        <f t="shared" si="374"/>
        <v>0</v>
      </c>
    </row>
    <row r="2770" spans="1:34" ht="15.05" customHeight="1">
      <c r="A2770" s="132"/>
      <c r="B2770" s="132"/>
      <c r="C2770" s="160" t="s">
        <v>126</v>
      </c>
      <c r="D2770" s="551" t="str">
        <f t="shared" si="372"/>
        <v/>
      </c>
      <c r="E2770" s="551"/>
      <c r="F2770" s="551"/>
      <c r="G2770" s="551"/>
      <c r="H2770" s="551"/>
      <c r="I2770" s="551"/>
      <c r="J2770" s="551"/>
      <c r="K2770" s="551"/>
      <c r="L2770" s="551"/>
      <c r="M2770" s="551"/>
      <c r="N2770" s="551"/>
      <c r="O2770" s="551"/>
      <c r="P2770" s="551"/>
      <c r="Q2770" s="551"/>
      <c r="R2770" s="551"/>
      <c r="S2770" s="551"/>
      <c r="T2770" s="551"/>
      <c r="U2770" s="551"/>
      <c r="V2770" s="551"/>
      <c r="W2770" s="551"/>
      <c r="X2770" s="551"/>
      <c r="Y2770" s="515"/>
      <c r="Z2770" s="515"/>
      <c r="AA2770" s="515"/>
      <c r="AB2770" s="515"/>
      <c r="AC2770" s="515"/>
      <c r="AD2770" s="515"/>
      <c r="AE2770" s="132"/>
      <c r="AG2770" s="111">
        <f t="shared" si="373"/>
        <v>0</v>
      </c>
      <c r="AH2770" s="111">
        <f t="shared" si="374"/>
        <v>0</v>
      </c>
    </row>
    <row r="2771" spans="1:34" ht="15.05" customHeight="1">
      <c r="A2771" s="132"/>
      <c r="B2771" s="132"/>
      <c r="C2771" s="160" t="s">
        <v>127</v>
      </c>
      <c r="D2771" s="551" t="str">
        <f t="shared" si="372"/>
        <v/>
      </c>
      <c r="E2771" s="551"/>
      <c r="F2771" s="551"/>
      <c r="G2771" s="551"/>
      <c r="H2771" s="551"/>
      <c r="I2771" s="551"/>
      <c r="J2771" s="551"/>
      <c r="K2771" s="551"/>
      <c r="L2771" s="551"/>
      <c r="M2771" s="551"/>
      <c r="N2771" s="551"/>
      <c r="O2771" s="551"/>
      <c r="P2771" s="551"/>
      <c r="Q2771" s="551"/>
      <c r="R2771" s="551"/>
      <c r="S2771" s="551"/>
      <c r="T2771" s="551"/>
      <c r="U2771" s="551"/>
      <c r="V2771" s="551"/>
      <c r="W2771" s="551"/>
      <c r="X2771" s="551"/>
      <c r="Y2771" s="515"/>
      <c r="Z2771" s="515"/>
      <c r="AA2771" s="515"/>
      <c r="AB2771" s="515"/>
      <c r="AC2771" s="515"/>
      <c r="AD2771" s="515"/>
      <c r="AE2771" s="132"/>
      <c r="AG2771" s="111">
        <f t="shared" si="373"/>
        <v>0</v>
      </c>
      <c r="AH2771" s="111">
        <f t="shared" si="374"/>
        <v>0</v>
      </c>
    </row>
    <row r="2772" spans="1:34" ht="15.05" customHeight="1">
      <c r="A2772" s="132"/>
      <c r="B2772" s="132"/>
      <c r="C2772" s="160" t="s">
        <v>128</v>
      </c>
      <c r="D2772" s="551" t="str">
        <f t="shared" si="372"/>
        <v/>
      </c>
      <c r="E2772" s="551"/>
      <c r="F2772" s="551"/>
      <c r="G2772" s="551"/>
      <c r="H2772" s="551"/>
      <c r="I2772" s="551"/>
      <c r="J2772" s="551"/>
      <c r="K2772" s="551"/>
      <c r="L2772" s="551"/>
      <c r="M2772" s="551"/>
      <c r="N2772" s="551"/>
      <c r="O2772" s="551"/>
      <c r="P2772" s="551"/>
      <c r="Q2772" s="551"/>
      <c r="R2772" s="551"/>
      <c r="S2772" s="551"/>
      <c r="T2772" s="551"/>
      <c r="U2772" s="551"/>
      <c r="V2772" s="551"/>
      <c r="W2772" s="551"/>
      <c r="X2772" s="551"/>
      <c r="Y2772" s="515"/>
      <c r="Z2772" s="515"/>
      <c r="AA2772" s="515"/>
      <c r="AB2772" s="515"/>
      <c r="AC2772" s="515"/>
      <c r="AD2772" s="515"/>
      <c r="AE2772" s="132"/>
      <c r="AG2772" s="111">
        <f t="shared" si="373"/>
        <v>0</v>
      </c>
      <c r="AH2772" s="111">
        <f t="shared" si="374"/>
        <v>0</v>
      </c>
    </row>
    <row r="2773" spans="1:34" ht="15.05" customHeight="1">
      <c r="A2773" s="132"/>
      <c r="B2773" s="132"/>
      <c r="C2773" s="160" t="s">
        <v>129</v>
      </c>
      <c r="D2773" s="551" t="str">
        <f t="shared" si="372"/>
        <v/>
      </c>
      <c r="E2773" s="551"/>
      <c r="F2773" s="551"/>
      <c r="G2773" s="551"/>
      <c r="H2773" s="551"/>
      <c r="I2773" s="551"/>
      <c r="J2773" s="551"/>
      <c r="K2773" s="551"/>
      <c r="L2773" s="551"/>
      <c r="M2773" s="551"/>
      <c r="N2773" s="551"/>
      <c r="O2773" s="551"/>
      <c r="P2773" s="551"/>
      <c r="Q2773" s="551"/>
      <c r="R2773" s="551"/>
      <c r="S2773" s="551"/>
      <c r="T2773" s="551"/>
      <c r="U2773" s="551"/>
      <c r="V2773" s="551"/>
      <c r="W2773" s="551"/>
      <c r="X2773" s="551"/>
      <c r="Y2773" s="515"/>
      <c r="Z2773" s="515"/>
      <c r="AA2773" s="515"/>
      <c r="AB2773" s="515"/>
      <c r="AC2773" s="515"/>
      <c r="AD2773" s="515"/>
      <c r="AE2773" s="132"/>
      <c r="AG2773" s="111">
        <f t="shared" si="373"/>
        <v>0</v>
      </c>
      <c r="AH2773" s="111">
        <f t="shared" si="374"/>
        <v>0</v>
      </c>
    </row>
    <row r="2774" spans="1:34" ht="15.05" customHeight="1">
      <c r="A2774" s="132"/>
      <c r="B2774" s="132"/>
      <c r="C2774" s="160" t="s">
        <v>130</v>
      </c>
      <c r="D2774" s="551" t="str">
        <f t="shared" si="372"/>
        <v/>
      </c>
      <c r="E2774" s="551"/>
      <c r="F2774" s="551"/>
      <c r="G2774" s="551"/>
      <c r="H2774" s="551"/>
      <c r="I2774" s="551"/>
      <c r="J2774" s="551"/>
      <c r="K2774" s="551"/>
      <c r="L2774" s="551"/>
      <c r="M2774" s="551"/>
      <c r="N2774" s="551"/>
      <c r="O2774" s="551"/>
      <c r="P2774" s="551"/>
      <c r="Q2774" s="551"/>
      <c r="R2774" s="551"/>
      <c r="S2774" s="551"/>
      <c r="T2774" s="551"/>
      <c r="U2774" s="551"/>
      <c r="V2774" s="551"/>
      <c r="W2774" s="551"/>
      <c r="X2774" s="551"/>
      <c r="Y2774" s="515"/>
      <c r="Z2774" s="515"/>
      <c r="AA2774" s="515"/>
      <c r="AB2774" s="515"/>
      <c r="AC2774" s="515"/>
      <c r="AD2774" s="515"/>
      <c r="AE2774" s="132"/>
      <c r="AG2774" s="111">
        <f t="shared" si="373"/>
        <v>0</v>
      </c>
      <c r="AH2774" s="111">
        <f t="shared" si="374"/>
        <v>0</v>
      </c>
    </row>
    <row r="2775" spans="1:34" ht="15.05" customHeight="1">
      <c r="A2775" s="132"/>
      <c r="B2775" s="132"/>
      <c r="C2775" s="160" t="s">
        <v>131</v>
      </c>
      <c r="D2775" s="551" t="str">
        <f t="shared" si="372"/>
        <v/>
      </c>
      <c r="E2775" s="551"/>
      <c r="F2775" s="551"/>
      <c r="G2775" s="551"/>
      <c r="H2775" s="551"/>
      <c r="I2775" s="551"/>
      <c r="J2775" s="551"/>
      <c r="K2775" s="551"/>
      <c r="L2775" s="551"/>
      <c r="M2775" s="551"/>
      <c r="N2775" s="551"/>
      <c r="O2775" s="551"/>
      <c r="P2775" s="551"/>
      <c r="Q2775" s="551"/>
      <c r="R2775" s="551"/>
      <c r="S2775" s="551"/>
      <c r="T2775" s="551"/>
      <c r="U2775" s="551"/>
      <c r="V2775" s="551"/>
      <c r="W2775" s="551"/>
      <c r="X2775" s="551"/>
      <c r="Y2775" s="515"/>
      <c r="Z2775" s="515"/>
      <c r="AA2775" s="515"/>
      <c r="AB2775" s="515"/>
      <c r="AC2775" s="515"/>
      <c r="AD2775" s="515"/>
      <c r="AE2775" s="132"/>
      <c r="AG2775" s="111">
        <f t="shared" si="373"/>
        <v>0</v>
      </c>
      <c r="AH2775" s="111">
        <f t="shared" si="374"/>
        <v>0</v>
      </c>
    </row>
    <row r="2776" spans="1:34" ht="15.05" customHeight="1">
      <c r="A2776" s="132"/>
      <c r="B2776" s="132"/>
      <c r="C2776" s="160" t="s">
        <v>132</v>
      </c>
      <c r="D2776" s="551" t="str">
        <f t="shared" si="372"/>
        <v/>
      </c>
      <c r="E2776" s="551"/>
      <c r="F2776" s="551"/>
      <c r="G2776" s="551"/>
      <c r="H2776" s="551"/>
      <c r="I2776" s="551"/>
      <c r="J2776" s="551"/>
      <c r="K2776" s="551"/>
      <c r="L2776" s="551"/>
      <c r="M2776" s="551"/>
      <c r="N2776" s="551"/>
      <c r="O2776" s="551"/>
      <c r="P2776" s="551"/>
      <c r="Q2776" s="551"/>
      <c r="R2776" s="551"/>
      <c r="S2776" s="551"/>
      <c r="T2776" s="551"/>
      <c r="U2776" s="551"/>
      <c r="V2776" s="551"/>
      <c r="W2776" s="551"/>
      <c r="X2776" s="551"/>
      <c r="Y2776" s="515"/>
      <c r="Z2776" s="515"/>
      <c r="AA2776" s="515"/>
      <c r="AB2776" s="515"/>
      <c r="AC2776" s="515"/>
      <c r="AD2776" s="515"/>
      <c r="AE2776" s="132"/>
      <c r="AG2776" s="111">
        <f t="shared" si="373"/>
        <v>0</v>
      </c>
      <c r="AH2776" s="111">
        <f t="shared" ref="AH2776:AH2807" si="375">IF(OR(AND(Y2505="NA",Y2776&lt;&gt;"NA"),AND(Y2505&lt;&gt;"NA",Y2776="NA"),AND(Y2505&lt;&gt;"NS",Y2505&lt;&gt;"NA",Y2776&lt;&gt;"NS",Y2776&lt;&gt;"NA",Y2776&gt;Y2505)),1,0)</f>
        <v>0</v>
      </c>
    </row>
    <row r="2777" spans="1:34" ht="15.05" customHeight="1">
      <c r="A2777" s="132"/>
      <c r="B2777" s="132"/>
      <c r="C2777" s="160" t="s">
        <v>133</v>
      </c>
      <c r="D2777" s="551" t="str">
        <f t="shared" ref="D2777:D2831" si="376">IF(D103="","",D103)</f>
        <v/>
      </c>
      <c r="E2777" s="551"/>
      <c r="F2777" s="551"/>
      <c r="G2777" s="551"/>
      <c r="H2777" s="551"/>
      <c r="I2777" s="551"/>
      <c r="J2777" s="551"/>
      <c r="K2777" s="551"/>
      <c r="L2777" s="551"/>
      <c r="M2777" s="551"/>
      <c r="N2777" s="551"/>
      <c r="O2777" s="551"/>
      <c r="P2777" s="551"/>
      <c r="Q2777" s="551"/>
      <c r="R2777" s="551"/>
      <c r="S2777" s="551"/>
      <c r="T2777" s="551"/>
      <c r="U2777" s="551"/>
      <c r="V2777" s="551"/>
      <c r="W2777" s="551"/>
      <c r="X2777" s="551"/>
      <c r="Y2777" s="515"/>
      <c r="Z2777" s="515"/>
      <c r="AA2777" s="515"/>
      <c r="AB2777" s="515"/>
      <c r="AC2777" s="515"/>
      <c r="AD2777" s="515"/>
      <c r="AE2777" s="132"/>
      <c r="AG2777" s="111">
        <f t="shared" ref="AG2777:AG2831" si="377">IF($AG$2710=$AH$2710,0,IF(OR(AND(D2777&lt;&gt;"",Y2777=""),AND(D2777="",Y2777&lt;&gt;"")),1,0))</f>
        <v>0</v>
      </c>
      <c r="AH2777" s="111">
        <f t="shared" si="375"/>
        <v>0</v>
      </c>
    </row>
    <row r="2778" spans="1:34" ht="15.05" customHeight="1">
      <c r="A2778" s="132"/>
      <c r="B2778" s="132"/>
      <c r="C2778" s="160" t="s">
        <v>134</v>
      </c>
      <c r="D2778" s="551" t="str">
        <f t="shared" si="376"/>
        <v/>
      </c>
      <c r="E2778" s="551"/>
      <c r="F2778" s="551"/>
      <c r="G2778" s="551"/>
      <c r="H2778" s="551"/>
      <c r="I2778" s="551"/>
      <c r="J2778" s="551"/>
      <c r="K2778" s="551"/>
      <c r="L2778" s="551"/>
      <c r="M2778" s="551"/>
      <c r="N2778" s="551"/>
      <c r="O2778" s="551"/>
      <c r="P2778" s="551"/>
      <c r="Q2778" s="551"/>
      <c r="R2778" s="551"/>
      <c r="S2778" s="551"/>
      <c r="T2778" s="551"/>
      <c r="U2778" s="551"/>
      <c r="V2778" s="551"/>
      <c r="W2778" s="551"/>
      <c r="X2778" s="551"/>
      <c r="Y2778" s="515"/>
      <c r="Z2778" s="515"/>
      <c r="AA2778" s="515"/>
      <c r="AB2778" s="515"/>
      <c r="AC2778" s="515"/>
      <c r="AD2778" s="515"/>
      <c r="AE2778" s="132"/>
      <c r="AG2778" s="111">
        <f t="shared" si="377"/>
        <v>0</v>
      </c>
      <c r="AH2778" s="111">
        <f t="shared" si="375"/>
        <v>0</v>
      </c>
    </row>
    <row r="2779" spans="1:34" ht="15.05" customHeight="1">
      <c r="A2779" s="132"/>
      <c r="B2779" s="132"/>
      <c r="C2779" s="160" t="s">
        <v>135</v>
      </c>
      <c r="D2779" s="551" t="str">
        <f t="shared" si="376"/>
        <v/>
      </c>
      <c r="E2779" s="551"/>
      <c r="F2779" s="551"/>
      <c r="G2779" s="551"/>
      <c r="H2779" s="551"/>
      <c r="I2779" s="551"/>
      <c r="J2779" s="551"/>
      <c r="K2779" s="551"/>
      <c r="L2779" s="551"/>
      <c r="M2779" s="551"/>
      <c r="N2779" s="551"/>
      <c r="O2779" s="551"/>
      <c r="P2779" s="551"/>
      <c r="Q2779" s="551"/>
      <c r="R2779" s="551"/>
      <c r="S2779" s="551"/>
      <c r="T2779" s="551"/>
      <c r="U2779" s="551"/>
      <c r="V2779" s="551"/>
      <c r="W2779" s="551"/>
      <c r="X2779" s="551"/>
      <c r="Y2779" s="515"/>
      <c r="Z2779" s="515"/>
      <c r="AA2779" s="515"/>
      <c r="AB2779" s="515"/>
      <c r="AC2779" s="515"/>
      <c r="AD2779" s="515"/>
      <c r="AE2779" s="132"/>
      <c r="AG2779" s="111">
        <f t="shared" si="377"/>
        <v>0</v>
      </c>
      <c r="AH2779" s="111">
        <f t="shared" si="375"/>
        <v>0</v>
      </c>
    </row>
    <row r="2780" spans="1:34" ht="15.05" customHeight="1">
      <c r="A2780" s="132"/>
      <c r="B2780" s="132"/>
      <c r="C2780" s="160" t="s">
        <v>136</v>
      </c>
      <c r="D2780" s="551" t="str">
        <f t="shared" si="376"/>
        <v/>
      </c>
      <c r="E2780" s="551"/>
      <c r="F2780" s="551"/>
      <c r="G2780" s="551"/>
      <c r="H2780" s="551"/>
      <c r="I2780" s="551"/>
      <c r="J2780" s="551"/>
      <c r="K2780" s="551"/>
      <c r="L2780" s="551"/>
      <c r="M2780" s="551"/>
      <c r="N2780" s="551"/>
      <c r="O2780" s="551"/>
      <c r="P2780" s="551"/>
      <c r="Q2780" s="551"/>
      <c r="R2780" s="551"/>
      <c r="S2780" s="551"/>
      <c r="T2780" s="551"/>
      <c r="U2780" s="551"/>
      <c r="V2780" s="551"/>
      <c r="W2780" s="551"/>
      <c r="X2780" s="551"/>
      <c r="Y2780" s="515"/>
      <c r="Z2780" s="515"/>
      <c r="AA2780" s="515"/>
      <c r="AB2780" s="515"/>
      <c r="AC2780" s="515"/>
      <c r="AD2780" s="515"/>
      <c r="AE2780" s="132"/>
      <c r="AG2780" s="111">
        <f t="shared" si="377"/>
        <v>0</v>
      </c>
      <c r="AH2780" s="111">
        <f t="shared" si="375"/>
        <v>0</v>
      </c>
    </row>
    <row r="2781" spans="1:34" ht="15.05" customHeight="1">
      <c r="A2781" s="132"/>
      <c r="B2781" s="132"/>
      <c r="C2781" s="160" t="s">
        <v>137</v>
      </c>
      <c r="D2781" s="551" t="str">
        <f t="shared" si="376"/>
        <v/>
      </c>
      <c r="E2781" s="551"/>
      <c r="F2781" s="551"/>
      <c r="G2781" s="551"/>
      <c r="H2781" s="551"/>
      <c r="I2781" s="551"/>
      <c r="J2781" s="551"/>
      <c r="K2781" s="551"/>
      <c r="L2781" s="551"/>
      <c r="M2781" s="551"/>
      <c r="N2781" s="551"/>
      <c r="O2781" s="551"/>
      <c r="P2781" s="551"/>
      <c r="Q2781" s="551"/>
      <c r="R2781" s="551"/>
      <c r="S2781" s="551"/>
      <c r="T2781" s="551"/>
      <c r="U2781" s="551"/>
      <c r="V2781" s="551"/>
      <c r="W2781" s="551"/>
      <c r="X2781" s="551"/>
      <c r="Y2781" s="515"/>
      <c r="Z2781" s="515"/>
      <c r="AA2781" s="515"/>
      <c r="AB2781" s="515"/>
      <c r="AC2781" s="515"/>
      <c r="AD2781" s="515"/>
      <c r="AE2781" s="132"/>
      <c r="AG2781" s="111">
        <f t="shared" si="377"/>
        <v>0</v>
      </c>
      <c r="AH2781" s="111">
        <f t="shared" si="375"/>
        <v>0</v>
      </c>
    </row>
    <row r="2782" spans="1:34" ht="15.05" customHeight="1">
      <c r="A2782" s="132"/>
      <c r="B2782" s="132"/>
      <c r="C2782" s="160" t="s">
        <v>138</v>
      </c>
      <c r="D2782" s="551" t="str">
        <f t="shared" si="376"/>
        <v/>
      </c>
      <c r="E2782" s="551"/>
      <c r="F2782" s="551"/>
      <c r="G2782" s="551"/>
      <c r="H2782" s="551"/>
      <c r="I2782" s="551"/>
      <c r="J2782" s="551"/>
      <c r="K2782" s="551"/>
      <c r="L2782" s="551"/>
      <c r="M2782" s="551"/>
      <c r="N2782" s="551"/>
      <c r="O2782" s="551"/>
      <c r="P2782" s="551"/>
      <c r="Q2782" s="551"/>
      <c r="R2782" s="551"/>
      <c r="S2782" s="551"/>
      <c r="T2782" s="551"/>
      <c r="U2782" s="551"/>
      <c r="V2782" s="551"/>
      <c r="W2782" s="551"/>
      <c r="X2782" s="551"/>
      <c r="Y2782" s="515"/>
      <c r="Z2782" s="515"/>
      <c r="AA2782" s="515"/>
      <c r="AB2782" s="515"/>
      <c r="AC2782" s="515"/>
      <c r="AD2782" s="515"/>
      <c r="AE2782" s="132"/>
      <c r="AG2782" s="111">
        <f t="shared" si="377"/>
        <v>0</v>
      </c>
      <c r="AH2782" s="111">
        <f t="shared" si="375"/>
        <v>0</v>
      </c>
    </row>
    <row r="2783" spans="1:34" ht="15.05" customHeight="1">
      <c r="A2783" s="132"/>
      <c r="B2783" s="132"/>
      <c r="C2783" s="160" t="s">
        <v>139</v>
      </c>
      <c r="D2783" s="551" t="str">
        <f t="shared" si="376"/>
        <v/>
      </c>
      <c r="E2783" s="551"/>
      <c r="F2783" s="551"/>
      <c r="G2783" s="551"/>
      <c r="H2783" s="551"/>
      <c r="I2783" s="551"/>
      <c r="J2783" s="551"/>
      <c r="K2783" s="551"/>
      <c r="L2783" s="551"/>
      <c r="M2783" s="551"/>
      <c r="N2783" s="551"/>
      <c r="O2783" s="551"/>
      <c r="P2783" s="551"/>
      <c r="Q2783" s="551"/>
      <c r="R2783" s="551"/>
      <c r="S2783" s="551"/>
      <c r="T2783" s="551"/>
      <c r="U2783" s="551"/>
      <c r="V2783" s="551"/>
      <c r="W2783" s="551"/>
      <c r="X2783" s="551"/>
      <c r="Y2783" s="515"/>
      <c r="Z2783" s="515"/>
      <c r="AA2783" s="515"/>
      <c r="AB2783" s="515"/>
      <c r="AC2783" s="515"/>
      <c r="AD2783" s="515"/>
      <c r="AE2783" s="132"/>
      <c r="AG2783" s="111">
        <f t="shared" si="377"/>
        <v>0</v>
      </c>
      <c r="AH2783" s="111">
        <f t="shared" si="375"/>
        <v>0</v>
      </c>
    </row>
    <row r="2784" spans="1:34" ht="15.05" customHeight="1">
      <c r="A2784" s="132"/>
      <c r="B2784" s="132"/>
      <c r="C2784" s="160" t="s">
        <v>140</v>
      </c>
      <c r="D2784" s="551" t="str">
        <f t="shared" si="376"/>
        <v/>
      </c>
      <c r="E2784" s="551"/>
      <c r="F2784" s="551"/>
      <c r="G2784" s="551"/>
      <c r="H2784" s="551"/>
      <c r="I2784" s="551"/>
      <c r="J2784" s="551"/>
      <c r="K2784" s="551"/>
      <c r="L2784" s="551"/>
      <c r="M2784" s="551"/>
      <c r="N2784" s="551"/>
      <c r="O2784" s="551"/>
      <c r="P2784" s="551"/>
      <c r="Q2784" s="551"/>
      <c r="R2784" s="551"/>
      <c r="S2784" s="551"/>
      <c r="T2784" s="551"/>
      <c r="U2784" s="551"/>
      <c r="V2784" s="551"/>
      <c r="W2784" s="551"/>
      <c r="X2784" s="551"/>
      <c r="Y2784" s="515"/>
      <c r="Z2784" s="515"/>
      <c r="AA2784" s="515"/>
      <c r="AB2784" s="515"/>
      <c r="AC2784" s="515"/>
      <c r="AD2784" s="515"/>
      <c r="AE2784" s="132"/>
      <c r="AG2784" s="111">
        <f t="shared" si="377"/>
        <v>0</v>
      </c>
      <c r="AH2784" s="111">
        <f t="shared" si="375"/>
        <v>0</v>
      </c>
    </row>
    <row r="2785" spans="1:34" ht="15.05" customHeight="1">
      <c r="A2785" s="132"/>
      <c r="B2785" s="132"/>
      <c r="C2785" s="160" t="s">
        <v>141</v>
      </c>
      <c r="D2785" s="551" t="str">
        <f t="shared" si="376"/>
        <v/>
      </c>
      <c r="E2785" s="551"/>
      <c r="F2785" s="551"/>
      <c r="G2785" s="551"/>
      <c r="H2785" s="551"/>
      <c r="I2785" s="551"/>
      <c r="J2785" s="551"/>
      <c r="K2785" s="551"/>
      <c r="L2785" s="551"/>
      <c r="M2785" s="551"/>
      <c r="N2785" s="551"/>
      <c r="O2785" s="551"/>
      <c r="P2785" s="551"/>
      <c r="Q2785" s="551"/>
      <c r="R2785" s="551"/>
      <c r="S2785" s="551"/>
      <c r="T2785" s="551"/>
      <c r="U2785" s="551"/>
      <c r="V2785" s="551"/>
      <c r="W2785" s="551"/>
      <c r="X2785" s="551"/>
      <c r="Y2785" s="515"/>
      <c r="Z2785" s="515"/>
      <c r="AA2785" s="515"/>
      <c r="AB2785" s="515"/>
      <c r="AC2785" s="515"/>
      <c r="AD2785" s="515"/>
      <c r="AE2785" s="132"/>
      <c r="AG2785" s="111">
        <f t="shared" si="377"/>
        <v>0</v>
      </c>
      <c r="AH2785" s="111">
        <f t="shared" si="375"/>
        <v>0</v>
      </c>
    </row>
    <row r="2786" spans="1:34" ht="15.05" customHeight="1">
      <c r="A2786" s="132"/>
      <c r="B2786" s="132"/>
      <c r="C2786" s="160" t="s">
        <v>142</v>
      </c>
      <c r="D2786" s="551" t="str">
        <f t="shared" si="376"/>
        <v/>
      </c>
      <c r="E2786" s="551"/>
      <c r="F2786" s="551"/>
      <c r="G2786" s="551"/>
      <c r="H2786" s="551"/>
      <c r="I2786" s="551"/>
      <c r="J2786" s="551"/>
      <c r="K2786" s="551"/>
      <c r="L2786" s="551"/>
      <c r="M2786" s="551"/>
      <c r="N2786" s="551"/>
      <c r="O2786" s="551"/>
      <c r="P2786" s="551"/>
      <c r="Q2786" s="551"/>
      <c r="R2786" s="551"/>
      <c r="S2786" s="551"/>
      <c r="T2786" s="551"/>
      <c r="U2786" s="551"/>
      <c r="V2786" s="551"/>
      <c r="W2786" s="551"/>
      <c r="X2786" s="551"/>
      <c r="Y2786" s="515"/>
      <c r="Z2786" s="515"/>
      <c r="AA2786" s="515"/>
      <c r="AB2786" s="515"/>
      <c r="AC2786" s="515"/>
      <c r="AD2786" s="515"/>
      <c r="AE2786" s="132"/>
      <c r="AG2786" s="111">
        <f t="shared" si="377"/>
        <v>0</v>
      </c>
      <c r="AH2786" s="111">
        <f t="shared" si="375"/>
        <v>0</v>
      </c>
    </row>
    <row r="2787" spans="1:34" ht="15.05" customHeight="1">
      <c r="A2787" s="132"/>
      <c r="B2787" s="132"/>
      <c r="C2787" s="160" t="s">
        <v>143</v>
      </c>
      <c r="D2787" s="551" t="str">
        <f t="shared" si="376"/>
        <v/>
      </c>
      <c r="E2787" s="551"/>
      <c r="F2787" s="551"/>
      <c r="G2787" s="551"/>
      <c r="H2787" s="551"/>
      <c r="I2787" s="551"/>
      <c r="J2787" s="551"/>
      <c r="K2787" s="551"/>
      <c r="L2787" s="551"/>
      <c r="M2787" s="551"/>
      <c r="N2787" s="551"/>
      <c r="O2787" s="551"/>
      <c r="P2787" s="551"/>
      <c r="Q2787" s="551"/>
      <c r="R2787" s="551"/>
      <c r="S2787" s="551"/>
      <c r="T2787" s="551"/>
      <c r="U2787" s="551"/>
      <c r="V2787" s="551"/>
      <c r="W2787" s="551"/>
      <c r="X2787" s="551"/>
      <c r="Y2787" s="515"/>
      <c r="Z2787" s="515"/>
      <c r="AA2787" s="515"/>
      <c r="AB2787" s="515"/>
      <c r="AC2787" s="515"/>
      <c r="AD2787" s="515"/>
      <c r="AE2787" s="132"/>
      <c r="AG2787" s="111">
        <f t="shared" si="377"/>
        <v>0</v>
      </c>
      <c r="AH2787" s="111">
        <f t="shared" si="375"/>
        <v>0</v>
      </c>
    </row>
    <row r="2788" spans="1:34" ht="15.05" customHeight="1">
      <c r="A2788" s="132"/>
      <c r="B2788" s="132"/>
      <c r="C2788" s="160" t="s">
        <v>144</v>
      </c>
      <c r="D2788" s="551" t="str">
        <f t="shared" si="376"/>
        <v/>
      </c>
      <c r="E2788" s="551"/>
      <c r="F2788" s="551"/>
      <c r="G2788" s="551"/>
      <c r="H2788" s="551"/>
      <c r="I2788" s="551"/>
      <c r="J2788" s="551"/>
      <c r="K2788" s="551"/>
      <c r="L2788" s="551"/>
      <c r="M2788" s="551"/>
      <c r="N2788" s="551"/>
      <c r="O2788" s="551"/>
      <c r="P2788" s="551"/>
      <c r="Q2788" s="551"/>
      <c r="R2788" s="551"/>
      <c r="S2788" s="551"/>
      <c r="T2788" s="551"/>
      <c r="U2788" s="551"/>
      <c r="V2788" s="551"/>
      <c r="W2788" s="551"/>
      <c r="X2788" s="551"/>
      <c r="Y2788" s="515"/>
      <c r="Z2788" s="515"/>
      <c r="AA2788" s="515"/>
      <c r="AB2788" s="515"/>
      <c r="AC2788" s="515"/>
      <c r="AD2788" s="515"/>
      <c r="AE2788" s="132"/>
      <c r="AG2788" s="111">
        <f t="shared" si="377"/>
        <v>0</v>
      </c>
      <c r="AH2788" s="111">
        <f t="shared" si="375"/>
        <v>0</v>
      </c>
    </row>
    <row r="2789" spans="1:34" ht="15.05" customHeight="1">
      <c r="A2789" s="132"/>
      <c r="B2789" s="132"/>
      <c r="C2789" s="160" t="s">
        <v>145</v>
      </c>
      <c r="D2789" s="551" t="str">
        <f t="shared" si="376"/>
        <v/>
      </c>
      <c r="E2789" s="551"/>
      <c r="F2789" s="551"/>
      <c r="G2789" s="551"/>
      <c r="H2789" s="551"/>
      <c r="I2789" s="551"/>
      <c r="J2789" s="551"/>
      <c r="K2789" s="551"/>
      <c r="L2789" s="551"/>
      <c r="M2789" s="551"/>
      <c r="N2789" s="551"/>
      <c r="O2789" s="551"/>
      <c r="P2789" s="551"/>
      <c r="Q2789" s="551"/>
      <c r="R2789" s="551"/>
      <c r="S2789" s="551"/>
      <c r="T2789" s="551"/>
      <c r="U2789" s="551"/>
      <c r="V2789" s="551"/>
      <c r="W2789" s="551"/>
      <c r="X2789" s="551"/>
      <c r="Y2789" s="515"/>
      <c r="Z2789" s="515"/>
      <c r="AA2789" s="515"/>
      <c r="AB2789" s="515"/>
      <c r="AC2789" s="515"/>
      <c r="AD2789" s="515"/>
      <c r="AE2789" s="132"/>
      <c r="AG2789" s="111">
        <f t="shared" si="377"/>
        <v>0</v>
      </c>
      <c r="AH2789" s="111">
        <f t="shared" si="375"/>
        <v>0</v>
      </c>
    </row>
    <row r="2790" spans="1:34" ht="15.05" customHeight="1">
      <c r="A2790" s="132"/>
      <c r="B2790" s="132"/>
      <c r="C2790" s="161" t="s">
        <v>146</v>
      </c>
      <c r="D2790" s="551" t="str">
        <f t="shared" si="376"/>
        <v/>
      </c>
      <c r="E2790" s="551"/>
      <c r="F2790" s="551"/>
      <c r="G2790" s="551"/>
      <c r="H2790" s="551"/>
      <c r="I2790" s="551"/>
      <c r="J2790" s="551"/>
      <c r="K2790" s="551"/>
      <c r="L2790" s="551"/>
      <c r="M2790" s="551"/>
      <c r="N2790" s="551"/>
      <c r="O2790" s="551"/>
      <c r="P2790" s="551"/>
      <c r="Q2790" s="551"/>
      <c r="R2790" s="551"/>
      <c r="S2790" s="551"/>
      <c r="T2790" s="551"/>
      <c r="U2790" s="551"/>
      <c r="V2790" s="551"/>
      <c r="W2790" s="551"/>
      <c r="X2790" s="551"/>
      <c r="Y2790" s="515"/>
      <c r="Z2790" s="515"/>
      <c r="AA2790" s="515"/>
      <c r="AB2790" s="515"/>
      <c r="AC2790" s="515"/>
      <c r="AD2790" s="515"/>
      <c r="AE2790" s="132"/>
      <c r="AG2790" s="111">
        <f t="shared" si="377"/>
        <v>0</v>
      </c>
      <c r="AH2790" s="111">
        <f t="shared" si="375"/>
        <v>0</v>
      </c>
    </row>
    <row r="2791" spans="1:34" ht="15.05" customHeight="1">
      <c r="A2791" s="132"/>
      <c r="B2791" s="132"/>
      <c r="C2791" s="160" t="s">
        <v>147</v>
      </c>
      <c r="D2791" s="551" t="str">
        <f t="shared" si="376"/>
        <v/>
      </c>
      <c r="E2791" s="551"/>
      <c r="F2791" s="551"/>
      <c r="G2791" s="551"/>
      <c r="H2791" s="551"/>
      <c r="I2791" s="551"/>
      <c r="J2791" s="551"/>
      <c r="K2791" s="551"/>
      <c r="L2791" s="551"/>
      <c r="M2791" s="551"/>
      <c r="N2791" s="551"/>
      <c r="O2791" s="551"/>
      <c r="P2791" s="551"/>
      <c r="Q2791" s="551"/>
      <c r="R2791" s="551"/>
      <c r="S2791" s="551"/>
      <c r="T2791" s="551"/>
      <c r="U2791" s="551"/>
      <c r="V2791" s="551"/>
      <c r="W2791" s="551"/>
      <c r="X2791" s="551"/>
      <c r="Y2791" s="515"/>
      <c r="Z2791" s="515"/>
      <c r="AA2791" s="515"/>
      <c r="AB2791" s="515"/>
      <c r="AC2791" s="515"/>
      <c r="AD2791" s="515"/>
      <c r="AE2791" s="132"/>
      <c r="AG2791" s="111">
        <f t="shared" si="377"/>
        <v>0</v>
      </c>
      <c r="AH2791" s="111">
        <f t="shared" si="375"/>
        <v>0</v>
      </c>
    </row>
    <row r="2792" spans="1:34" ht="15.05" customHeight="1">
      <c r="A2792" s="132"/>
      <c r="B2792" s="132"/>
      <c r="C2792" s="160" t="s">
        <v>148</v>
      </c>
      <c r="D2792" s="551" t="str">
        <f t="shared" si="376"/>
        <v/>
      </c>
      <c r="E2792" s="551"/>
      <c r="F2792" s="551"/>
      <c r="G2792" s="551"/>
      <c r="H2792" s="551"/>
      <c r="I2792" s="551"/>
      <c r="J2792" s="551"/>
      <c r="K2792" s="551"/>
      <c r="L2792" s="551"/>
      <c r="M2792" s="551"/>
      <c r="N2792" s="551"/>
      <c r="O2792" s="551"/>
      <c r="P2792" s="551"/>
      <c r="Q2792" s="551"/>
      <c r="R2792" s="551"/>
      <c r="S2792" s="551"/>
      <c r="T2792" s="551"/>
      <c r="U2792" s="551"/>
      <c r="V2792" s="551"/>
      <c r="W2792" s="551"/>
      <c r="X2792" s="551"/>
      <c r="Y2792" s="515"/>
      <c r="Z2792" s="515"/>
      <c r="AA2792" s="515"/>
      <c r="AB2792" s="515"/>
      <c r="AC2792" s="515"/>
      <c r="AD2792" s="515"/>
      <c r="AE2792" s="132"/>
      <c r="AG2792" s="111">
        <f t="shared" si="377"/>
        <v>0</v>
      </c>
      <c r="AH2792" s="111">
        <f t="shared" si="375"/>
        <v>0</v>
      </c>
    </row>
    <row r="2793" spans="1:34" ht="15.05" customHeight="1">
      <c r="A2793" s="132"/>
      <c r="B2793" s="132"/>
      <c r="C2793" s="160" t="s">
        <v>149</v>
      </c>
      <c r="D2793" s="551" t="str">
        <f t="shared" si="376"/>
        <v/>
      </c>
      <c r="E2793" s="551"/>
      <c r="F2793" s="551"/>
      <c r="G2793" s="551"/>
      <c r="H2793" s="551"/>
      <c r="I2793" s="551"/>
      <c r="J2793" s="551"/>
      <c r="K2793" s="551"/>
      <c r="L2793" s="551"/>
      <c r="M2793" s="551"/>
      <c r="N2793" s="551"/>
      <c r="O2793" s="551"/>
      <c r="P2793" s="551"/>
      <c r="Q2793" s="551"/>
      <c r="R2793" s="551"/>
      <c r="S2793" s="551"/>
      <c r="T2793" s="551"/>
      <c r="U2793" s="551"/>
      <c r="V2793" s="551"/>
      <c r="W2793" s="551"/>
      <c r="X2793" s="551"/>
      <c r="Y2793" s="515"/>
      <c r="Z2793" s="515"/>
      <c r="AA2793" s="515"/>
      <c r="AB2793" s="515"/>
      <c r="AC2793" s="515"/>
      <c r="AD2793" s="515"/>
      <c r="AE2793" s="132"/>
      <c r="AG2793" s="111">
        <f t="shared" si="377"/>
        <v>0</v>
      </c>
      <c r="AH2793" s="111">
        <f t="shared" si="375"/>
        <v>0</v>
      </c>
    </row>
    <row r="2794" spans="1:34" ht="15.05" customHeight="1">
      <c r="A2794" s="132"/>
      <c r="B2794" s="132"/>
      <c r="C2794" s="160" t="s">
        <v>150</v>
      </c>
      <c r="D2794" s="551" t="str">
        <f t="shared" si="376"/>
        <v/>
      </c>
      <c r="E2794" s="551"/>
      <c r="F2794" s="551"/>
      <c r="G2794" s="551"/>
      <c r="H2794" s="551"/>
      <c r="I2794" s="551"/>
      <c r="J2794" s="551"/>
      <c r="K2794" s="551"/>
      <c r="L2794" s="551"/>
      <c r="M2794" s="551"/>
      <c r="N2794" s="551"/>
      <c r="O2794" s="551"/>
      <c r="P2794" s="551"/>
      <c r="Q2794" s="551"/>
      <c r="R2794" s="551"/>
      <c r="S2794" s="551"/>
      <c r="T2794" s="551"/>
      <c r="U2794" s="551"/>
      <c r="V2794" s="551"/>
      <c r="W2794" s="551"/>
      <c r="X2794" s="551"/>
      <c r="Y2794" s="515"/>
      <c r="Z2794" s="515"/>
      <c r="AA2794" s="515"/>
      <c r="AB2794" s="515"/>
      <c r="AC2794" s="515"/>
      <c r="AD2794" s="515"/>
      <c r="AE2794" s="132"/>
      <c r="AG2794" s="111">
        <f t="shared" si="377"/>
        <v>0</v>
      </c>
      <c r="AH2794" s="111">
        <f t="shared" si="375"/>
        <v>0</v>
      </c>
    </row>
    <row r="2795" spans="1:34" ht="15.05" customHeight="1">
      <c r="A2795" s="132"/>
      <c r="B2795" s="132"/>
      <c r="C2795" s="160" t="s">
        <v>151</v>
      </c>
      <c r="D2795" s="551" t="str">
        <f t="shared" si="376"/>
        <v/>
      </c>
      <c r="E2795" s="551"/>
      <c r="F2795" s="551"/>
      <c r="G2795" s="551"/>
      <c r="H2795" s="551"/>
      <c r="I2795" s="551"/>
      <c r="J2795" s="551"/>
      <c r="K2795" s="551"/>
      <c r="L2795" s="551"/>
      <c r="M2795" s="551"/>
      <c r="N2795" s="551"/>
      <c r="O2795" s="551"/>
      <c r="P2795" s="551"/>
      <c r="Q2795" s="551"/>
      <c r="R2795" s="551"/>
      <c r="S2795" s="551"/>
      <c r="T2795" s="551"/>
      <c r="U2795" s="551"/>
      <c r="V2795" s="551"/>
      <c r="W2795" s="551"/>
      <c r="X2795" s="551"/>
      <c r="Y2795" s="515"/>
      <c r="Z2795" s="515"/>
      <c r="AA2795" s="515"/>
      <c r="AB2795" s="515"/>
      <c r="AC2795" s="515"/>
      <c r="AD2795" s="515"/>
      <c r="AE2795" s="132"/>
      <c r="AG2795" s="111">
        <f t="shared" si="377"/>
        <v>0</v>
      </c>
      <c r="AH2795" s="111">
        <f t="shared" si="375"/>
        <v>0</v>
      </c>
    </row>
    <row r="2796" spans="1:34" ht="15.05" customHeight="1">
      <c r="A2796" s="132"/>
      <c r="B2796" s="132"/>
      <c r="C2796" s="160" t="s">
        <v>152</v>
      </c>
      <c r="D2796" s="551" t="str">
        <f t="shared" si="376"/>
        <v/>
      </c>
      <c r="E2796" s="551"/>
      <c r="F2796" s="551"/>
      <c r="G2796" s="551"/>
      <c r="H2796" s="551"/>
      <c r="I2796" s="551"/>
      <c r="J2796" s="551"/>
      <c r="K2796" s="551"/>
      <c r="L2796" s="551"/>
      <c r="M2796" s="551"/>
      <c r="N2796" s="551"/>
      <c r="O2796" s="551"/>
      <c r="P2796" s="551"/>
      <c r="Q2796" s="551"/>
      <c r="R2796" s="551"/>
      <c r="S2796" s="551"/>
      <c r="T2796" s="551"/>
      <c r="U2796" s="551"/>
      <c r="V2796" s="551"/>
      <c r="W2796" s="551"/>
      <c r="X2796" s="551"/>
      <c r="Y2796" s="515"/>
      <c r="Z2796" s="515"/>
      <c r="AA2796" s="515"/>
      <c r="AB2796" s="515"/>
      <c r="AC2796" s="515"/>
      <c r="AD2796" s="515"/>
      <c r="AE2796" s="132"/>
      <c r="AG2796" s="111">
        <f t="shared" si="377"/>
        <v>0</v>
      </c>
      <c r="AH2796" s="111">
        <f t="shared" si="375"/>
        <v>0</v>
      </c>
    </row>
    <row r="2797" spans="1:34" ht="15.05" customHeight="1">
      <c r="A2797" s="132"/>
      <c r="B2797" s="132"/>
      <c r="C2797" s="160" t="s">
        <v>153</v>
      </c>
      <c r="D2797" s="551" t="str">
        <f t="shared" si="376"/>
        <v/>
      </c>
      <c r="E2797" s="551"/>
      <c r="F2797" s="551"/>
      <c r="G2797" s="551"/>
      <c r="H2797" s="551"/>
      <c r="I2797" s="551"/>
      <c r="J2797" s="551"/>
      <c r="K2797" s="551"/>
      <c r="L2797" s="551"/>
      <c r="M2797" s="551"/>
      <c r="N2797" s="551"/>
      <c r="O2797" s="551"/>
      <c r="P2797" s="551"/>
      <c r="Q2797" s="551"/>
      <c r="R2797" s="551"/>
      <c r="S2797" s="551"/>
      <c r="T2797" s="551"/>
      <c r="U2797" s="551"/>
      <c r="V2797" s="551"/>
      <c r="W2797" s="551"/>
      <c r="X2797" s="551"/>
      <c r="Y2797" s="515"/>
      <c r="Z2797" s="515"/>
      <c r="AA2797" s="515"/>
      <c r="AB2797" s="515"/>
      <c r="AC2797" s="515"/>
      <c r="AD2797" s="515"/>
      <c r="AE2797" s="132"/>
      <c r="AG2797" s="111">
        <f t="shared" si="377"/>
        <v>0</v>
      </c>
      <c r="AH2797" s="111">
        <f t="shared" si="375"/>
        <v>0</v>
      </c>
    </row>
    <row r="2798" spans="1:34" ht="15.05" customHeight="1">
      <c r="A2798" s="132"/>
      <c r="B2798" s="132"/>
      <c r="C2798" s="160" t="s">
        <v>154</v>
      </c>
      <c r="D2798" s="551" t="str">
        <f t="shared" si="376"/>
        <v/>
      </c>
      <c r="E2798" s="551"/>
      <c r="F2798" s="551"/>
      <c r="G2798" s="551"/>
      <c r="H2798" s="551"/>
      <c r="I2798" s="551"/>
      <c r="J2798" s="551"/>
      <c r="K2798" s="551"/>
      <c r="L2798" s="551"/>
      <c r="M2798" s="551"/>
      <c r="N2798" s="551"/>
      <c r="O2798" s="551"/>
      <c r="P2798" s="551"/>
      <c r="Q2798" s="551"/>
      <c r="R2798" s="551"/>
      <c r="S2798" s="551"/>
      <c r="T2798" s="551"/>
      <c r="U2798" s="551"/>
      <c r="V2798" s="551"/>
      <c r="W2798" s="551"/>
      <c r="X2798" s="551"/>
      <c r="Y2798" s="515"/>
      <c r="Z2798" s="515"/>
      <c r="AA2798" s="515"/>
      <c r="AB2798" s="515"/>
      <c r="AC2798" s="515"/>
      <c r="AD2798" s="515"/>
      <c r="AE2798" s="132"/>
      <c r="AG2798" s="111">
        <f t="shared" si="377"/>
        <v>0</v>
      </c>
      <c r="AH2798" s="111">
        <f t="shared" si="375"/>
        <v>0</v>
      </c>
    </row>
    <row r="2799" spans="1:34" ht="15.05" customHeight="1">
      <c r="A2799" s="132"/>
      <c r="B2799" s="132"/>
      <c r="C2799" s="160" t="s">
        <v>155</v>
      </c>
      <c r="D2799" s="551" t="str">
        <f t="shared" si="376"/>
        <v/>
      </c>
      <c r="E2799" s="551"/>
      <c r="F2799" s="551"/>
      <c r="G2799" s="551"/>
      <c r="H2799" s="551"/>
      <c r="I2799" s="551"/>
      <c r="J2799" s="551"/>
      <c r="K2799" s="551"/>
      <c r="L2799" s="551"/>
      <c r="M2799" s="551"/>
      <c r="N2799" s="551"/>
      <c r="O2799" s="551"/>
      <c r="P2799" s="551"/>
      <c r="Q2799" s="551"/>
      <c r="R2799" s="551"/>
      <c r="S2799" s="551"/>
      <c r="T2799" s="551"/>
      <c r="U2799" s="551"/>
      <c r="V2799" s="551"/>
      <c r="W2799" s="551"/>
      <c r="X2799" s="551"/>
      <c r="Y2799" s="515"/>
      <c r="Z2799" s="515"/>
      <c r="AA2799" s="515"/>
      <c r="AB2799" s="515"/>
      <c r="AC2799" s="515"/>
      <c r="AD2799" s="515"/>
      <c r="AE2799" s="132"/>
      <c r="AG2799" s="111">
        <f t="shared" si="377"/>
        <v>0</v>
      </c>
      <c r="AH2799" s="111">
        <f t="shared" si="375"/>
        <v>0</v>
      </c>
    </row>
    <row r="2800" spans="1:34" ht="15.05" customHeight="1">
      <c r="A2800" s="132"/>
      <c r="B2800" s="132"/>
      <c r="C2800" s="160" t="s">
        <v>156</v>
      </c>
      <c r="D2800" s="551" t="str">
        <f t="shared" si="376"/>
        <v/>
      </c>
      <c r="E2800" s="551"/>
      <c r="F2800" s="551"/>
      <c r="G2800" s="551"/>
      <c r="H2800" s="551"/>
      <c r="I2800" s="551"/>
      <c r="J2800" s="551"/>
      <c r="K2800" s="551"/>
      <c r="L2800" s="551"/>
      <c r="M2800" s="551"/>
      <c r="N2800" s="551"/>
      <c r="O2800" s="551"/>
      <c r="P2800" s="551"/>
      <c r="Q2800" s="551"/>
      <c r="R2800" s="551"/>
      <c r="S2800" s="551"/>
      <c r="T2800" s="551"/>
      <c r="U2800" s="551"/>
      <c r="V2800" s="551"/>
      <c r="W2800" s="551"/>
      <c r="X2800" s="551"/>
      <c r="Y2800" s="515"/>
      <c r="Z2800" s="515"/>
      <c r="AA2800" s="515"/>
      <c r="AB2800" s="515"/>
      <c r="AC2800" s="515"/>
      <c r="AD2800" s="515"/>
      <c r="AE2800" s="132"/>
      <c r="AG2800" s="111">
        <f t="shared" si="377"/>
        <v>0</v>
      </c>
      <c r="AH2800" s="111">
        <f t="shared" si="375"/>
        <v>0</v>
      </c>
    </row>
    <row r="2801" spans="1:34" ht="15.05" customHeight="1">
      <c r="A2801" s="132"/>
      <c r="B2801" s="132"/>
      <c r="C2801" s="160" t="s">
        <v>157</v>
      </c>
      <c r="D2801" s="551" t="str">
        <f t="shared" si="376"/>
        <v/>
      </c>
      <c r="E2801" s="551"/>
      <c r="F2801" s="551"/>
      <c r="G2801" s="551"/>
      <c r="H2801" s="551"/>
      <c r="I2801" s="551"/>
      <c r="J2801" s="551"/>
      <c r="K2801" s="551"/>
      <c r="L2801" s="551"/>
      <c r="M2801" s="551"/>
      <c r="N2801" s="551"/>
      <c r="O2801" s="551"/>
      <c r="P2801" s="551"/>
      <c r="Q2801" s="551"/>
      <c r="R2801" s="551"/>
      <c r="S2801" s="551"/>
      <c r="T2801" s="551"/>
      <c r="U2801" s="551"/>
      <c r="V2801" s="551"/>
      <c r="W2801" s="551"/>
      <c r="X2801" s="551"/>
      <c r="Y2801" s="515"/>
      <c r="Z2801" s="515"/>
      <c r="AA2801" s="515"/>
      <c r="AB2801" s="515"/>
      <c r="AC2801" s="515"/>
      <c r="AD2801" s="515"/>
      <c r="AE2801" s="132"/>
      <c r="AG2801" s="111">
        <f t="shared" si="377"/>
        <v>0</v>
      </c>
      <c r="AH2801" s="111">
        <f t="shared" si="375"/>
        <v>0</v>
      </c>
    </row>
    <row r="2802" spans="1:34" ht="15.05" customHeight="1">
      <c r="A2802" s="132"/>
      <c r="B2802" s="132"/>
      <c r="C2802" s="160" t="s">
        <v>158</v>
      </c>
      <c r="D2802" s="551" t="str">
        <f t="shared" si="376"/>
        <v/>
      </c>
      <c r="E2802" s="551"/>
      <c r="F2802" s="551"/>
      <c r="G2802" s="551"/>
      <c r="H2802" s="551"/>
      <c r="I2802" s="551"/>
      <c r="J2802" s="551"/>
      <c r="K2802" s="551"/>
      <c r="L2802" s="551"/>
      <c r="M2802" s="551"/>
      <c r="N2802" s="551"/>
      <c r="O2802" s="551"/>
      <c r="P2802" s="551"/>
      <c r="Q2802" s="551"/>
      <c r="R2802" s="551"/>
      <c r="S2802" s="551"/>
      <c r="T2802" s="551"/>
      <c r="U2802" s="551"/>
      <c r="V2802" s="551"/>
      <c r="W2802" s="551"/>
      <c r="X2802" s="551"/>
      <c r="Y2802" s="515"/>
      <c r="Z2802" s="515"/>
      <c r="AA2802" s="515"/>
      <c r="AB2802" s="515"/>
      <c r="AC2802" s="515"/>
      <c r="AD2802" s="515"/>
      <c r="AE2802" s="132"/>
      <c r="AG2802" s="111">
        <f t="shared" si="377"/>
        <v>0</v>
      </c>
      <c r="AH2802" s="111">
        <f t="shared" si="375"/>
        <v>0</v>
      </c>
    </row>
    <row r="2803" spans="1:34" ht="15.05" customHeight="1">
      <c r="A2803" s="132"/>
      <c r="B2803" s="132"/>
      <c r="C2803" s="160" t="s">
        <v>159</v>
      </c>
      <c r="D2803" s="551" t="str">
        <f t="shared" si="376"/>
        <v/>
      </c>
      <c r="E2803" s="551"/>
      <c r="F2803" s="551"/>
      <c r="G2803" s="551"/>
      <c r="H2803" s="551"/>
      <c r="I2803" s="551"/>
      <c r="J2803" s="551"/>
      <c r="K2803" s="551"/>
      <c r="L2803" s="551"/>
      <c r="M2803" s="551"/>
      <c r="N2803" s="551"/>
      <c r="O2803" s="551"/>
      <c r="P2803" s="551"/>
      <c r="Q2803" s="551"/>
      <c r="R2803" s="551"/>
      <c r="S2803" s="551"/>
      <c r="T2803" s="551"/>
      <c r="U2803" s="551"/>
      <c r="V2803" s="551"/>
      <c r="W2803" s="551"/>
      <c r="X2803" s="551"/>
      <c r="Y2803" s="515"/>
      <c r="Z2803" s="515"/>
      <c r="AA2803" s="515"/>
      <c r="AB2803" s="515"/>
      <c r="AC2803" s="515"/>
      <c r="AD2803" s="515"/>
      <c r="AE2803" s="132"/>
      <c r="AG2803" s="111">
        <f t="shared" si="377"/>
        <v>0</v>
      </c>
      <c r="AH2803" s="111">
        <f t="shared" si="375"/>
        <v>0</v>
      </c>
    </row>
    <row r="2804" spans="1:34" ht="15.05" customHeight="1">
      <c r="A2804" s="132"/>
      <c r="B2804" s="132"/>
      <c r="C2804" s="160" t="s">
        <v>160</v>
      </c>
      <c r="D2804" s="551" t="str">
        <f t="shared" si="376"/>
        <v/>
      </c>
      <c r="E2804" s="551"/>
      <c r="F2804" s="551"/>
      <c r="G2804" s="551"/>
      <c r="H2804" s="551"/>
      <c r="I2804" s="551"/>
      <c r="J2804" s="551"/>
      <c r="K2804" s="551"/>
      <c r="L2804" s="551"/>
      <c r="M2804" s="551"/>
      <c r="N2804" s="551"/>
      <c r="O2804" s="551"/>
      <c r="P2804" s="551"/>
      <c r="Q2804" s="551"/>
      <c r="R2804" s="551"/>
      <c r="S2804" s="551"/>
      <c r="T2804" s="551"/>
      <c r="U2804" s="551"/>
      <c r="V2804" s="551"/>
      <c r="W2804" s="551"/>
      <c r="X2804" s="551"/>
      <c r="Y2804" s="515"/>
      <c r="Z2804" s="515"/>
      <c r="AA2804" s="515"/>
      <c r="AB2804" s="515"/>
      <c r="AC2804" s="515"/>
      <c r="AD2804" s="515"/>
      <c r="AE2804" s="132"/>
      <c r="AG2804" s="111">
        <f t="shared" si="377"/>
        <v>0</v>
      </c>
      <c r="AH2804" s="111">
        <f t="shared" si="375"/>
        <v>0</v>
      </c>
    </row>
    <row r="2805" spans="1:34" ht="15.05" customHeight="1">
      <c r="A2805" s="132"/>
      <c r="B2805" s="132"/>
      <c r="C2805" s="160" t="s">
        <v>161</v>
      </c>
      <c r="D2805" s="551" t="str">
        <f t="shared" si="376"/>
        <v/>
      </c>
      <c r="E2805" s="551"/>
      <c r="F2805" s="551"/>
      <c r="G2805" s="551"/>
      <c r="H2805" s="551"/>
      <c r="I2805" s="551"/>
      <c r="J2805" s="551"/>
      <c r="K2805" s="551"/>
      <c r="L2805" s="551"/>
      <c r="M2805" s="551"/>
      <c r="N2805" s="551"/>
      <c r="O2805" s="551"/>
      <c r="P2805" s="551"/>
      <c r="Q2805" s="551"/>
      <c r="R2805" s="551"/>
      <c r="S2805" s="551"/>
      <c r="T2805" s="551"/>
      <c r="U2805" s="551"/>
      <c r="V2805" s="551"/>
      <c r="W2805" s="551"/>
      <c r="X2805" s="551"/>
      <c r="Y2805" s="515"/>
      <c r="Z2805" s="515"/>
      <c r="AA2805" s="515"/>
      <c r="AB2805" s="515"/>
      <c r="AC2805" s="515"/>
      <c r="AD2805" s="515"/>
      <c r="AE2805" s="132"/>
      <c r="AG2805" s="111">
        <f t="shared" si="377"/>
        <v>0</v>
      </c>
      <c r="AH2805" s="111">
        <f t="shared" si="375"/>
        <v>0</v>
      </c>
    </row>
    <row r="2806" spans="1:34" ht="15.05" customHeight="1">
      <c r="A2806" s="132"/>
      <c r="B2806" s="132"/>
      <c r="C2806" s="160" t="s">
        <v>162</v>
      </c>
      <c r="D2806" s="551" t="str">
        <f t="shared" si="376"/>
        <v/>
      </c>
      <c r="E2806" s="551"/>
      <c r="F2806" s="551"/>
      <c r="G2806" s="551"/>
      <c r="H2806" s="551"/>
      <c r="I2806" s="551"/>
      <c r="J2806" s="551"/>
      <c r="K2806" s="551"/>
      <c r="L2806" s="551"/>
      <c r="M2806" s="551"/>
      <c r="N2806" s="551"/>
      <c r="O2806" s="551"/>
      <c r="P2806" s="551"/>
      <c r="Q2806" s="551"/>
      <c r="R2806" s="551"/>
      <c r="S2806" s="551"/>
      <c r="T2806" s="551"/>
      <c r="U2806" s="551"/>
      <c r="V2806" s="551"/>
      <c r="W2806" s="551"/>
      <c r="X2806" s="551"/>
      <c r="Y2806" s="515"/>
      <c r="Z2806" s="515"/>
      <c r="AA2806" s="515"/>
      <c r="AB2806" s="515"/>
      <c r="AC2806" s="515"/>
      <c r="AD2806" s="515"/>
      <c r="AE2806" s="132"/>
      <c r="AG2806" s="111">
        <f t="shared" si="377"/>
        <v>0</v>
      </c>
      <c r="AH2806" s="111">
        <f t="shared" si="375"/>
        <v>0</v>
      </c>
    </row>
    <row r="2807" spans="1:34" ht="15.05" customHeight="1">
      <c r="A2807" s="132"/>
      <c r="B2807" s="132"/>
      <c r="C2807" s="160" t="s">
        <v>163</v>
      </c>
      <c r="D2807" s="551" t="str">
        <f t="shared" si="376"/>
        <v/>
      </c>
      <c r="E2807" s="551"/>
      <c r="F2807" s="551"/>
      <c r="G2807" s="551"/>
      <c r="H2807" s="551"/>
      <c r="I2807" s="551"/>
      <c r="J2807" s="551"/>
      <c r="K2807" s="551"/>
      <c r="L2807" s="551"/>
      <c r="M2807" s="551"/>
      <c r="N2807" s="551"/>
      <c r="O2807" s="551"/>
      <c r="P2807" s="551"/>
      <c r="Q2807" s="551"/>
      <c r="R2807" s="551"/>
      <c r="S2807" s="551"/>
      <c r="T2807" s="551"/>
      <c r="U2807" s="551"/>
      <c r="V2807" s="551"/>
      <c r="W2807" s="551"/>
      <c r="X2807" s="551"/>
      <c r="Y2807" s="515"/>
      <c r="Z2807" s="515"/>
      <c r="AA2807" s="515"/>
      <c r="AB2807" s="515"/>
      <c r="AC2807" s="515"/>
      <c r="AD2807" s="515"/>
      <c r="AE2807" s="132"/>
      <c r="AG2807" s="111">
        <f t="shared" si="377"/>
        <v>0</v>
      </c>
      <c r="AH2807" s="111">
        <f t="shared" si="375"/>
        <v>0</v>
      </c>
    </row>
    <row r="2808" spans="1:34" ht="15.05" customHeight="1">
      <c r="A2808" s="132"/>
      <c r="B2808" s="132"/>
      <c r="C2808" s="160" t="s">
        <v>164</v>
      </c>
      <c r="D2808" s="551" t="str">
        <f t="shared" si="376"/>
        <v/>
      </c>
      <c r="E2808" s="551"/>
      <c r="F2808" s="551"/>
      <c r="G2808" s="551"/>
      <c r="H2808" s="551"/>
      <c r="I2808" s="551"/>
      <c r="J2808" s="551"/>
      <c r="K2808" s="551"/>
      <c r="L2808" s="551"/>
      <c r="M2808" s="551"/>
      <c r="N2808" s="551"/>
      <c r="O2808" s="551"/>
      <c r="P2808" s="551"/>
      <c r="Q2808" s="551"/>
      <c r="R2808" s="551"/>
      <c r="S2808" s="551"/>
      <c r="T2808" s="551"/>
      <c r="U2808" s="551"/>
      <c r="V2808" s="551"/>
      <c r="W2808" s="551"/>
      <c r="X2808" s="551"/>
      <c r="Y2808" s="515"/>
      <c r="Z2808" s="515"/>
      <c r="AA2808" s="515"/>
      <c r="AB2808" s="515"/>
      <c r="AC2808" s="515"/>
      <c r="AD2808" s="515"/>
      <c r="AE2808" s="132"/>
      <c r="AG2808" s="111">
        <f t="shared" si="377"/>
        <v>0</v>
      </c>
      <c r="AH2808" s="111">
        <f t="shared" ref="AH2808:AH2831" si="378">IF(OR(AND(Y2537="NA",Y2808&lt;&gt;"NA"),AND(Y2537&lt;&gt;"NA",Y2808="NA"),AND(Y2537&lt;&gt;"NS",Y2537&lt;&gt;"NA",Y2808&lt;&gt;"NS",Y2808&lt;&gt;"NA",Y2808&gt;Y2537)),1,0)</f>
        <v>0</v>
      </c>
    </row>
    <row r="2809" spans="1:34" ht="15.05" customHeight="1">
      <c r="A2809" s="132"/>
      <c r="B2809" s="132"/>
      <c r="C2809" s="160" t="s">
        <v>165</v>
      </c>
      <c r="D2809" s="551" t="str">
        <f t="shared" si="376"/>
        <v/>
      </c>
      <c r="E2809" s="551"/>
      <c r="F2809" s="551"/>
      <c r="G2809" s="551"/>
      <c r="H2809" s="551"/>
      <c r="I2809" s="551"/>
      <c r="J2809" s="551"/>
      <c r="K2809" s="551"/>
      <c r="L2809" s="551"/>
      <c r="M2809" s="551"/>
      <c r="N2809" s="551"/>
      <c r="O2809" s="551"/>
      <c r="P2809" s="551"/>
      <c r="Q2809" s="551"/>
      <c r="R2809" s="551"/>
      <c r="S2809" s="551"/>
      <c r="T2809" s="551"/>
      <c r="U2809" s="551"/>
      <c r="V2809" s="551"/>
      <c r="W2809" s="551"/>
      <c r="X2809" s="551"/>
      <c r="Y2809" s="515"/>
      <c r="Z2809" s="515"/>
      <c r="AA2809" s="515"/>
      <c r="AB2809" s="515"/>
      <c r="AC2809" s="515"/>
      <c r="AD2809" s="515"/>
      <c r="AE2809" s="132"/>
      <c r="AG2809" s="111">
        <f t="shared" si="377"/>
        <v>0</v>
      </c>
      <c r="AH2809" s="111">
        <f t="shared" si="378"/>
        <v>0</v>
      </c>
    </row>
    <row r="2810" spans="1:34" ht="15.05" customHeight="1">
      <c r="A2810" s="132"/>
      <c r="B2810" s="132"/>
      <c r="C2810" s="160" t="s">
        <v>166</v>
      </c>
      <c r="D2810" s="551" t="str">
        <f t="shared" si="376"/>
        <v/>
      </c>
      <c r="E2810" s="551"/>
      <c r="F2810" s="551"/>
      <c r="G2810" s="551"/>
      <c r="H2810" s="551"/>
      <c r="I2810" s="551"/>
      <c r="J2810" s="551"/>
      <c r="K2810" s="551"/>
      <c r="L2810" s="551"/>
      <c r="M2810" s="551"/>
      <c r="N2810" s="551"/>
      <c r="O2810" s="551"/>
      <c r="P2810" s="551"/>
      <c r="Q2810" s="551"/>
      <c r="R2810" s="551"/>
      <c r="S2810" s="551"/>
      <c r="T2810" s="551"/>
      <c r="U2810" s="551"/>
      <c r="V2810" s="551"/>
      <c r="W2810" s="551"/>
      <c r="X2810" s="551"/>
      <c r="Y2810" s="515"/>
      <c r="Z2810" s="515"/>
      <c r="AA2810" s="515"/>
      <c r="AB2810" s="515"/>
      <c r="AC2810" s="515"/>
      <c r="AD2810" s="515"/>
      <c r="AE2810" s="132"/>
      <c r="AG2810" s="111">
        <f t="shared" si="377"/>
        <v>0</v>
      </c>
      <c r="AH2810" s="111">
        <f t="shared" si="378"/>
        <v>0</v>
      </c>
    </row>
    <row r="2811" spans="1:34" ht="15.05" customHeight="1">
      <c r="A2811" s="132"/>
      <c r="B2811" s="132"/>
      <c r="C2811" s="162" t="s">
        <v>167</v>
      </c>
      <c r="D2811" s="551" t="str">
        <f t="shared" si="376"/>
        <v/>
      </c>
      <c r="E2811" s="551"/>
      <c r="F2811" s="551"/>
      <c r="G2811" s="551"/>
      <c r="H2811" s="551"/>
      <c r="I2811" s="551"/>
      <c r="J2811" s="551"/>
      <c r="K2811" s="551"/>
      <c r="L2811" s="551"/>
      <c r="M2811" s="551"/>
      <c r="N2811" s="551"/>
      <c r="O2811" s="551"/>
      <c r="P2811" s="551"/>
      <c r="Q2811" s="551"/>
      <c r="R2811" s="551"/>
      <c r="S2811" s="551"/>
      <c r="T2811" s="551"/>
      <c r="U2811" s="551"/>
      <c r="V2811" s="551"/>
      <c r="W2811" s="551"/>
      <c r="X2811" s="551"/>
      <c r="Y2811" s="515"/>
      <c r="Z2811" s="515"/>
      <c r="AA2811" s="515"/>
      <c r="AB2811" s="515"/>
      <c r="AC2811" s="515"/>
      <c r="AD2811" s="515"/>
      <c r="AE2811" s="132"/>
      <c r="AG2811" s="111">
        <f t="shared" si="377"/>
        <v>0</v>
      </c>
      <c r="AH2811" s="111">
        <f t="shared" si="378"/>
        <v>0</v>
      </c>
    </row>
    <row r="2812" spans="1:34" ht="15.05" customHeight="1">
      <c r="A2812" s="132"/>
      <c r="B2812" s="132"/>
      <c r="C2812" s="162" t="s">
        <v>168</v>
      </c>
      <c r="D2812" s="551" t="str">
        <f t="shared" si="376"/>
        <v/>
      </c>
      <c r="E2812" s="551"/>
      <c r="F2812" s="551"/>
      <c r="G2812" s="551"/>
      <c r="H2812" s="551"/>
      <c r="I2812" s="551"/>
      <c r="J2812" s="551"/>
      <c r="K2812" s="551"/>
      <c r="L2812" s="551"/>
      <c r="M2812" s="551"/>
      <c r="N2812" s="551"/>
      <c r="O2812" s="551"/>
      <c r="P2812" s="551"/>
      <c r="Q2812" s="551"/>
      <c r="R2812" s="551"/>
      <c r="S2812" s="551"/>
      <c r="T2812" s="551"/>
      <c r="U2812" s="551"/>
      <c r="V2812" s="551"/>
      <c r="W2812" s="551"/>
      <c r="X2812" s="551"/>
      <c r="Y2812" s="515"/>
      <c r="Z2812" s="515"/>
      <c r="AA2812" s="515"/>
      <c r="AB2812" s="515"/>
      <c r="AC2812" s="515"/>
      <c r="AD2812" s="515"/>
      <c r="AE2812" s="132"/>
      <c r="AG2812" s="111">
        <f t="shared" si="377"/>
        <v>0</v>
      </c>
      <c r="AH2812" s="111">
        <f t="shared" si="378"/>
        <v>0</v>
      </c>
    </row>
    <row r="2813" spans="1:34" ht="15.05" customHeight="1">
      <c r="A2813" s="132"/>
      <c r="B2813" s="132"/>
      <c r="C2813" s="162" t="s">
        <v>169</v>
      </c>
      <c r="D2813" s="551" t="str">
        <f t="shared" si="376"/>
        <v/>
      </c>
      <c r="E2813" s="551"/>
      <c r="F2813" s="551"/>
      <c r="G2813" s="551"/>
      <c r="H2813" s="551"/>
      <c r="I2813" s="551"/>
      <c r="J2813" s="551"/>
      <c r="K2813" s="551"/>
      <c r="L2813" s="551"/>
      <c r="M2813" s="551"/>
      <c r="N2813" s="551"/>
      <c r="O2813" s="551"/>
      <c r="P2813" s="551"/>
      <c r="Q2813" s="551"/>
      <c r="R2813" s="551"/>
      <c r="S2813" s="551"/>
      <c r="T2813" s="551"/>
      <c r="U2813" s="551"/>
      <c r="V2813" s="551"/>
      <c r="W2813" s="551"/>
      <c r="X2813" s="551"/>
      <c r="Y2813" s="515"/>
      <c r="Z2813" s="515"/>
      <c r="AA2813" s="515"/>
      <c r="AB2813" s="515"/>
      <c r="AC2813" s="515"/>
      <c r="AD2813" s="515"/>
      <c r="AE2813" s="132"/>
      <c r="AG2813" s="111">
        <f t="shared" si="377"/>
        <v>0</v>
      </c>
      <c r="AH2813" s="111">
        <f t="shared" si="378"/>
        <v>0</v>
      </c>
    </row>
    <row r="2814" spans="1:34" ht="15.05" customHeight="1">
      <c r="A2814" s="132"/>
      <c r="B2814" s="132"/>
      <c r="C2814" s="162" t="s">
        <v>170</v>
      </c>
      <c r="D2814" s="551" t="str">
        <f t="shared" si="376"/>
        <v/>
      </c>
      <c r="E2814" s="551"/>
      <c r="F2814" s="551"/>
      <c r="G2814" s="551"/>
      <c r="H2814" s="551"/>
      <c r="I2814" s="551"/>
      <c r="J2814" s="551"/>
      <c r="K2814" s="551"/>
      <c r="L2814" s="551"/>
      <c r="M2814" s="551"/>
      <c r="N2814" s="551"/>
      <c r="O2814" s="551"/>
      <c r="P2814" s="551"/>
      <c r="Q2814" s="551"/>
      <c r="R2814" s="551"/>
      <c r="S2814" s="551"/>
      <c r="T2814" s="551"/>
      <c r="U2814" s="551"/>
      <c r="V2814" s="551"/>
      <c r="W2814" s="551"/>
      <c r="X2814" s="551"/>
      <c r="Y2814" s="515"/>
      <c r="Z2814" s="515"/>
      <c r="AA2814" s="515"/>
      <c r="AB2814" s="515"/>
      <c r="AC2814" s="515"/>
      <c r="AD2814" s="515"/>
      <c r="AE2814" s="132"/>
      <c r="AG2814" s="111">
        <f t="shared" si="377"/>
        <v>0</v>
      </c>
      <c r="AH2814" s="111">
        <f t="shared" si="378"/>
        <v>0</v>
      </c>
    </row>
    <row r="2815" spans="1:34" ht="15.05" customHeight="1">
      <c r="A2815" s="132"/>
      <c r="B2815" s="132"/>
      <c r="C2815" s="162" t="s">
        <v>171</v>
      </c>
      <c r="D2815" s="551" t="str">
        <f t="shared" si="376"/>
        <v/>
      </c>
      <c r="E2815" s="551"/>
      <c r="F2815" s="551"/>
      <c r="G2815" s="551"/>
      <c r="H2815" s="551"/>
      <c r="I2815" s="551"/>
      <c r="J2815" s="551"/>
      <c r="K2815" s="551"/>
      <c r="L2815" s="551"/>
      <c r="M2815" s="551"/>
      <c r="N2815" s="551"/>
      <c r="O2815" s="551"/>
      <c r="P2815" s="551"/>
      <c r="Q2815" s="551"/>
      <c r="R2815" s="551"/>
      <c r="S2815" s="551"/>
      <c r="T2815" s="551"/>
      <c r="U2815" s="551"/>
      <c r="V2815" s="551"/>
      <c r="W2815" s="551"/>
      <c r="X2815" s="551"/>
      <c r="Y2815" s="515"/>
      <c r="Z2815" s="515"/>
      <c r="AA2815" s="515"/>
      <c r="AB2815" s="515"/>
      <c r="AC2815" s="515"/>
      <c r="AD2815" s="515"/>
      <c r="AE2815" s="132"/>
      <c r="AG2815" s="111">
        <f t="shared" si="377"/>
        <v>0</v>
      </c>
      <c r="AH2815" s="111">
        <f t="shared" si="378"/>
        <v>0</v>
      </c>
    </row>
    <row r="2816" spans="1:34" ht="15.05" customHeight="1">
      <c r="A2816" s="132"/>
      <c r="B2816" s="132"/>
      <c r="C2816" s="162" t="s">
        <v>172</v>
      </c>
      <c r="D2816" s="551" t="str">
        <f t="shared" si="376"/>
        <v/>
      </c>
      <c r="E2816" s="551"/>
      <c r="F2816" s="551"/>
      <c r="G2816" s="551"/>
      <c r="H2816" s="551"/>
      <c r="I2816" s="551"/>
      <c r="J2816" s="551"/>
      <c r="K2816" s="551"/>
      <c r="L2816" s="551"/>
      <c r="M2816" s="551"/>
      <c r="N2816" s="551"/>
      <c r="O2816" s="551"/>
      <c r="P2816" s="551"/>
      <c r="Q2816" s="551"/>
      <c r="R2816" s="551"/>
      <c r="S2816" s="551"/>
      <c r="T2816" s="551"/>
      <c r="U2816" s="551"/>
      <c r="V2816" s="551"/>
      <c r="W2816" s="551"/>
      <c r="X2816" s="551"/>
      <c r="Y2816" s="515"/>
      <c r="Z2816" s="515"/>
      <c r="AA2816" s="515"/>
      <c r="AB2816" s="515"/>
      <c r="AC2816" s="515"/>
      <c r="AD2816" s="515"/>
      <c r="AE2816" s="132"/>
      <c r="AG2816" s="111">
        <f t="shared" si="377"/>
        <v>0</v>
      </c>
      <c r="AH2816" s="111">
        <f t="shared" si="378"/>
        <v>0</v>
      </c>
    </row>
    <row r="2817" spans="1:34" ht="15.05" customHeight="1">
      <c r="A2817" s="132"/>
      <c r="B2817" s="132"/>
      <c r="C2817" s="162" t="s">
        <v>173</v>
      </c>
      <c r="D2817" s="551" t="str">
        <f t="shared" si="376"/>
        <v/>
      </c>
      <c r="E2817" s="551"/>
      <c r="F2817" s="551"/>
      <c r="G2817" s="551"/>
      <c r="H2817" s="551"/>
      <c r="I2817" s="551"/>
      <c r="J2817" s="551"/>
      <c r="K2817" s="551"/>
      <c r="L2817" s="551"/>
      <c r="M2817" s="551"/>
      <c r="N2817" s="551"/>
      <c r="O2817" s="551"/>
      <c r="P2817" s="551"/>
      <c r="Q2817" s="551"/>
      <c r="R2817" s="551"/>
      <c r="S2817" s="551"/>
      <c r="T2817" s="551"/>
      <c r="U2817" s="551"/>
      <c r="V2817" s="551"/>
      <c r="W2817" s="551"/>
      <c r="X2817" s="551"/>
      <c r="Y2817" s="515"/>
      <c r="Z2817" s="515"/>
      <c r="AA2817" s="515"/>
      <c r="AB2817" s="515"/>
      <c r="AC2817" s="515"/>
      <c r="AD2817" s="515"/>
      <c r="AE2817" s="132"/>
      <c r="AG2817" s="111">
        <f t="shared" si="377"/>
        <v>0</v>
      </c>
      <c r="AH2817" s="111">
        <f t="shared" si="378"/>
        <v>0</v>
      </c>
    </row>
    <row r="2818" spans="1:34" ht="15.05" customHeight="1">
      <c r="A2818" s="132"/>
      <c r="B2818" s="132"/>
      <c r="C2818" s="162" t="s">
        <v>174</v>
      </c>
      <c r="D2818" s="551" t="str">
        <f t="shared" si="376"/>
        <v/>
      </c>
      <c r="E2818" s="551"/>
      <c r="F2818" s="551"/>
      <c r="G2818" s="551"/>
      <c r="H2818" s="551"/>
      <c r="I2818" s="551"/>
      <c r="J2818" s="551"/>
      <c r="K2818" s="551"/>
      <c r="L2818" s="551"/>
      <c r="M2818" s="551"/>
      <c r="N2818" s="551"/>
      <c r="O2818" s="551"/>
      <c r="P2818" s="551"/>
      <c r="Q2818" s="551"/>
      <c r="R2818" s="551"/>
      <c r="S2818" s="551"/>
      <c r="T2818" s="551"/>
      <c r="U2818" s="551"/>
      <c r="V2818" s="551"/>
      <c r="W2818" s="551"/>
      <c r="X2818" s="551"/>
      <c r="Y2818" s="515"/>
      <c r="Z2818" s="515"/>
      <c r="AA2818" s="515"/>
      <c r="AB2818" s="515"/>
      <c r="AC2818" s="515"/>
      <c r="AD2818" s="515"/>
      <c r="AE2818" s="132"/>
      <c r="AG2818" s="111">
        <f t="shared" si="377"/>
        <v>0</v>
      </c>
      <c r="AH2818" s="111">
        <f t="shared" si="378"/>
        <v>0</v>
      </c>
    </row>
    <row r="2819" spans="1:34" ht="15.05" customHeight="1">
      <c r="A2819" s="132"/>
      <c r="B2819" s="132"/>
      <c r="C2819" s="162" t="s">
        <v>175</v>
      </c>
      <c r="D2819" s="551" t="str">
        <f t="shared" si="376"/>
        <v/>
      </c>
      <c r="E2819" s="551"/>
      <c r="F2819" s="551"/>
      <c r="G2819" s="551"/>
      <c r="H2819" s="551"/>
      <c r="I2819" s="551"/>
      <c r="J2819" s="551"/>
      <c r="K2819" s="551"/>
      <c r="L2819" s="551"/>
      <c r="M2819" s="551"/>
      <c r="N2819" s="551"/>
      <c r="O2819" s="551"/>
      <c r="P2819" s="551"/>
      <c r="Q2819" s="551"/>
      <c r="R2819" s="551"/>
      <c r="S2819" s="551"/>
      <c r="T2819" s="551"/>
      <c r="U2819" s="551"/>
      <c r="V2819" s="551"/>
      <c r="W2819" s="551"/>
      <c r="X2819" s="551"/>
      <c r="Y2819" s="515"/>
      <c r="Z2819" s="515"/>
      <c r="AA2819" s="515"/>
      <c r="AB2819" s="515"/>
      <c r="AC2819" s="515"/>
      <c r="AD2819" s="515"/>
      <c r="AE2819" s="132"/>
      <c r="AG2819" s="111">
        <f t="shared" si="377"/>
        <v>0</v>
      </c>
      <c r="AH2819" s="111">
        <f t="shared" si="378"/>
        <v>0</v>
      </c>
    </row>
    <row r="2820" spans="1:34" ht="15.05" customHeight="1">
      <c r="A2820" s="132"/>
      <c r="B2820" s="132"/>
      <c r="C2820" s="162" t="s">
        <v>176</v>
      </c>
      <c r="D2820" s="551" t="str">
        <f t="shared" si="376"/>
        <v/>
      </c>
      <c r="E2820" s="551"/>
      <c r="F2820" s="551"/>
      <c r="G2820" s="551"/>
      <c r="H2820" s="551"/>
      <c r="I2820" s="551"/>
      <c r="J2820" s="551"/>
      <c r="K2820" s="551"/>
      <c r="L2820" s="551"/>
      <c r="M2820" s="551"/>
      <c r="N2820" s="551"/>
      <c r="O2820" s="551"/>
      <c r="P2820" s="551"/>
      <c r="Q2820" s="551"/>
      <c r="R2820" s="551"/>
      <c r="S2820" s="551"/>
      <c r="T2820" s="551"/>
      <c r="U2820" s="551"/>
      <c r="V2820" s="551"/>
      <c r="W2820" s="551"/>
      <c r="X2820" s="551"/>
      <c r="Y2820" s="515"/>
      <c r="Z2820" s="515"/>
      <c r="AA2820" s="515"/>
      <c r="AB2820" s="515"/>
      <c r="AC2820" s="515"/>
      <c r="AD2820" s="515"/>
      <c r="AE2820" s="132"/>
      <c r="AG2820" s="111">
        <f t="shared" si="377"/>
        <v>0</v>
      </c>
      <c r="AH2820" s="111">
        <f t="shared" si="378"/>
        <v>0</v>
      </c>
    </row>
    <row r="2821" spans="1:34" ht="15.05" customHeight="1">
      <c r="A2821" s="132"/>
      <c r="B2821" s="132"/>
      <c r="C2821" s="162" t="s">
        <v>177</v>
      </c>
      <c r="D2821" s="551" t="str">
        <f t="shared" si="376"/>
        <v/>
      </c>
      <c r="E2821" s="551"/>
      <c r="F2821" s="551"/>
      <c r="G2821" s="551"/>
      <c r="H2821" s="551"/>
      <c r="I2821" s="551"/>
      <c r="J2821" s="551"/>
      <c r="K2821" s="551"/>
      <c r="L2821" s="551"/>
      <c r="M2821" s="551"/>
      <c r="N2821" s="551"/>
      <c r="O2821" s="551"/>
      <c r="P2821" s="551"/>
      <c r="Q2821" s="551"/>
      <c r="R2821" s="551"/>
      <c r="S2821" s="551"/>
      <c r="T2821" s="551"/>
      <c r="U2821" s="551"/>
      <c r="V2821" s="551"/>
      <c r="W2821" s="551"/>
      <c r="X2821" s="551"/>
      <c r="Y2821" s="515"/>
      <c r="Z2821" s="515"/>
      <c r="AA2821" s="515"/>
      <c r="AB2821" s="515"/>
      <c r="AC2821" s="515"/>
      <c r="AD2821" s="515"/>
      <c r="AE2821" s="132"/>
      <c r="AG2821" s="111">
        <f t="shared" si="377"/>
        <v>0</v>
      </c>
      <c r="AH2821" s="111">
        <f t="shared" si="378"/>
        <v>0</v>
      </c>
    </row>
    <row r="2822" spans="1:34" ht="15.05" customHeight="1">
      <c r="A2822" s="132"/>
      <c r="B2822" s="132"/>
      <c r="C2822" s="162" t="s">
        <v>178</v>
      </c>
      <c r="D2822" s="551" t="str">
        <f t="shared" si="376"/>
        <v/>
      </c>
      <c r="E2822" s="551"/>
      <c r="F2822" s="551"/>
      <c r="G2822" s="551"/>
      <c r="H2822" s="551"/>
      <c r="I2822" s="551"/>
      <c r="J2822" s="551"/>
      <c r="K2822" s="551"/>
      <c r="L2822" s="551"/>
      <c r="M2822" s="551"/>
      <c r="N2822" s="551"/>
      <c r="O2822" s="551"/>
      <c r="P2822" s="551"/>
      <c r="Q2822" s="551"/>
      <c r="R2822" s="551"/>
      <c r="S2822" s="551"/>
      <c r="T2822" s="551"/>
      <c r="U2822" s="551"/>
      <c r="V2822" s="551"/>
      <c r="W2822" s="551"/>
      <c r="X2822" s="551"/>
      <c r="Y2822" s="515"/>
      <c r="Z2822" s="515"/>
      <c r="AA2822" s="515"/>
      <c r="AB2822" s="515"/>
      <c r="AC2822" s="515"/>
      <c r="AD2822" s="515"/>
      <c r="AE2822" s="132"/>
      <c r="AG2822" s="111">
        <f t="shared" si="377"/>
        <v>0</v>
      </c>
      <c r="AH2822" s="111">
        <f t="shared" si="378"/>
        <v>0</v>
      </c>
    </row>
    <row r="2823" spans="1:34" ht="15.05" customHeight="1">
      <c r="A2823" s="132"/>
      <c r="B2823" s="132"/>
      <c r="C2823" s="162" t="s">
        <v>179</v>
      </c>
      <c r="D2823" s="551" t="str">
        <f t="shared" si="376"/>
        <v/>
      </c>
      <c r="E2823" s="551"/>
      <c r="F2823" s="551"/>
      <c r="G2823" s="551"/>
      <c r="H2823" s="551"/>
      <c r="I2823" s="551"/>
      <c r="J2823" s="551"/>
      <c r="K2823" s="551"/>
      <c r="L2823" s="551"/>
      <c r="M2823" s="551"/>
      <c r="N2823" s="551"/>
      <c r="O2823" s="551"/>
      <c r="P2823" s="551"/>
      <c r="Q2823" s="551"/>
      <c r="R2823" s="551"/>
      <c r="S2823" s="551"/>
      <c r="T2823" s="551"/>
      <c r="U2823" s="551"/>
      <c r="V2823" s="551"/>
      <c r="W2823" s="551"/>
      <c r="X2823" s="551"/>
      <c r="Y2823" s="515"/>
      <c r="Z2823" s="515"/>
      <c r="AA2823" s="515"/>
      <c r="AB2823" s="515"/>
      <c r="AC2823" s="515"/>
      <c r="AD2823" s="515"/>
      <c r="AE2823" s="132"/>
      <c r="AG2823" s="111">
        <f t="shared" si="377"/>
        <v>0</v>
      </c>
      <c r="AH2823" s="111">
        <f t="shared" si="378"/>
        <v>0</v>
      </c>
    </row>
    <row r="2824" spans="1:34" ht="15.05" customHeight="1">
      <c r="A2824" s="132"/>
      <c r="B2824" s="132"/>
      <c r="C2824" s="162" t="s">
        <v>180</v>
      </c>
      <c r="D2824" s="551" t="str">
        <f t="shared" si="376"/>
        <v/>
      </c>
      <c r="E2824" s="551"/>
      <c r="F2824" s="551"/>
      <c r="G2824" s="551"/>
      <c r="H2824" s="551"/>
      <c r="I2824" s="551"/>
      <c r="J2824" s="551"/>
      <c r="K2824" s="551"/>
      <c r="L2824" s="551"/>
      <c r="M2824" s="551"/>
      <c r="N2824" s="551"/>
      <c r="O2824" s="551"/>
      <c r="P2824" s="551"/>
      <c r="Q2824" s="551"/>
      <c r="R2824" s="551"/>
      <c r="S2824" s="551"/>
      <c r="T2824" s="551"/>
      <c r="U2824" s="551"/>
      <c r="V2824" s="551"/>
      <c r="W2824" s="551"/>
      <c r="X2824" s="551"/>
      <c r="Y2824" s="515"/>
      <c r="Z2824" s="515"/>
      <c r="AA2824" s="515"/>
      <c r="AB2824" s="515"/>
      <c r="AC2824" s="515"/>
      <c r="AD2824" s="515"/>
      <c r="AE2824" s="132"/>
      <c r="AG2824" s="111">
        <f t="shared" si="377"/>
        <v>0</v>
      </c>
      <c r="AH2824" s="111">
        <f t="shared" si="378"/>
        <v>0</v>
      </c>
    </row>
    <row r="2825" spans="1:34" ht="15.05" customHeight="1">
      <c r="A2825" s="132"/>
      <c r="B2825" s="132"/>
      <c r="C2825" s="162" t="s">
        <v>181</v>
      </c>
      <c r="D2825" s="551" t="str">
        <f t="shared" si="376"/>
        <v/>
      </c>
      <c r="E2825" s="551"/>
      <c r="F2825" s="551"/>
      <c r="G2825" s="551"/>
      <c r="H2825" s="551"/>
      <c r="I2825" s="551"/>
      <c r="J2825" s="551"/>
      <c r="K2825" s="551"/>
      <c r="L2825" s="551"/>
      <c r="M2825" s="551"/>
      <c r="N2825" s="551"/>
      <c r="O2825" s="551"/>
      <c r="P2825" s="551"/>
      <c r="Q2825" s="551"/>
      <c r="R2825" s="551"/>
      <c r="S2825" s="551"/>
      <c r="T2825" s="551"/>
      <c r="U2825" s="551"/>
      <c r="V2825" s="551"/>
      <c r="W2825" s="551"/>
      <c r="X2825" s="551"/>
      <c r="Y2825" s="515"/>
      <c r="Z2825" s="515"/>
      <c r="AA2825" s="515"/>
      <c r="AB2825" s="515"/>
      <c r="AC2825" s="515"/>
      <c r="AD2825" s="515"/>
      <c r="AE2825" s="132"/>
      <c r="AG2825" s="111">
        <f t="shared" si="377"/>
        <v>0</v>
      </c>
      <c r="AH2825" s="111">
        <f t="shared" si="378"/>
        <v>0</v>
      </c>
    </row>
    <row r="2826" spans="1:34" ht="15.05" customHeight="1">
      <c r="A2826" s="132"/>
      <c r="B2826" s="132"/>
      <c r="C2826" s="162" t="s">
        <v>182</v>
      </c>
      <c r="D2826" s="551" t="str">
        <f t="shared" si="376"/>
        <v/>
      </c>
      <c r="E2826" s="551"/>
      <c r="F2826" s="551"/>
      <c r="G2826" s="551"/>
      <c r="H2826" s="551"/>
      <c r="I2826" s="551"/>
      <c r="J2826" s="551"/>
      <c r="K2826" s="551"/>
      <c r="L2826" s="551"/>
      <c r="M2826" s="551"/>
      <c r="N2826" s="551"/>
      <c r="O2826" s="551"/>
      <c r="P2826" s="551"/>
      <c r="Q2826" s="551"/>
      <c r="R2826" s="551"/>
      <c r="S2826" s="551"/>
      <c r="T2826" s="551"/>
      <c r="U2826" s="551"/>
      <c r="V2826" s="551"/>
      <c r="W2826" s="551"/>
      <c r="X2826" s="551"/>
      <c r="Y2826" s="515"/>
      <c r="Z2826" s="515"/>
      <c r="AA2826" s="515"/>
      <c r="AB2826" s="515"/>
      <c r="AC2826" s="515"/>
      <c r="AD2826" s="515"/>
      <c r="AE2826" s="132"/>
      <c r="AG2826" s="111">
        <f t="shared" si="377"/>
        <v>0</v>
      </c>
      <c r="AH2826" s="111">
        <f t="shared" si="378"/>
        <v>0</v>
      </c>
    </row>
    <row r="2827" spans="1:34" ht="15.05" customHeight="1">
      <c r="A2827" s="132"/>
      <c r="B2827" s="132"/>
      <c r="C2827" s="162" t="s">
        <v>183</v>
      </c>
      <c r="D2827" s="551" t="str">
        <f t="shared" si="376"/>
        <v/>
      </c>
      <c r="E2827" s="551"/>
      <c r="F2827" s="551"/>
      <c r="G2827" s="551"/>
      <c r="H2827" s="551"/>
      <c r="I2827" s="551"/>
      <c r="J2827" s="551"/>
      <c r="K2827" s="551"/>
      <c r="L2827" s="551"/>
      <c r="M2827" s="551"/>
      <c r="N2827" s="551"/>
      <c r="O2827" s="551"/>
      <c r="P2827" s="551"/>
      <c r="Q2827" s="551"/>
      <c r="R2827" s="551"/>
      <c r="S2827" s="551"/>
      <c r="T2827" s="551"/>
      <c r="U2827" s="551"/>
      <c r="V2827" s="551"/>
      <c r="W2827" s="551"/>
      <c r="X2827" s="551"/>
      <c r="Y2827" s="515"/>
      <c r="Z2827" s="515"/>
      <c r="AA2827" s="515"/>
      <c r="AB2827" s="515"/>
      <c r="AC2827" s="515"/>
      <c r="AD2827" s="515"/>
      <c r="AE2827" s="132"/>
      <c r="AG2827" s="111">
        <f t="shared" si="377"/>
        <v>0</v>
      </c>
      <c r="AH2827" s="111">
        <f t="shared" si="378"/>
        <v>0</v>
      </c>
    </row>
    <row r="2828" spans="1:34" ht="15.05" customHeight="1">
      <c r="A2828" s="132"/>
      <c r="B2828" s="132"/>
      <c r="C2828" s="162" t="s">
        <v>184</v>
      </c>
      <c r="D2828" s="551" t="str">
        <f t="shared" si="376"/>
        <v/>
      </c>
      <c r="E2828" s="551"/>
      <c r="F2828" s="551"/>
      <c r="G2828" s="551"/>
      <c r="H2828" s="551"/>
      <c r="I2828" s="551"/>
      <c r="J2828" s="551"/>
      <c r="K2828" s="551"/>
      <c r="L2828" s="551"/>
      <c r="M2828" s="551"/>
      <c r="N2828" s="551"/>
      <c r="O2828" s="551"/>
      <c r="P2828" s="551"/>
      <c r="Q2828" s="551"/>
      <c r="R2828" s="551"/>
      <c r="S2828" s="551"/>
      <c r="T2828" s="551"/>
      <c r="U2828" s="551"/>
      <c r="V2828" s="551"/>
      <c r="W2828" s="551"/>
      <c r="X2828" s="551"/>
      <c r="Y2828" s="515"/>
      <c r="Z2828" s="515"/>
      <c r="AA2828" s="515"/>
      <c r="AB2828" s="515"/>
      <c r="AC2828" s="515"/>
      <c r="AD2828" s="515"/>
      <c r="AE2828" s="132"/>
      <c r="AG2828" s="111">
        <f t="shared" si="377"/>
        <v>0</v>
      </c>
      <c r="AH2828" s="111">
        <f t="shared" si="378"/>
        <v>0</v>
      </c>
    </row>
    <row r="2829" spans="1:34" ht="15.05" customHeight="1">
      <c r="A2829" s="132"/>
      <c r="B2829" s="132"/>
      <c r="C2829" s="162" t="s">
        <v>185</v>
      </c>
      <c r="D2829" s="551" t="str">
        <f t="shared" si="376"/>
        <v/>
      </c>
      <c r="E2829" s="551"/>
      <c r="F2829" s="551"/>
      <c r="G2829" s="551"/>
      <c r="H2829" s="551"/>
      <c r="I2829" s="551"/>
      <c r="J2829" s="551"/>
      <c r="K2829" s="551"/>
      <c r="L2829" s="551"/>
      <c r="M2829" s="551"/>
      <c r="N2829" s="551"/>
      <c r="O2829" s="551"/>
      <c r="P2829" s="551"/>
      <c r="Q2829" s="551"/>
      <c r="R2829" s="551"/>
      <c r="S2829" s="551"/>
      <c r="T2829" s="551"/>
      <c r="U2829" s="551"/>
      <c r="V2829" s="551"/>
      <c r="W2829" s="551"/>
      <c r="X2829" s="551"/>
      <c r="Y2829" s="515"/>
      <c r="Z2829" s="515"/>
      <c r="AA2829" s="515"/>
      <c r="AB2829" s="515"/>
      <c r="AC2829" s="515"/>
      <c r="AD2829" s="515"/>
      <c r="AE2829" s="132"/>
      <c r="AG2829" s="111">
        <f t="shared" si="377"/>
        <v>0</v>
      </c>
      <c r="AH2829" s="111">
        <f t="shared" si="378"/>
        <v>0</v>
      </c>
    </row>
    <row r="2830" spans="1:34" ht="15.05" customHeight="1">
      <c r="A2830" s="132"/>
      <c r="B2830" s="132"/>
      <c r="C2830" s="162" t="s">
        <v>186</v>
      </c>
      <c r="D2830" s="551" t="str">
        <f t="shared" si="376"/>
        <v/>
      </c>
      <c r="E2830" s="551"/>
      <c r="F2830" s="551"/>
      <c r="G2830" s="551"/>
      <c r="H2830" s="551"/>
      <c r="I2830" s="551"/>
      <c r="J2830" s="551"/>
      <c r="K2830" s="551"/>
      <c r="L2830" s="551"/>
      <c r="M2830" s="551"/>
      <c r="N2830" s="551"/>
      <c r="O2830" s="551"/>
      <c r="P2830" s="551"/>
      <c r="Q2830" s="551"/>
      <c r="R2830" s="551"/>
      <c r="S2830" s="551"/>
      <c r="T2830" s="551"/>
      <c r="U2830" s="551"/>
      <c r="V2830" s="551"/>
      <c r="W2830" s="551"/>
      <c r="X2830" s="551"/>
      <c r="Y2830" s="515"/>
      <c r="Z2830" s="515"/>
      <c r="AA2830" s="515"/>
      <c r="AB2830" s="515"/>
      <c r="AC2830" s="515"/>
      <c r="AD2830" s="515"/>
      <c r="AE2830" s="132"/>
      <c r="AG2830" s="111">
        <f t="shared" si="377"/>
        <v>0</v>
      </c>
      <c r="AH2830" s="111">
        <f t="shared" si="378"/>
        <v>0</v>
      </c>
    </row>
    <row r="2831" spans="1:34" ht="15.05" customHeight="1">
      <c r="A2831" s="132"/>
      <c r="B2831" s="132"/>
      <c r="C2831" s="162" t="s">
        <v>187</v>
      </c>
      <c r="D2831" s="551" t="str">
        <f t="shared" si="376"/>
        <v/>
      </c>
      <c r="E2831" s="551"/>
      <c r="F2831" s="551"/>
      <c r="G2831" s="551"/>
      <c r="H2831" s="551"/>
      <c r="I2831" s="551"/>
      <c r="J2831" s="551"/>
      <c r="K2831" s="551"/>
      <c r="L2831" s="551"/>
      <c r="M2831" s="551"/>
      <c r="N2831" s="551"/>
      <c r="O2831" s="551"/>
      <c r="P2831" s="551"/>
      <c r="Q2831" s="551"/>
      <c r="R2831" s="551"/>
      <c r="S2831" s="551"/>
      <c r="T2831" s="551"/>
      <c r="U2831" s="551"/>
      <c r="V2831" s="551"/>
      <c r="W2831" s="551"/>
      <c r="X2831" s="551"/>
      <c r="Y2831" s="515"/>
      <c r="Z2831" s="515"/>
      <c r="AA2831" s="515"/>
      <c r="AB2831" s="515"/>
      <c r="AC2831" s="515"/>
      <c r="AD2831" s="515"/>
      <c r="AE2831" s="132"/>
      <c r="AG2831" s="111">
        <f t="shared" si="377"/>
        <v>0</v>
      </c>
      <c r="AH2831" s="111">
        <f t="shared" si="378"/>
        <v>0</v>
      </c>
    </row>
    <row r="2832" spans="1:34" ht="15.05" customHeight="1">
      <c r="A2832" s="132"/>
      <c r="B2832" s="132"/>
      <c r="C2832" s="263"/>
      <c r="D2832" s="264"/>
      <c r="E2832" s="264"/>
      <c r="F2832" s="264"/>
      <c r="G2832" s="264"/>
      <c r="H2832" s="264"/>
      <c r="I2832" s="264"/>
      <c r="J2832" s="264"/>
      <c r="K2832" s="264"/>
      <c r="L2832" s="264"/>
      <c r="M2832" s="264"/>
      <c r="N2832" s="264"/>
      <c r="O2832" s="264"/>
      <c r="P2832" s="264"/>
      <c r="Q2832" s="264"/>
      <c r="R2832" s="264"/>
      <c r="S2832" s="264"/>
      <c r="T2832" s="264"/>
      <c r="U2832" s="264"/>
      <c r="V2832" s="264"/>
      <c r="W2832" s="264"/>
      <c r="X2832" s="29" t="s">
        <v>259</v>
      </c>
      <c r="Y2832" s="415">
        <f t="shared" ref="Y2832" si="379">IF(AND(SUM(Y2712:AD2831)=0,COUNTIF(Y2712:AD2831,"NS")&gt;0),"NS",
IF(AND(SUM(Y2712:AD2831)=0,COUNTIF(Y2712:AD2831,0)&gt;0),0,
IF(AND(SUM(Y2712:AD2831)=0,COUNTIF(Y2712:AD2831,"NA")&gt;0),"NA",
SUM(Y2712:AD2831))))</f>
        <v>0</v>
      </c>
      <c r="Z2832" s="415"/>
      <c r="AA2832" s="415"/>
      <c r="AB2832" s="415"/>
      <c r="AC2832" s="415"/>
      <c r="AD2832" s="415"/>
      <c r="AE2832" s="132"/>
      <c r="AG2832" s="130">
        <f>SUM(AG2712:AG2831)</f>
        <v>0</v>
      </c>
      <c r="AH2832" s="171">
        <f>SUM(AH2712:AH2831)</f>
        <v>0</v>
      </c>
    </row>
    <row r="2833" spans="1:31">
      <c r="A2833" s="132"/>
      <c r="B2833" s="132"/>
      <c r="C2833" s="163"/>
      <c r="D2833" s="163"/>
      <c r="E2833" s="163"/>
      <c r="F2833" s="163"/>
      <c r="G2833" s="163"/>
      <c r="H2833" s="163"/>
      <c r="I2833" s="163"/>
      <c r="J2833" s="163"/>
      <c r="K2833" s="163"/>
      <c r="L2833" s="163"/>
      <c r="M2833" s="163"/>
      <c r="N2833" s="163"/>
      <c r="O2833" s="163"/>
      <c r="P2833" s="163"/>
      <c r="Q2833" s="163"/>
      <c r="R2833" s="163"/>
      <c r="S2833" s="163"/>
      <c r="T2833" s="163"/>
      <c r="U2833" s="163"/>
      <c r="V2833" s="163"/>
      <c r="W2833" s="163"/>
      <c r="X2833" s="163"/>
      <c r="Y2833" s="163"/>
      <c r="Z2833" s="163"/>
      <c r="AA2833" s="163"/>
      <c r="AB2833" s="163"/>
      <c r="AC2833" s="163"/>
      <c r="AD2833" s="163"/>
      <c r="AE2833" s="132"/>
    </row>
    <row r="2834" spans="1:31" ht="24.05" customHeight="1">
      <c r="A2834" s="132"/>
      <c r="B2834" s="132"/>
      <c r="C2834" s="654" t="s">
        <v>250</v>
      </c>
      <c r="D2834" s="654"/>
      <c r="E2834" s="654"/>
      <c r="F2834" s="654"/>
      <c r="G2834" s="654"/>
      <c r="H2834" s="654"/>
      <c r="I2834" s="654"/>
      <c r="J2834" s="654"/>
      <c r="K2834" s="654"/>
      <c r="L2834" s="654"/>
      <c r="M2834" s="654"/>
      <c r="N2834" s="654"/>
      <c r="O2834" s="654"/>
      <c r="P2834" s="654"/>
      <c r="Q2834" s="654"/>
      <c r="R2834" s="654"/>
      <c r="S2834" s="654"/>
      <c r="T2834" s="654"/>
      <c r="U2834" s="654"/>
      <c r="V2834" s="654"/>
      <c r="W2834" s="654"/>
      <c r="X2834" s="654"/>
      <c r="Y2834" s="654"/>
      <c r="Z2834" s="654"/>
      <c r="AA2834" s="654"/>
      <c r="AB2834" s="654"/>
      <c r="AC2834" s="654"/>
      <c r="AD2834" s="654"/>
      <c r="AE2834" s="132"/>
    </row>
    <row r="2835" spans="1:31" ht="60.05" customHeight="1">
      <c r="A2835" s="132"/>
      <c r="B2835" s="132"/>
      <c r="C2835" s="620"/>
      <c r="D2835" s="620"/>
      <c r="E2835" s="620"/>
      <c r="F2835" s="620"/>
      <c r="G2835" s="620"/>
      <c r="H2835" s="620"/>
      <c r="I2835" s="620"/>
      <c r="J2835" s="620"/>
      <c r="K2835" s="620"/>
      <c r="L2835" s="620"/>
      <c r="M2835" s="620"/>
      <c r="N2835" s="620"/>
      <c r="O2835" s="620"/>
      <c r="P2835" s="620"/>
      <c r="Q2835" s="620"/>
      <c r="R2835" s="620"/>
      <c r="S2835" s="620"/>
      <c r="T2835" s="620"/>
      <c r="U2835" s="620"/>
      <c r="V2835" s="620"/>
      <c r="W2835" s="620"/>
      <c r="X2835" s="620"/>
      <c r="Y2835" s="620"/>
      <c r="Z2835" s="620"/>
      <c r="AA2835" s="620"/>
      <c r="AB2835" s="620"/>
      <c r="AC2835" s="620"/>
      <c r="AD2835" s="620"/>
      <c r="AE2835" s="132"/>
    </row>
    <row r="2836" spans="1:31">
      <c r="A2836" s="132"/>
      <c r="B2836" s="132"/>
      <c r="C2836" s="264"/>
      <c r="D2836" s="264"/>
      <c r="E2836" s="264"/>
      <c r="F2836" s="264"/>
      <c r="G2836" s="264"/>
      <c r="H2836" s="264"/>
      <c r="I2836" s="264"/>
      <c r="J2836" s="264"/>
      <c r="K2836" s="264"/>
      <c r="L2836" s="264"/>
      <c r="M2836" s="264"/>
      <c r="N2836" s="264"/>
      <c r="O2836" s="264"/>
      <c r="P2836" s="264"/>
      <c r="Q2836" s="264"/>
      <c r="R2836" s="264"/>
      <c r="S2836" s="264"/>
      <c r="T2836" s="264"/>
      <c r="U2836" s="264"/>
      <c r="V2836" s="264"/>
      <c r="W2836" s="264"/>
      <c r="X2836" s="264"/>
      <c r="Y2836" s="264"/>
      <c r="Z2836" s="264"/>
      <c r="AA2836" s="264"/>
      <c r="AB2836" s="264"/>
      <c r="AC2836" s="264"/>
      <c r="AD2836" s="264"/>
      <c r="AE2836" s="132"/>
    </row>
    <row r="2837" spans="1:31" ht="15.05" customHeight="1">
      <c r="B2837" s="403" t="str">
        <f>IF(AH2832=0,"","Error: verificar la consistencia con la pregunta 20.")</f>
        <v/>
      </c>
      <c r="C2837" s="403"/>
      <c r="D2837" s="403"/>
      <c r="E2837" s="403"/>
      <c r="F2837" s="403"/>
      <c r="G2837" s="403"/>
      <c r="H2837" s="403"/>
      <c r="I2837" s="403"/>
      <c r="J2837" s="403"/>
      <c r="K2837" s="403"/>
      <c r="L2837" s="403"/>
      <c r="M2837" s="403"/>
      <c r="N2837" s="403"/>
      <c r="O2837" s="403"/>
      <c r="P2837" s="403"/>
      <c r="Q2837" s="403"/>
      <c r="R2837" s="403"/>
      <c r="S2837" s="403"/>
      <c r="T2837" s="403"/>
      <c r="U2837" s="403"/>
      <c r="V2837" s="403"/>
      <c r="W2837" s="403"/>
      <c r="X2837" s="403"/>
      <c r="Y2837" s="403"/>
      <c r="Z2837" s="403"/>
      <c r="AA2837" s="403"/>
      <c r="AB2837" s="403"/>
      <c r="AC2837" s="403"/>
      <c r="AD2837" s="403"/>
    </row>
    <row r="2838" spans="1:31" ht="15.05" customHeight="1">
      <c r="B2838" s="404" t="str">
        <f>IF(AG2832=0,"","Error: debe completar toda la información requerida.")</f>
        <v/>
      </c>
      <c r="C2838" s="404"/>
      <c r="D2838" s="404"/>
      <c r="E2838" s="404"/>
      <c r="F2838" s="404"/>
      <c r="G2838" s="404"/>
      <c r="H2838" s="404"/>
      <c r="I2838" s="404"/>
      <c r="J2838" s="404"/>
      <c r="K2838" s="404"/>
      <c r="L2838" s="404"/>
      <c r="M2838" s="404"/>
      <c r="N2838" s="404"/>
      <c r="O2838" s="404"/>
      <c r="P2838" s="404"/>
      <c r="Q2838" s="404"/>
      <c r="R2838" s="404"/>
      <c r="S2838" s="404"/>
      <c r="T2838" s="404"/>
      <c r="U2838" s="404"/>
      <c r="V2838" s="404"/>
      <c r="W2838" s="404"/>
      <c r="X2838" s="404"/>
      <c r="Y2838" s="404"/>
      <c r="Z2838" s="404"/>
      <c r="AA2838" s="404"/>
      <c r="AB2838" s="404"/>
      <c r="AC2838" s="404"/>
      <c r="AD2838" s="404"/>
    </row>
    <row r="2839" spans="1:31" ht="15.05" customHeight="1">
      <c r="A2839" s="159"/>
      <c r="B2839" s="159"/>
      <c r="C2839" s="159"/>
      <c r="D2839" s="159"/>
      <c r="E2839" s="159"/>
      <c r="F2839" s="159"/>
      <c r="G2839" s="159"/>
      <c r="H2839" s="159"/>
      <c r="I2839" s="159"/>
      <c r="J2839" s="159"/>
      <c r="K2839" s="159"/>
      <c r="L2839" s="159"/>
      <c r="M2839" s="159"/>
      <c r="N2839" s="159"/>
      <c r="O2839" s="159"/>
      <c r="P2839" s="159"/>
      <c r="Q2839" s="159"/>
      <c r="R2839" s="159"/>
      <c r="S2839" s="159"/>
      <c r="T2839" s="159"/>
      <c r="U2839" s="159"/>
      <c r="V2839" s="159"/>
      <c r="W2839" s="159"/>
      <c r="X2839" s="159"/>
      <c r="Y2839" s="159"/>
      <c r="Z2839" s="159"/>
      <c r="AA2839" s="159"/>
      <c r="AB2839" s="159"/>
      <c r="AC2839" s="159"/>
      <c r="AD2839" s="159"/>
      <c r="AE2839" s="159"/>
    </row>
    <row r="2840" spans="1:31" ht="15.05" customHeight="1"/>
    <row r="2841" spans="1:31" ht="15.05" customHeight="1" thickBot="1"/>
    <row r="2842" spans="1:31" ht="15.05" customHeight="1" thickBot="1">
      <c r="B2842" s="556" t="s">
        <v>295</v>
      </c>
      <c r="C2842" s="557"/>
      <c r="D2842" s="557"/>
      <c r="E2842" s="557"/>
      <c r="F2842" s="557"/>
      <c r="G2842" s="557"/>
      <c r="H2842" s="557"/>
      <c r="I2842" s="557"/>
      <c r="J2842" s="557"/>
      <c r="K2842" s="557"/>
      <c r="L2842" s="557"/>
      <c r="M2842" s="557"/>
      <c r="N2842" s="557"/>
      <c r="O2842" s="557"/>
      <c r="P2842" s="557"/>
      <c r="Q2842" s="557"/>
      <c r="R2842" s="557"/>
      <c r="S2842" s="557"/>
      <c r="T2842" s="557"/>
      <c r="U2842" s="557"/>
      <c r="V2842" s="557"/>
      <c r="W2842" s="557"/>
      <c r="X2842" s="557"/>
      <c r="Y2842" s="557"/>
      <c r="Z2842" s="557"/>
      <c r="AA2842" s="557"/>
      <c r="AB2842" s="557"/>
      <c r="AC2842" s="557"/>
      <c r="AD2842" s="558"/>
    </row>
    <row r="2843" spans="1:31" ht="15.05" customHeight="1">
      <c r="A2843" s="150"/>
      <c r="B2843" s="588" t="s">
        <v>302</v>
      </c>
      <c r="C2843" s="589"/>
      <c r="D2843" s="589"/>
      <c r="E2843" s="589"/>
      <c r="F2843" s="589"/>
      <c r="G2843" s="589"/>
      <c r="H2843" s="589"/>
      <c r="I2843" s="589"/>
      <c r="J2843" s="589"/>
      <c r="K2843" s="589"/>
      <c r="L2843" s="589"/>
      <c r="M2843" s="589"/>
      <c r="N2843" s="589"/>
      <c r="O2843" s="589"/>
      <c r="P2843" s="589"/>
      <c r="Q2843" s="589"/>
      <c r="R2843" s="589"/>
      <c r="S2843" s="589"/>
      <c r="T2843" s="589"/>
      <c r="U2843" s="589"/>
      <c r="V2843" s="589"/>
      <c r="W2843" s="589"/>
      <c r="X2843" s="589"/>
      <c r="Y2843" s="589"/>
      <c r="Z2843" s="589"/>
      <c r="AA2843" s="589"/>
      <c r="AB2843" s="589"/>
      <c r="AC2843" s="589"/>
      <c r="AD2843" s="590"/>
      <c r="AE2843" s="136"/>
    </row>
    <row r="2844" spans="1:31" ht="60.05" customHeight="1">
      <c r="A2844" s="150"/>
      <c r="B2844" s="265"/>
      <c r="C2844" s="591" t="s">
        <v>483</v>
      </c>
      <c r="D2844" s="591"/>
      <c r="E2844" s="591"/>
      <c r="F2844" s="591"/>
      <c r="G2844" s="591"/>
      <c r="H2844" s="591"/>
      <c r="I2844" s="591"/>
      <c r="J2844" s="591"/>
      <c r="K2844" s="591"/>
      <c r="L2844" s="591"/>
      <c r="M2844" s="591"/>
      <c r="N2844" s="591"/>
      <c r="O2844" s="591"/>
      <c r="P2844" s="591"/>
      <c r="Q2844" s="591"/>
      <c r="R2844" s="591"/>
      <c r="S2844" s="591"/>
      <c r="T2844" s="591"/>
      <c r="U2844" s="591"/>
      <c r="V2844" s="591"/>
      <c r="W2844" s="591"/>
      <c r="X2844" s="591"/>
      <c r="Y2844" s="591"/>
      <c r="Z2844" s="591"/>
      <c r="AA2844" s="591"/>
      <c r="AB2844" s="591"/>
      <c r="AC2844" s="591"/>
      <c r="AD2844" s="592"/>
      <c r="AE2844" s="136"/>
    </row>
    <row r="2845" spans="1:31" ht="15.05" customHeight="1">
      <c r="A2845" s="132"/>
      <c r="B2845" s="132"/>
      <c r="C2845" s="132"/>
      <c r="D2845" s="132"/>
      <c r="E2845" s="132"/>
      <c r="F2845" s="132"/>
      <c r="G2845" s="132"/>
      <c r="H2845" s="132"/>
      <c r="I2845" s="132"/>
      <c r="J2845" s="132"/>
      <c r="K2845" s="132"/>
      <c r="L2845" s="132"/>
      <c r="M2845" s="132"/>
      <c r="N2845" s="132"/>
      <c r="O2845" s="132"/>
      <c r="P2845" s="132"/>
      <c r="Q2845" s="132"/>
      <c r="R2845" s="132"/>
      <c r="S2845" s="132"/>
      <c r="T2845" s="132"/>
      <c r="U2845" s="132"/>
      <c r="V2845" s="132"/>
      <c r="W2845" s="132"/>
      <c r="X2845" s="132"/>
      <c r="Y2845" s="132"/>
      <c r="Z2845" s="132"/>
      <c r="AA2845" s="132"/>
      <c r="AB2845" s="132"/>
      <c r="AC2845" s="132"/>
      <c r="AD2845" s="132"/>
      <c r="AE2845" s="150"/>
    </row>
    <row r="2846" spans="1:31" ht="47.95" customHeight="1">
      <c r="A2846" s="159" t="s">
        <v>316</v>
      </c>
      <c r="B2846" s="497" t="s">
        <v>590</v>
      </c>
      <c r="C2846" s="497"/>
      <c r="D2846" s="497"/>
      <c r="E2846" s="497"/>
      <c r="F2846" s="497"/>
      <c r="G2846" s="497"/>
      <c r="H2846" s="497"/>
      <c r="I2846" s="497"/>
      <c r="J2846" s="497"/>
      <c r="K2846" s="497"/>
      <c r="L2846" s="497"/>
      <c r="M2846" s="497"/>
      <c r="N2846" s="497"/>
      <c r="O2846" s="497"/>
      <c r="P2846" s="497"/>
      <c r="Q2846" s="497"/>
      <c r="R2846" s="497"/>
      <c r="S2846" s="497"/>
      <c r="T2846" s="497"/>
      <c r="U2846" s="497"/>
      <c r="V2846" s="497"/>
      <c r="W2846" s="497"/>
      <c r="X2846" s="497"/>
      <c r="Y2846" s="497"/>
      <c r="Z2846" s="497"/>
      <c r="AA2846" s="497"/>
      <c r="AB2846" s="497"/>
      <c r="AC2846" s="497"/>
      <c r="AD2846" s="497"/>
      <c r="AE2846" s="132"/>
    </row>
    <row r="2847" spans="1:31" ht="15.05" customHeight="1">
      <c r="A2847" s="159"/>
      <c r="B2847" s="258"/>
      <c r="C2847" s="422" t="s">
        <v>509</v>
      </c>
      <c r="D2847" s="422"/>
      <c r="E2847" s="422"/>
      <c r="F2847" s="422"/>
      <c r="G2847" s="422"/>
      <c r="H2847" s="422"/>
      <c r="I2847" s="422"/>
      <c r="J2847" s="422"/>
      <c r="K2847" s="422"/>
      <c r="L2847" s="422"/>
      <c r="M2847" s="422"/>
      <c r="N2847" s="422"/>
      <c r="O2847" s="422"/>
      <c r="P2847" s="422"/>
      <c r="Q2847" s="422"/>
      <c r="R2847" s="422"/>
      <c r="S2847" s="422"/>
      <c r="T2847" s="422"/>
      <c r="U2847" s="422"/>
      <c r="V2847" s="422"/>
      <c r="W2847" s="422"/>
      <c r="X2847" s="422"/>
      <c r="Y2847" s="422"/>
      <c r="Z2847" s="422"/>
      <c r="AA2847" s="422"/>
      <c r="AB2847" s="422"/>
      <c r="AC2847" s="422"/>
      <c r="AD2847" s="422"/>
      <c r="AE2847" s="132"/>
    </row>
    <row r="2848" spans="1:31" ht="36" customHeight="1">
      <c r="A2848" s="159"/>
      <c r="B2848" s="258"/>
      <c r="C2848" s="451" t="s">
        <v>900</v>
      </c>
      <c r="D2848" s="451"/>
      <c r="E2848" s="451"/>
      <c r="F2848" s="451"/>
      <c r="G2848" s="451"/>
      <c r="H2848" s="451"/>
      <c r="I2848" s="451"/>
      <c r="J2848" s="451"/>
      <c r="K2848" s="451"/>
      <c r="L2848" s="451"/>
      <c r="M2848" s="451"/>
      <c r="N2848" s="451"/>
      <c r="O2848" s="451"/>
      <c r="P2848" s="451"/>
      <c r="Q2848" s="451"/>
      <c r="R2848" s="451"/>
      <c r="S2848" s="451"/>
      <c r="T2848" s="451"/>
      <c r="U2848" s="451"/>
      <c r="V2848" s="451"/>
      <c r="W2848" s="451"/>
      <c r="X2848" s="451"/>
      <c r="Y2848" s="451"/>
      <c r="Z2848" s="451"/>
      <c r="AA2848" s="451"/>
      <c r="AB2848" s="451"/>
      <c r="AC2848" s="451"/>
      <c r="AD2848" s="451"/>
      <c r="AE2848" s="132"/>
    </row>
    <row r="2849" spans="1:59" ht="24.05" customHeight="1">
      <c r="A2849" s="132"/>
      <c r="B2849" s="132"/>
      <c r="C2849" s="412" t="s">
        <v>852</v>
      </c>
      <c r="D2849" s="412"/>
      <c r="E2849" s="412"/>
      <c r="F2849" s="412"/>
      <c r="G2849" s="412"/>
      <c r="H2849" s="412"/>
      <c r="I2849" s="412"/>
      <c r="J2849" s="412"/>
      <c r="K2849" s="412"/>
      <c r="L2849" s="412"/>
      <c r="M2849" s="412"/>
      <c r="N2849" s="412"/>
      <c r="O2849" s="412"/>
      <c r="P2849" s="412"/>
      <c r="Q2849" s="412"/>
      <c r="R2849" s="412"/>
      <c r="S2849" s="412"/>
      <c r="T2849" s="412"/>
      <c r="U2849" s="412"/>
      <c r="V2849" s="412"/>
      <c r="W2849" s="412"/>
      <c r="X2849" s="412"/>
      <c r="Y2849" s="412"/>
      <c r="Z2849" s="412"/>
      <c r="AA2849" s="412"/>
      <c r="AB2849" s="412"/>
      <c r="AC2849" s="412"/>
      <c r="AD2849" s="412"/>
      <c r="AE2849" s="132"/>
    </row>
    <row r="2850" spans="1:59" ht="15.05" customHeight="1">
      <c r="A2850" s="132"/>
      <c r="B2850" s="132"/>
      <c r="C2850" s="422"/>
      <c r="D2850" s="422"/>
      <c r="E2850" s="422"/>
      <c r="F2850" s="422"/>
      <c r="G2850" s="422"/>
      <c r="H2850" s="422"/>
      <c r="I2850" s="422"/>
      <c r="J2850" s="422"/>
      <c r="K2850" s="422"/>
      <c r="L2850" s="422"/>
      <c r="M2850" s="422"/>
      <c r="N2850" s="422"/>
      <c r="O2850" s="422"/>
      <c r="P2850" s="422"/>
      <c r="Q2850" s="422"/>
      <c r="R2850" s="422"/>
      <c r="S2850" s="422"/>
      <c r="T2850" s="422"/>
      <c r="U2850" s="422"/>
      <c r="V2850" s="422"/>
      <c r="W2850" s="422"/>
      <c r="X2850" s="422"/>
      <c r="Y2850" s="422"/>
      <c r="Z2850" s="422"/>
      <c r="AA2850" s="422"/>
      <c r="AB2850" s="422"/>
      <c r="AC2850" s="422"/>
      <c r="AD2850" s="422"/>
      <c r="AE2850" s="132"/>
      <c r="AG2850" s="94" t="s">
        <v>917</v>
      </c>
      <c r="AH2850" s="95" t="s">
        <v>926</v>
      </c>
      <c r="AI2850" s="95" t="s">
        <v>927</v>
      </c>
    </row>
    <row r="2851" spans="1:59" ht="24.05" customHeight="1">
      <c r="A2851" s="132"/>
      <c r="B2851" s="132"/>
      <c r="C2851" s="574" t="s">
        <v>64</v>
      </c>
      <c r="D2851" s="575"/>
      <c r="E2851" s="575"/>
      <c r="F2851" s="576"/>
      <c r="G2851" s="568" t="s">
        <v>589</v>
      </c>
      <c r="H2851" s="569"/>
      <c r="I2851" s="569"/>
      <c r="J2851" s="570"/>
      <c r="K2851" s="595" t="s">
        <v>542</v>
      </c>
      <c r="L2851" s="596"/>
      <c r="M2851" s="596"/>
      <c r="N2851" s="596"/>
      <c r="O2851" s="596"/>
      <c r="P2851" s="596"/>
      <c r="Q2851" s="596"/>
      <c r="R2851" s="596"/>
      <c r="S2851" s="596"/>
      <c r="T2851" s="596"/>
      <c r="U2851" s="596"/>
      <c r="V2851" s="596"/>
      <c r="W2851" s="596"/>
      <c r="X2851" s="596"/>
      <c r="Y2851" s="596"/>
      <c r="Z2851" s="596"/>
      <c r="AA2851" s="596"/>
      <c r="AB2851" s="596"/>
      <c r="AC2851" s="596"/>
      <c r="AD2851" s="597"/>
      <c r="AE2851" s="132"/>
      <c r="AG2851" s="94">
        <f>COUNTBLANK(G2853:AD2972)</f>
        <v>2880</v>
      </c>
      <c r="AH2851" s="95">
        <v>2880</v>
      </c>
      <c r="AI2851" s="95">
        <v>1560</v>
      </c>
      <c r="AP2851" s="111" t="s">
        <v>940</v>
      </c>
    </row>
    <row r="2852" spans="1:59" ht="165.8" customHeight="1">
      <c r="A2852" s="132"/>
      <c r="B2852" s="132"/>
      <c r="C2852" s="577"/>
      <c r="D2852" s="578"/>
      <c r="E2852" s="578"/>
      <c r="F2852" s="579"/>
      <c r="G2852" s="571"/>
      <c r="H2852" s="572"/>
      <c r="I2852" s="572"/>
      <c r="J2852" s="573"/>
      <c r="K2852" s="595" t="s">
        <v>252</v>
      </c>
      <c r="L2852" s="597"/>
      <c r="M2852" s="566" t="s">
        <v>533</v>
      </c>
      <c r="N2852" s="567"/>
      <c r="O2852" s="566" t="s">
        <v>534</v>
      </c>
      <c r="P2852" s="567"/>
      <c r="Q2852" s="566" t="s">
        <v>535</v>
      </c>
      <c r="R2852" s="567"/>
      <c r="S2852" s="566" t="s">
        <v>536</v>
      </c>
      <c r="T2852" s="598"/>
      <c r="U2852" s="566" t="s">
        <v>537</v>
      </c>
      <c r="V2852" s="567"/>
      <c r="W2852" s="566" t="s">
        <v>538</v>
      </c>
      <c r="X2852" s="567"/>
      <c r="Y2852" s="566" t="s">
        <v>539</v>
      </c>
      <c r="Z2852" s="567"/>
      <c r="AA2852" s="566" t="s">
        <v>540</v>
      </c>
      <c r="AB2852" s="567"/>
      <c r="AC2852" s="566" t="s">
        <v>541</v>
      </c>
      <c r="AD2852" s="567"/>
      <c r="AE2852" s="132"/>
      <c r="AG2852" s="98" t="s">
        <v>918</v>
      </c>
      <c r="AH2852" s="99" t="s">
        <v>929</v>
      </c>
      <c r="AI2852" s="99" t="s">
        <v>930</v>
      </c>
      <c r="AJ2852" s="99" t="s">
        <v>931</v>
      </c>
      <c r="AL2852" s="95" t="s">
        <v>935</v>
      </c>
      <c r="AM2852" s="106" t="s">
        <v>938</v>
      </c>
      <c r="AN2852" s="111" t="s">
        <v>935</v>
      </c>
      <c r="AP2852" s="566" t="s">
        <v>533</v>
      </c>
      <c r="AQ2852" s="567"/>
      <c r="AR2852" s="566" t="s">
        <v>534</v>
      </c>
      <c r="AS2852" s="567"/>
      <c r="AT2852" s="566" t="s">
        <v>535</v>
      </c>
      <c r="AU2852" s="567"/>
      <c r="AV2852" s="566" t="s">
        <v>536</v>
      </c>
      <c r="AW2852" s="598"/>
      <c r="AX2852" s="566" t="s">
        <v>537</v>
      </c>
      <c r="AY2852" s="567"/>
      <c r="AZ2852" s="566" t="s">
        <v>538</v>
      </c>
      <c r="BA2852" s="567"/>
      <c r="BB2852" s="566" t="s">
        <v>539</v>
      </c>
      <c r="BC2852" s="567"/>
      <c r="BD2852" s="566" t="s">
        <v>540</v>
      </c>
      <c r="BE2852" s="567"/>
      <c r="BF2852" s="566" t="s">
        <v>541</v>
      </c>
      <c r="BG2852" s="567"/>
    </row>
    <row r="2853" spans="1:59" ht="15.05" customHeight="1">
      <c r="A2853" s="132"/>
      <c r="B2853" s="132"/>
      <c r="C2853" s="259" t="s">
        <v>68</v>
      </c>
      <c r="D2853" s="551" t="str">
        <f>IF(D38="","",D38)</f>
        <v/>
      </c>
      <c r="E2853" s="551"/>
      <c r="F2853" s="551"/>
      <c r="G2853" s="550"/>
      <c r="H2853" s="550"/>
      <c r="I2853" s="550"/>
      <c r="J2853" s="550"/>
      <c r="K2853" s="513"/>
      <c r="L2853" s="514"/>
      <c r="M2853" s="513"/>
      <c r="N2853" s="514"/>
      <c r="O2853" s="513"/>
      <c r="P2853" s="514"/>
      <c r="Q2853" s="513"/>
      <c r="R2853" s="514"/>
      <c r="S2853" s="513"/>
      <c r="T2853" s="514"/>
      <c r="U2853" s="513"/>
      <c r="V2853" s="514"/>
      <c r="W2853" s="513"/>
      <c r="X2853" s="514"/>
      <c r="Y2853" s="513"/>
      <c r="Z2853" s="514"/>
      <c r="AA2853" s="513"/>
      <c r="AB2853" s="514"/>
      <c r="AC2853" s="513"/>
      <c r="AD2853" s="514"/>
      <c r="AE2853" s="132"/>
      <c r="AG2853" s="100">
        <f>K2853</f>
        <v>0</v>
      </c>
      <c r="AH2853" s="101">
        <f>IF(AND(COUNTA(M2853:AD2853)&lt;&gt;0,COUNTIF(M2853:AD2853,"NA")=COUNTA($M$2852:$AD$2852)),"NA",SUM(M2853:AD2853))</f>
        <v>0</v>
      </c>
      <c r="AI2853" s="101">
        <f>COUNTIF(M2853:AD2853, "NS")</f>
        <v>0</v>
      </c>
      <c r="AJ2853" s="102">
        <f>IF($AG$2851=$AH$2851, 0, IF(OR(AND(AG2853 =0, AI2853 &gt;0), AND(AG2853 ="NS", AH2853&gt;0), AND(AG2853 ="NS", AH2853 =0, AI2853=0), AND(AG2853="NA", AH2853&lt;&gt;"NA") ), 1, IF(OR(AND(AI2853&gt;=2, AH2853&lt;AG2853), AND(AG2853="NS", AH2853=0, AI2853&gt;0), AH2853=AG2853 ), 0, 1)))</f>
        <v>0</v>
      </c>
      <c r="AL2853" s="111">
        <f>IF($AG$2851=$AH$2851,0,IF(OR(AND(D2853&lt;&gt;"",G2853=""),AND(D2853="",G2853&lt;&gt;"")),1,0))</f>
        <v>0</v>
      </c>
      <c r="AM2853" s="111">
        <f>IF(OR(AND(G2853=1,COUNTA(K2853:AD2853)=0),AND(G2853&gt;1,COUNTA(K2853:AD2853)&lt;&gt;0)),1,0)</f>
        <v>0</v>
      </c>
      <c r="AN2853" s="111">
        <f>IF(AND(G2853=1,COUNTA(K2853:AD2853)&lt;&gt;COUNTA($K$2852:$AD$2852)),1,0)</f>
        <v>0</v>
      </c>
      <c r="AP2853" s="111">
        <f t="shared" ref="AP2853:AP2884" si="380">IF($AG$2851=$AH$2851,0,IF(OR(AND(M2577="NA",M2853&lt;&gt;"NA"),AND(M2577&lt;&gt;"NA",M2853="NA"),AND(M2577&lt;&gt;"NS",M2577&lt;&gt;"NA",M2853&lt;&gt;"NS",M2853&lt;&gt;"NA",M2853&gt;M2577)),1,0))</f>
        <v>0</v>
      </c>
      <c r="AQ2853" s="111">
        <f t="shared" ref="AQ2853:AQ2884" si="381">IF($AG$2851=$AH$2851,0,IF(OR(AND(N2577="NA",N2853&lt;&gt;"NA"),AND(N2577&lt;&gt;"NA",N2853="NA"),AND(N2577&lt;&gt;"NS",N2577&lt;&gt;"NA",N2853&lt;&gt;"NS",N2853&lt;&gt;"NA",N2853&gt;N2577)),1,0))</f>
        <v>0</v>
      </c>
      <c r="AR2853" s="111">
        <f t="shared" ref="AR2853:AR2884" si="382">IF($AG$2851=$AH$2851,0,IF(OR(AND(O2577="NA",O2853&lt;&gt;"NA"),AND(O2577&lt;&gt;"NA",O2853="NA"),AND(O2577&lt;&gt;"NS",O2577&lt;&gt;"NA",O2853&lt;&gt;"NS",O2853&lt;&gt;"NA",O2853&gt;O2577)),1,0))</f>
        <v>0</v>
      </c>
      <c r="AS2853" s="111">
        <f t="shared" ref="AS2853:AS2884" si="383">IF($AG$2851=$AH$2851,0,IF(OR(AND(P2577="NA",P2853&lt;&gt;"NA"),AND(P2577&lt;&gt;"NA",P2853="NA"),AND(P2577&lt;&gt;"NS",P2577&lt;&gt;"NA",P2853&lt;&gt;"NS",P2853&lt;&gt;"NA",P2853&gt;P2577)),1,0))</f>
        <v>0</v>
      </c>
      <c r="AT2853" s="111">
        <f t="shared" ref="AT2853:AT2884" si="384">IF($AG$2851=$AH$2851,0,IF(OR(AND(Q2577="NA",Q2853&lt;&gt;"NA"),AND(Q2577&lt;&gt;"NA",Q2853="NA"),AND(Q2577&lt;&gt;"NS",Q2577&lt;&gt;"NA",Q2853&lt;&gt;"NS",Q2853&lt;&gt;"NA",Q2853&gt;Q2577)),1,0))</f>
        <v>0</v>
      </c>
      <c r="AU2853" s="111">
        <f t="shared" ref="AU2853:AU2884" si="385">IF($AG$2851=$AH$2851,0,IF(OR(AND(R2577="NA",R2853&lt;&gt;"NA"),AND(R2577&lt;&gt;"NA",R2853="NA"),AND(R2577&lt;&gt;"NS",R2577&lt;&gt;"NA",R2853&lt;&gt;"NS",R2853&lt;&gt;"NA",R2853&gt;R2577)),1,0))</f>
        <v>0</v>
      </c>
      <c r="AV2853" s="111">
        <f t="shared" ref="AV2853:AV2884" si="386">IF($AG$2851=$AH$2851,0,IF(OR(AND(S2577="NA",S2853&lt;&gt;"NA"),AND(S2577&lt;&gt;"NA",S2853="NA"),AND(S2577&lt;&gt;"NS",S2577&lt;&gt;"NA",S2853&lt;&gt;"NS",S2853&lt;&gt;"NA",S2853&gt;S2577)),1,0))</f>
        <v>0</v>
      </c>
      <c r="AW2853" s="111">
        <f t="shared" ref="AW2853:AW2884" si="387">IF($AG$2851=$AH$2851,0,IF(OR(AND(T2577="NA",T2853&lt;&gt;"NA"),AND(T2577&lt;&gt;"NA",T2853="NA"),AND(T2577&lt;&gt;"NS",T2577&lt;&gt;"NA",T2853&lt;&gt;"NS",T2853&lt;&gt;"NA",T2853&gt;T2577)),1,0))</f>
        <v>0</v>
      </c>
      <c r="AX2853" s="111">
        <f t="shared" ref="AX2853:AX2884" si="388">IF($AG$2851=$AH$2851,0,IF(OR(AND(U2577="NA",U2853&lt;&gt;"NA"),AND(U2577&lt;&gt;"NA",U2853="NA"),AND(U2577&lt;&gt;"NS",U2577&lt;&gt;"NA",U2853&lt;&gt;"NS",U2853&lt;&gt;"NA",U2853&gt;U2577)),1,0))</f>
        <v>0</v>
      </c>
      <c r="AY2853" s="111">
        <f t="shared" ref="AY2853:AY2884" si="389">IF($AG$2851=$AH$2851,0,IF(OR(AND(V2577="NA",V2853&lt;&gt;"NA"),AND(V2577&lt;&gt;"NA",V2853="NA"),AND(V2577&lt;&gt;"NS",V2577&lt;&gt;"NA",V2853&lt;&gt;"NS",V2853&lt;&gt;"NA",V2853&gt;V2577)),1,0))</f>
        <v>0</v>
      </c>
      <c r="AZ2853" s="111">
        <f t="shared" ref="AZ2853:AZ2884" si="390">IF($AG$2851=$AH$2851,0,IF(OR(AND(W2577="NA",W2853&lt;&gt;"NA"),AND(W2577&lt;&gt;"NA",W2853="NA"),AND(W2577&lt;&gt;"NS",W2577&lt;&gt;"NA",W2853&lt;&gt;"NS",W2853&lt;&gt;"NA",W2853&gt;W2577)),1,0))</f>
        <v>0</v>
      </c>
      <c r="BA2853" s="111">
        <f t="shared" ref="BA2853:BA2884" si="391">IF($AG$2851=$AH$2851,0,IF(OR(AND(X2577="NA",X2853&lt;&gt;"NA"),AND(X2577&lt;&gt;"NA",X2853="NA"),AND(X2577&lt;&gt;"NS",X2577&lt;&gt;"NA",X2853&lt;&gt;"NS",X2853&lt;&gt;"NA",X2853&gt;X2577)),1,0))</f>
        <v>0</v>
      </c>
      <c r="BB2853" s="111">
        <f t="shared" ref="BB2853:BB2884" si="392">IF($AG$2851=$AH$2851,0,IF(OR(AND(Y2577="NA",Y2853&lt;&gt;"NA"),AND(Y2577&lt;&gt;"NA",Y2853="NA"),AND(Y2577&lt;&gt;"NS",Y2577&lt;&gt;"NA",Y2853&lt;&gt;"NS",Y2853&lt;&gt;"NA",Y2853&gt;Y2577)),1,0))</f>
        <v>0</v>
      </c>
      <c r="BC2853" s="111">
        <f t="shared" ref="BC2853:BC2884" si="393">IF($AG$2851=$AH$2851,0,IF(OR(AND(Z2577="NA",Z2853&lt;&gt;"NA"),AND(Z2577&lt;&gt;"NA",Z2853="NA"),AND(Z2577&lt;&gt;"NS",Z2577&lt;&gt;"NA",Z2853&lt;&gt;"NS",Z2853&lt;&gt;"NA",Z2853&gt;Z2577)),1,0))</f>
        <v>0</v>
      </c>
      <c r="BD2853" s="111">
        <f t="shared" ref="BD2853:BD2884" si="394">IF($AG$2851=$AH$2851,0,IF(OR(AND(AA2577="NA",AA2853&lt;&gt;"NA"),AND(AA2577&lt;&gt;"NA",AA2853="NA"),AND(AA2577&lt;&gt;"NS",AA2577&lt;&gt;"NA",AA2853&lt;&gt;"NS",AA2853&lt;&gt;"NA",AA2853&gt;AA2577)),1,0))</f>
        <v>0</v>
      </c>
      <c r="BE2853" s="111">
        <f t="shared" ref="BE2853:BE2884" si="395">IF($AG$2851=$AH$2851,0,IF(OR(AND(AB2577="NA",AB2853&lt;&gt;"NA"),AND(AB2577&lt;&gt;"NA",AB2853="NA"),AND(AB2577&lt;&gt;"NS",AB2577&lt;&gt;"NA",AB2853&lt;&gt;"NS",AB2853&lt;&gt;"NA",AB2853&gt;AB2577)),1,0))</f>
        <v>0</v>
      </c>
      <c r="BF2853" s="111">
        <f t="shared" ref="BF2853:BF2884" si="396">IF($AG$2851=$AH$2851,0,IF(OR(AND(AC2577="NA",AC2853&lt;&gt;"NA"),AND(AC2577&lt;&gt;"NA",AC2853="NA"),AND(AC2577&lt;&gt;"NS",AC2577&lt;&gt;"NA",AC2853&lt;&gt;"NS",AC2853&lt;&gt;"NA",AC2853&gt;AC2577)),1,0))</f>
        <v>0</v>
      </c>
      <c r="BG2853" s="111">
        <f t="shared" ref="BG2853:BG2884" si="397">IF($AG$2851=$AH$2851,0,IF(OR(AND(AD2577="NA",AD2853&lt;&gt;"NA"),AND(AD2577&lt;&gt;"NA",AD2853="NA"),AND(AD2577&lt;&gt;"NS",AD2577&lt;&gt;"NA",AD2853&lt;&gt;"NS",AD2853&lt;&gt;"NA",AD2853&gt;AD2577)),1,0))</f>
        <v>0</v>
      </c>
    </row>
    <row r="2854" spans="1:59" ht="15.05" customHeight="1">
      <c r="A2854" s="132"/>
      <c r="B2854" s="132"/>
      <c r="C2854" s="168" t="s">
        <v>69</v>
      </c>
      <c r="D2854" s="551" t="str">
        <f t="shared" ref="D2854:D2917" si="398">IF(D39="","",D39)</f>
        <v/>
      </c>
      <c r="E2854" s="551"/>
      <c r="F2854" s="551"/>
      <c r="G2854" s="550"/>
      <c r="H2854" s="550"/>
      <c r="I2854" s="550"/>
      <c r="J2854" s="550"/>
      <c r="K2854" s="513"/>
      <c r="L2854" s="514"/>
      <c r="M2854" s="513"/>
      <c r="N2854" s="514"/>
      <c r="O2854" s="513"/>
      <c r="P2854" s="514"/>
      <c r="Q2854" s="513"/>
      <c r="R2854" s="514"/>
      <c r="S2854" s="513"/>
      <c r="T2854" s="514"/>
      <c r="U2854" s="513"/>
      <c r="V2854" s="514"/>
      <c r="W2854" s="513"/>
      <c r="X2854" s="514"/>
      <c r="Y2854" s="513"/>
      <c r="Z2854" s="514"/>
      <c r="AA2854" s="513"/>
      <c r="AB2854" s="514"/>
      <c r="AC2854" s="513"/>
      <c r="AD2854" s="514"/>
      <c r="AE2854" s="132"/>
      <c r="AG2854" s="100">
        <f t="shared" ref="AG2854:AG2917" si="399">K2854</f>
        <v>0</v>
      </c>
      <c r="AH2854" s="101">
        <f t="shared" ref="AH2854:AH2917" si="400">IF(AND(COUNTA(M2854:AD2854)&lt;&gt;0,COUNTIF(M2854:AD2854,"NA")=COUNTA($M$2852:$AD$2852)),"NA",SUM(M2854:AD2854))</f>
        <v>0</v>
      </c>
      <c r="AI2854" s="101">
        <f t="shared" ref="AI2854:AI2917" si="401">COUNTIF(M2854:AD2854, "NS")</f>
        <v>0</v>
      </c>
      <c r="AJ2854" s="102">
        <f t="shared" ref="AJ2854:AJ2917" si="402">IF($AG$2851=$AH$2851, 0, IF(OR(AND(AG2854 =0, AI2854 &gt;0), AND(AG2854 ="NS", AH2854&gt;0), AND(AG2854 ="NS", AH2854 =0, AI2854=0), AND(AG2854="NA", AH2854&lt;&gt;"NA") ), 1, IF(OR(AND(AI2854&gt;=2, AH2854&lt;AG2854), AND(AG2854="NS", AH2854=0, AI2854&gt;0), AH2854=AG2854 ), 0, 1)))</f>
        <v>0</v>
      </c>
      <c r="AL2854" s="111">
        <f>IF($AG$2851=$AH$2851,0,IF(OR(AND(D2854&lt;&gt;"",G2854=""),AND(D2854="",G2854&lt;&gt;"")),1,0))</f>
        <v>0</v>
      </c>
      <c r="AM2854" s="111">
        <f>IF(OR(AND(G2854=1,COUNTA(K2854:AD2854)=0),AND(G2854&gt;1,COUNTA(K2854:AD2854)&lt;&gt;0)),1,0)</f>
        <v>0</v>
      </c>
      <c r="AN2854" s="111">
        <f>IF(AND(G2854=1,COUNTA(K2854:AD2854)&lt;&gt;COUNTA($K$2852:$AD$2852)),1,0)</f>
        <v>0</v>
      </c>
      <c r="AP2854" s="111">
        <f t="shared" si="380"/>
        <v>0</v>
      </c>
      <c r="AQ2854" s="111">
        <f t="shared" si="381"/>
        <v>0</v>
      </c>
      <c r="AR2854" s="111">
        <f t="shared" si="382"/>
        <v>0</v>
      </c>
      <c r="AS2854" s="111">
        <f t="shared" si="383"/>
        <v>0</v>
      </c>
      <c r="AT2854" s="111">
        <f t="shared" si="384"/>
        <v>0</v>
      </c>
      <c r="AU2854" s="111">
        <f t="shared" si="385"/>
        <v>0</v>
      </c>
      <c r="AV2854" s="111">
        <f t="shared" si="386"/>
        <v>0</v>
      </c>
      <c r="AW2854" s="111">
        <f t="shared" si="387"/>
        <v>0</v>
      </c>
      <c r="AX2854" s="111">
        <f t="shared" si="388"/>
        <v>0</v>
      </c>
      <c r="AY2854" s="111">
        <f t="shared" si="389"/>
        <v>0</v>
      </c>
      <c r="AZ2854" s="111">
        <f t="shared" si="390"/>
        <v>0</v>
      </c>
      <c r="BA2854" s="111">
        <f t="shared" si="391"/>
        <v>0</v>
      </c>
      <c r="BB2854" s="111">
        <f t="shared" si="392"/>
        <v>0</v>
      </c>
      <c r="BC2854" s="111">
        <f t="shared" si="393"/>
        <v>0</v>
      </c>
      <c r="BD2854" s="111">
        <f t="shared" si="394"/>
        <v>0</v>
      </c>
      <c r="BE2854" s="111">
        <f t="shared" si="395"/>
        <v>0</v>
      </c>
      <c r="BF2854" s="111">
        <f t="shared" si="396"/>
        <v>0</v>
      </c>
      <c r="BG2854" s="111">
        <f t="shared" si="397"/>
        <v>0</v>
      </c>
    </row>
    <row r="2855" spans="1:59" ht="15.05" customHeight="1">
      <c r="A2855" s="132"/>
      <c r="B2855" s="132"/>
      <c r="C2855" s="160" t="s">
        <v>70</v>
      </c>
      <c r="D2855" s="551" t="str">
        <f t="shared" si="398"/>
        <v/>
      </c>
      <c r="E2855" s="551"/>
      <c r="F2855" s="551"/>
      <c r="G2855" s="550"/>
      <c r="H2855" s="550"/>
      <c r="I2855" s="550"/>
      <c r="J2855" s="550"/>
      <c r="K2855" s="513"/>
      <c r="L2855" s="514"/>
      <c r="M2855" s="513"/>
      <c r="N2855" s="514"/>
      <c r="O2855" s="513"/>
      <c r="P2855" s="514"/>
      <c r="Q2855" s="513"/>
      <c r="R2855" s="514"/>
      <c r="S2855" s="513"/>
      <c r="T2855" s="514"/>
      <c r="U2855" s="513"/>
      <c r="V2855" s="514"/>
      <c r="W2855" s="513"/>
      <c r="X2855" s="514"/>
      <c r="Y2855" s="513"/>
      <c r="Z2855" s="514"/>
      <c r="AA2855" s="513"/>
      <c r="AB2855" s="514"/>
      <c r="AC2855" s="513"/>
      <c r="AD2855" s="514"/>
      <c r="AE2855" s="132"/>
      <c r="AG2855" s="100">
        <f t="shared" si="399"/>
        <v>0</v>
      </c>
      <c r="AH2855" s="101">
        <f>IF(AND(COUNTA(M2855:AD2855)&lt;&gt;0,COUNTIF(M2855:AD2855,"NA")=COUNTA($M$2852:$AD$2852)),"NA",SUM(M2855:AD2855))</f>
        <v>0</v>
      </c>
      <c r="AI2855" s="101">
        <f t="shared" si="401"/>
        <v>0</v>
      </c>
      <c r="AJ2855" s="102">
        <f t="shared" si="402"/>
        <v>0</v>
      </c>
      <c r="AL2855" s="111">
        <f t="shared" ref="AL2855:AL2917" si="403">IF($AG$2851=$AH$2851,0,IF(OR(AND(D2855&lt;&gt;"",G2855=""),AND(D2855="",G2855&lt;&gt;"")),1,0))</f>
        <v>0</v>
      </c>
      <c r="AM2855" s="111">
        <f t="shared" ref="AM2855:AM2917" si="404">IF(OR(AND(G2855=1,COUNTA(K2855:AD2855)=0),AND(G2855&gt;1,COUNTA(K2855:AD2855)&lt;&gt;0)),1,0)</f>
        <v>0</v>
      </c>
      <c r="AN2855" s="111">
        <f t="shared" ref="AN2855:AN2917" si="405">IF(AND(G2855=1,COUNTA(K2855:AD2855)&lt;&gt;COUNTA($K$2852:$AD$2852)),1,0)</f>
        <v>0</v>
      </c>
      <c r="AP2855" s="111">
        <f t="shared" si="380"/>
        <v>0</v>
      </c>
      <c r="AQ2855" s="111">
        <f t="shared" si="381"/>
        <v>0</v>
      </c>
      <c r="AR2855" s="111">
        <f t="shared" si="382"/>
        <v>0</v>
      </c>
      <c r="AS2855" s="111">
        <f t="shared" si="383"/>
        <v>0</v>
      </c>
      <c r="AT2855" s="111">
        <f t="shared" si="384"/>
        <v>0</v>
      </c>
      <c r="AU2855" s="111">
        <f t="shared" si="385"/>
        <v>0</v>
      </c>
      <c r="AV2855" s="111">
        <f t="shared" si="386"/>
        <v>0</v>
      </c>
      <c r="AW2855" s="111">
        <f t="shared" si="387"/>
        <v>0</v>
      </c>
      <c r="AX2855" s="111">
        <f t="shared" si="388"/>
        <v>0</v>
      </c>
      <c r="AY2855" s="111">
        <f t="shared" si="389"/>
        <v>0</v>
      </c>
      <c r="AZ2855" s="111">
        <f t="shared" si="390"/>
        <v>0</v>
      </c>
      <c r="BA2855" s="111">
        <f t="shared" si="391"/>
        <v>0</v>
      </c>
      <c r="BB2855" s="111">
        <f t="shared" si="392"/>
        <v>0</v>
      </c>
      <c r="BC2855" s="111">
        <f t="shared" si="393"/>
        <v>0</v>
      </c>
      <c r="BD2855" s="111">
        <f t="shared" si="394"/>
        <v>0</v>
      </c>
      <c r="BE2855" s="111">
        <f t="shared" si="395"/>
        <v>0</v>
      </c>
      <c r="BF2855" s="111">
        <f t="shared" si="396"/>
        <v>0</v>
      </c>
      <c r="BG2855" s="111">
        <f t="shared" si="397"/>
        <v>0</v>
      </c>
    </row>
    <row r="2856" spans="1:59" ht="15.05" customHeight="1">
      <c r="A2856" s="132"/>
      <c r="B2856" s="132"/>
      <c r="C2856" s="160" t="s">
        <v>71</v>
      </c>
      <c r="D2856" s="551" t="str">
        <f t="shared" si="398"/>
        <v/>
      </c>
      <c r="E2856" s="551"/>
      <c r="F2856" s="551"/>
      <c r="G2856" s="550"/>
      <c r="H2856" s="550"/>
      <c r="I2856" s="550"/>
      <c r="J2856" s="550"/>
      <c r="K2856" s="513"/>
      <c r="L2856" s="514"/>
      <c r="M2856" s="513"/>
      <c r="N2856" s="514"/>
      <c r="O2856" s="513"/>
      <c r="P2856" s="514"/>
      <c r="Q2856" s="513"/>
      <c r="R2856" s="514"/>
      <c r="S2856" s="513"/>
      <c r="T2856" s="514"/>
      <c r="U2856" s="513"/>
      <c r="V2856" s="514"/>
      <c r="W2856" s="513"/>
      <c r="X2856" s="514"/>
      <c r="Y2856" s="513"/>
      <c r="Z2856" s="514"/>
      <c r="AA2856" s="513"/>
      <c r="AB2856" s="514"/>
      <c r="AC2856" s="513"/>
      <c r="AD2856" s="514"/>
      <c r="AE2856" s="132"/>
      <c r="AG2856" s="100">
        <f t="shared" si="399"/>
        <v>0</v>
      </c>
      <c r="AH2856" s="101">
        <f t="shared" si="400"/>
        <v>0</v>
      </c>
      <c r="AI2856" s="101">
        <f t="shared" si="401"/>
        <v>0</v>
      </c>
      <c r="AJ2856" s="102">
        <f t="shared" si="402"/>
        <v>0</v>
      </c>
      <c r="AL2856" s="111">
        <f t="shared" si="403"/>
        <v>0</v>
      </c>
      <c r="AM2856" s="111">
        <f t="shared" si="404"/>
        <v>0</v>
      </c>
      <c r="AN2856" s="111">
        <f t="shared" si="405"/>
        <v>0</v>
      </c>
      <c r="AP2856" s="111">
        <f t="shared" si="380"/>
        <v>0</v>
      </c>
      <c r="AQ2856" s="111">
        <f t="shared" si="381"/>
        <v>0</v>
      </c>
      <c r="AR2856" s="111">
        <f t="shared" si="382"/>
        <v>0</v>
      </c>
      <c r="AS2856" s="111">
        <f t="shared" si="383"/>
        <v>0</v>
      </c>
      <c r="AT2856" s="111">
        <f t="shared" si="384"/>
        <v>0</v>
      </c>
      <c r="AU2856" s="111">
        <f t="shared" si="385"/>
        <v>0</v>
      </c>
      <c r="AV2856" s="111">
        <f t="shared" si="386"/>
        <v>0</v>
      </c>
      <c r="AW2856" s="111">
        <f t="shared" si="387"/>
        <v>0</v>
      </c>
      <c r="AX2856" s="111">
        <f t="shared" si="388"/>
        <v>0</v>
      </c>
      <c r="AY2856" s="111">
        <f t="shared" si="389"/>
        <v>0</v>
      </c>
      <c r="AZ2856" s="111">
        <f t="shared" si="390"/>
        <v>0</v>
      </c>
      <c r="BA2856" s="111">
        <f t="shared" si="391"/>
        <v>0</v>
      </c>
      <c r="BB2856" s="111">
        <f t="shared" si="392"/>
        <v>0</v>
      </c>
      <c r="BC2856" s="111">
        <f t="shared" si="393"/>
        <v>0</v>
      </c>
      <c r="BD2856" s="111">
        <f t="shared" si="394"/>
        <v>0</v>
      </c>
      <c r="BE2856" s="111">
        <f t="shared" si="395"/>
        <v>0</v>
      </c>
      <c r="BF2856" s="111">
        <f t="shared" si="396"/>
        <v>0</v>
      </c>
      <c r="BG2856" s="111">
        <f t="shared" si="397"/>
        <v>0</v>
      </c>
    </row>
    <row r="2857" spans="1:59" ht="15.05" customHeight="1">
      <c r="A2857" s="132"/>
      <c r="B2857" s="132"/>
      <c r="C2857" s="160" t="s">
        <v>72</v>
      </c>
      <c r="D2857" s="551" t="str">
        <f t="shared" si="398"/>
        <v/>
      </c>
      <c r="E2857" s="551"/>
      <c r="F2857" s="551"/>
      <c r="G2857" s="550"/>
      <c r="H2857" s="550"/>
      <c r="I2857" s="550"/>
      <c r="J2857" s="550"/>
      <c r="K2857" s="513"/>
      <c r="L2857" s="514"/>
      <c r="M2857" s="513"/>
      <c r="N2857" s="514"/>
      <c r="O2857" s="513"/>
      <c r="P2857" s="514"/>
      <c r="Q2857" s="513"/>
      <c r="R2857" s="514"/>
      <c r="S2857" s="513"/>
      <c r="T2857" s="514"/>
      <c r="U2857" s="513"/>
      <c r="V2857" s="514"/>
      <c r="W2857" s="513"/>
      <c r="X2857" s="514"/>
      <c r="Y2857" s="513"/>
      <c r="Z2857" s="514"/>
      <c r="AA2857" s="513"/>
      <c r="AB2857" s="514"/>
      <c r="AC2857" s="513"/>
      <c r="AD2857" s="514"/>
      <c r="AE2857" s="132"/>
      <c r="AG2857" s="100">
        <f t="shared" si="399"/>
        <v>0</v>
      </c>
      <c r="AH2857" s="101">
        <f t="shared" si="400"/>
        <v>0</v>
      </c>
      <c r="AI2857" s="101">
        <f t="shared" si="401"/>
        <v>0</v>
      </c>
      <c r="AJ2857" s="102">
        <f t="shared" si="402"/>
        <v>0</v>
      </c>
      <c r="AL2857" s="111">
        <f t="shared" si="403"/>
        <v>0</v>
      </c>
      <c r="AM2857" s="111">
        <f t="shared" si="404"/>
        <v>0</v>
      </c>
      <c r="AN2857" s="111">
        <f t="shared" si="405"/>
        <v>0</v>
      </c>
      <c r="AP2857" s="111">
        <f t="shared" si="380"/>
        <v>0</v>
      </c>
      <c r="AQ2857" s="111">
        <f t="shared" si="381"/>
        <v>0</v>
      </c>
      <c r="AR2857" s="111">
        <f t="shared" si="382"/>
        <v>0</v>
      </c>
      <c r="AS2857" s="111">
        <f t="shared" si="383"/>
        <v>0</v>
      </c>
      <c r="AT2857" s="111">
        <f t="shared" si="384"/>
        <v>0</v>
      </c>
      <c r="AU2857" s="111">
        <f t="shared" si="385"/>
        <v>0</v>
      </c>
      <c r="AV2857" s="111">
        <f t="shared" si="386"/>
        <v>0</v>
      </c>
      <c r="AW2857" s="111">
        <f t="shared" si="387"/>
        <v>0</v>
      </c>
      <c r="AX2857" s="111">
        <f t="shared" si="388"/>
        <v>0</v>
      </c>
      <c r="AY2857" s="111">
        <f t="shared" si="389"/>
        <v>0</v>
      </c>
      <c r="AZ2857" s="111">
        <f t="shared" si="390"/>
        <v>0</v>
      </c>
      <c r="BA2857" s="111">
        <f t="shared" si="391"/>
        <v>0</v>
      </c>
      <c r="BB2857" s="111">
        <f t="shared" si="392"/>
        <v>0</v>
      </c>
      <c r="BC2857" s="111">
        <f t="shared" si="393"/>
        <v>0</v>
      </c>
      <c r="BD2857" s="111">
        <f t="shared" si="394"/>
        <v>0</v>
      </c>
      <c r="BE2857" s="111">
        <f t="shared" si="395"/>
        <v>0</v>
      </c>
      <c r="BF2857" s="111">
        <f t="shared" si="396"/>
        <v>0</v>
      </c>
      <c r="BG2857" s="111">
        <f t="shared" si="397"/>
        <v>0</v>
      </c>
    </row>
    <row r="2858" spans="1:59" ht="15.05" customHeight="1">
      <c r="A2858" s="132"/>
      <c r="B2858" s="132"/>
      <c r="C2858" s="160" t="s">
        <v>73</v>
      </c>
      <c r="D2858" s="551" t="str">
        <f t="shared" si="398"/>
        <v/>
      </c>
      <c r="E2858" s="551"/>
      <c r="F2858" s="551"/>
      <c r="G2858" s="550"/>
      <c r="H2858" s="550"/>
      <c r="I2858" s="550"/>
      <c r="J2858" s="550"/>
      <c r="K2858" s="513"/>
      <c r="L2858" s="514"/>
      <c r="M2858" s="513"/>
      <c r="N2858" s="514"/>
      <c r="O2858" s="513"/>
      <c r="P2858" s="514"/>
      <c r="Q2858" s="513"/>
      <c r="R2858" s="514"/>
      <c r="S2858" s="513"/>
      <c r="T2858" s="514"/>
      <c r="U2858" s="513"/>
      <c r="V2858" s="514"/>
      <c r="W2858" s="513"/>
      <c r="X2858" s="514"/>
      <c r="Y2858" s="513"/>
      <c r="Z2858" s="514"/>
      <c r="AA2858" s="513"/>
      <c r="AB2858" s="514"/>
      <c r="AC2858" s="513"/>
      <c r="AD2858" s="514"/>
      <c r="AE2858" s="132"/>
      <c r="AG2858" s="100">
        <f t="shared" si="399"/>
        <v>0</v>
      </c>
      <c r="AH2858" s="101">
        <f t="shared" si="400"/>
        <v>0</v>
      </c>
      <c r="AI2858" s="101">
        <f t="shared" si="401"/>
        <v>0</v>
      </c>
      <c r="AJ2858" s="102">
        <f t="shared" si="402"/>
        <v>0</v>
      </c>
      <c r="AL2858" s="111">
        <f t="shared" si="403"/>
        <v>0</v>
      </c>
      <c r="AM2858" s="111">
        <f t="shared" si="404"/>
        <v>0</v>
      </c>
      <c r="AN2858" s="111">
        <f t="shared" si="405"/>
        <v>0</v>
      </c>
      <c r="AP2858" s="111">
        <f t="shared" si="380"/>
        <v>0</v>
      </c>
      <c r="AQ2858" s="111">
        <f t="shared" si="381"/>
        <v>0</v>
      </c>
      <c r="AR2858" s="111">
        <f t="shared" si="382"/>
        <v>0</v>
      </c>
      <c r="AS2858" s="111">
        <f t="shared" si="383"/>
        <v>0</v>
      </c>
      <c r="AT2858" s="111">
        <f t="shared" si="384"/>
        <v>0</v>
      </c>
      <c r="AU2858" s="111">
        <f t="shared" si="385"/>
        <v>0</v>
      </c>
      <c r="AV2858" s="111">
        <f t="shared" si="386"/>
        <v>0</v>
      </c>
      <c r="AW2858" s="111">
        <f t="shared" si="387"/>
        <v>0</v>
      </c>
      <c r="AX2858" s="111">
        <f t="shared" si="388"/>
        <v>0</v>
      </c>
      <c r="AY2858" s="111">
        <f t="shared" si="389"/>
        <v>0</v>
      </c>
      <c r="AZ2858" s="111">
        <f t="shared" si="390"/>
        <v>0</v>
      </c>
      <c r="BA2858" s="111">
        <f t="shared" si="391"/>
        <v>0</v>
      </c>
      <c r="BB2858" s="111">
        <f t="shared" si="392"/>
        <v>0</v>
      </c>
      <c r="BC2858" s="111">
        <f t="shared" si="393"/>
        <v>0</v>
      </c>
      <c r="BD2858" s="111">
        <f t="shared" si="394"/>
        <v>0</v>
      </c>
      <c r="BE2858" s="111">
        <f t="shared" si="395"/>
        <v>0</v>
      </c>
      <c r="BF2858" s="111">
        <f t="shared" si="396"/>
        <v>0</v>
      </c>
      <c r="BG2858" s="111">
        <f t="shared" si="397"/>
        <v>0</v>
      </c>
    </row>
    <row r="2859" spans="1:59" ht="15.05" customHeight="1">
      <c r="A2859" s="132"/>
      <c r="B2859" s="132"/>
      <c r="C2859" s="160" t="s">
        <v>74</v>
      </c>
      <c r="D2859" s="551" t="str">
        <f t="shared" si="398"/>
        <v/>
      </c>
      <c r="E2859" s="551"/>
      <c r="F2859" s="551"/>
      <c r="G2859" s="550"/>
      <c r="H2859" s="550"/>
      <c r="I2859" s="550"/>
      <c r="J2859" s="550"/>
      <c r="K2859" s="513"/>
      <c r="L2859" s="514"/>
      <c r="M2859" s="513"/>
      <c r="N2859" s="514"/>
      <c r="O2859" s="513"/>
      <c r="P2859" s="514"/>
      <c r="Q2859" s="513"/>
      <c r="R2859" s="514"/>
      <c r="S2859" s="513"/>
      <c r="T2859" s="514"/>
      <c r="U2859" s="513"/>
      <c r="V2859" s="514"/>
      <c r="W2859" s="513"/>
      <c r="X2859" s="514"/>
      <c r="Y2859" s="513"/>
      <c r="Z2859" s="514"/>
      <c r="AA2859" s="513"/>
      <c r="AB2859" s="514"/>
      <c r="AC2859" s="513"/>
      <c r="AD2859" s="514"/>
      <c r="AE2859" s="132"/>
      <c r="AG2859" s="100">
        <f t="shared" si="399"/>
        <v>0</v>
      </c>
      <c r="AH2859" s="101">
        <f t="shared" si="400"/>
        <v>0</v>
      </c>
      <c r="AI2859" s="101">
        <f t="shared" si="401"/>
        <v>0</v>
      </c>
      <c r="AJ2859" s="102">
        <f t="shared" si="402"/>
        <v>0</v>
      </c>
      <c r="AL2859" s="111">
        <f t="shared" si="403"/>
        <v>0</v>
      </c>
      <c r="AM2859" s="111">
        <f t="shared" si="404"/>
        <v>0</v>
      </c>
      <c r="AN2859" s="111">
        <f t="shared" si="405"/>
        <v>0</v>
      </c>
      <c r="AP2859" s="111">
        <f t="shared" si="380"/>
        <v>0</v>
      </c>
      <c r="AQ2859" s="111">
        <f t="shared" si="381"/>
        <v>0</v>
      </c>
      <c r="AR2859" s="111">
        <f t="shared" si="382"/>
        <v>0</v>
      </c>
      <c r="AS2859" s="111">
        <f t="shared" si="383"/>
        <v>0</v>
      </c>
      <c r="AT2859" s="111">
        <f t="shared" si="384"/>
        <v>0</v>
      </c>
      <c r="AU2859" s="111">
        <f t="shared" si="385"/>
        <v>0</v>
      </c>
      <c r="AV2859" s="111">
        <f t="shared" si="386"/>
        <v>0</v>
      </c>
      <c r="AW2859" s="111">
        <f t="shared" si="387"/>
        <v>0</v>
      </c>
      <c r="AX2859" s="111">
        <f t="shared" si="388"/>
        <v>0</v>
      </c>
      <c r="AY2859" s="111">
        <f t="shared" si="389"/>
        <v>0</v>
      </c>
      <c r="AZ2859" s="111">
        <f t="shared" si="390"/>
        <v>0</v>
      </c>
      <c r="BA2859" s="111">
        <f t="shared" si="391"/>
        <v>0</v>
      </c>
      <c r="BB2859" s="111">
        <f t="shared" si="392"/>
        <v>0</v>
      </c>
      <c r="BC2859" s="111">
        <f t="shared" si="393"/>
        <v>0</v>
      </c>
      <c r="BD2859" s="111">
        <f t="shared" si="394"/>
        <v>0</v>
      </c>
      <c r="BE2859" s="111">
        <f t="shared" si="395"/>
        <v>0</v>
      </c>
      <c r="BF2859" s="111">
        <f t="shared" si="396"/>
        <v>0</v>
      </c>
      <c r="BG2859" s="111">
        <f t="shared" si="397"/>
        <v>0</v>
      </c>
    </row>
    <row r="2860" spans="1:59" ht="15.05" customHeight="1">
      <c r="A2860" s="132"/>
      <c r="B2860" s="132"/>
      <c r="C2860" s="160" t="s">
        <v>75</v>
      </c>
      <c r="D2860" s="551" t="str">
        <f t="shared" si="398"/>
        <v/>
      </c>
      <c r="E2860" s="551"/>
      <c r="F2860" s="551"/>
      <c r="G2860" s="550"/>
      <c r="H2860" s="550"/>
      <c r="I2860" s="550"/>
      <c r="J2860" s="550"/>
      <c r="K2860" s="513"/>
      <c r="L2860" s="514"/>
      <c r="M2860" s="513"/>
      <c r="N2860" s="514"/>
      <c r="O2860" s="513"/>
      <c r="P2860" s="514"/>
      <c r="Q2860" s="513"/>
      <c r="R2860" s="514"/>
      <c r="S2860" s="513"/>
      <c r="T2860" s="514"/>
      <c r="U2860" s="513"/>
      <c r="V2860" s="514"/>
      <c r="W2860" s="513"/>
      <c r="X2860" s="514"/>
      <c r="Y2860" s="513"/>
      <c r="Z2860" s="514"/>
      <c r="AA2860" s="513"/>
      <c r="AB2860" s="514"/>
      <c r="AC2860" s="513"/>
      <c r="AD2860" s="514"/>
      <c r="AE2860" s="132"/>
      <c r="AG2860" s="100">
        <f t="shared" si="399"/>
        <v>0</v>
      </c>
      <c r="AH2860" s="101">
        <f t="shared" si="400"/>
        <v>0</v>
      </c>
      <c r="AI2860" s="101">
        <f t="shared" si="401"/>
        <v>0</v>
      </c>
      <c r="AJ2860" s="102">
        <f t="shared" si="402"/>
        <v>0</v>
      </c>
      <c r="AL2860" s="111">
        <f t="shared" si="403"/>
        <v>0</v>
      </c>
      <c r="AM2860" s="111">
        <f t="shared" si="404"/>
        <v>0</v>
      </c>
      <c r="AN2860" s="111">
        <f t="shared" si="405"/>
        <v>0</v>
      </c>
      <c r="AP2860" s="111">
        <f t="shared" si="380"/>
        <v>0</v>
      </c>
      <c r="AQ2860" s="111">
        <f t="shared" si="381"/>
        <v>0</v>
      </c>
      <c r="AR2860" s="111">
        <f t="shared" si="382"/>
        <v>0</v>
      </c>
      <c r="AS2860" s="111">
        <f t="shared" si="383"/>
        <v>0</v>
      </c>
      <c r="AT2860" s="111">
        <f t="shared" si="384"/>
        <v>0</v>
      </c>
      <c r="AU2860" s="111">
        <f t="shared" si="385"/>
        <v>0</v>
      </c>
      <c r="AV2860" s="111">
        <f t="shared" si="386"/>
        <v>0</v>
      </c>
      <c r="AW2860" s="111">
        <f t="shared" si="387"/>
        <v>0</v>
      </c>
      <c r="AX2860" s="111">
        <f t="shared" si="388"/>
        <v>0</v>
      </c>
      <c r="AY2860" s="111">
        <f t="shared" si="389"/>
        <v>0</v>
      </c>
      <c r="AZ2860" s="111">
        <f t="shared" si="390"/>
        <v>0</v>
      </c>
      <c r="BA2860" s="111">
        <f t="shared" si="391"/>
        <v>0</v>
      </c>
      <c r="BB2860" s="111">
        <f t="shared" si="392"/>
        <v>0</v>
      </c>
      <c r="BC2860" s="111">
        <f t="shared" si="393"/>
        <v>0</v>
      </c>
      <c r="BD2860" s="111">
        <f t="shared" si="394"/>
        <v>0</v>
      </c>
      <c r="BE2860" s="111">
        <f t="shared" si="395"/>
        <v>0</v>
      </c>
      <c r="BF2860" s="111">
        <f t="shared" si="396"/>
        <v>0</v>
      </c>
      <c r="BG2860" s="111">
        <f t="shared" si="397"/>
        <v>0</v>
      </c>
    </row>
    <row r="2861" spans="1:59" ht="15.05" customHeight="1">
      <c r="A2861" s="132"/>
      <c r="B2861" s="132"/>
      <c r="C2861" s="160" t="s">
        <v>76</v>
      </c>
      <c r="D2861" s="551" t="str">
        <f t="shared" si="398"/>
        <v/>
      </c>
      <c r="E2861" s="551"/>
      <c r="F2861" s="551"/>
      <c r="G2861" s="550"/>
      <c r="H2861" s="550"/>
      <c r="I2861" s="550"/>
      <c r="J2861" s="550"/>
      <c r="K2861" s="513"/>
      <c r="L2861" s="514"/>
      <c r="M2861" s="513"/>
      <c r="N2861" s="514"/>
      <c r="O2861" s="513"/>
      <c r="P2861" s="514"/>
      <c r="Q2861" s="513"/>
      <c r="R2861" s="514"/>
      <c r="S2861" s="513"/>
      <c r="T2861" s="514"/>
      <c r="U2861" s="513"/>
      <c r="V2861" s="514"/>
      <c r="W2861" s="513"/>
      <c r="X2861" s="514"/>
      <c r="Y2861" s="513"/>
      <c r="Z2861" s="514"/>
      <c r="AA2861" s="513"/>
      <c r="AB2861" s="514"/>
      <c r="AC2861" s="513"/>
      <c r="AD2861" s="514"/>
      <c r="AE2861" s="132"/>
      <c r="AG2861" s="100">
        <f t="shared" si="399"/>
        <v>0</v>
      </c>
      <c r="AH2861" s="101">
        <f t="shared" si="400"/>
        <v>0</v>
      </c>
      <c r="AI2861" s="101">
        <f t="shared" si="401"/>
        <v>0</v>
      </c>
      <c r="AJ2861" s="102">
        <f t="shared" si="402"/>
        <v>0</v>
      </c>
      <c r="AL2861" s="111">
        <f t="shared" si="403"/>
        <v>0</v>
      </c>
      <c r="AM2861" s="111">
        <f t="shared" si="404"/>
        <v>0</v>
      </c>
      <c r="AN2861" s="111">
        <f t="shared" si="405"/>
        <v>0</v>
      </c>
      <c r="AP2861" s="111">
        <f t="shared" si="380"/>
        <v>0</v>
      </c>
      <c r="AQ2861" s="111">
        <f t="shared" si="381"/>
        <v>0</v>
      </c>
      <c r="AR2861" s="111">
        <f t="shared" si="382"/>
        <v>0</v>
      </c>
      <c r="AS2861" s="111">
        <f t="shared" si="383"/>
        <v>0</v>
      </c>
      <c r="AT2861" s="111">
        <f t="shared" si="384"/>
        <v>0</v>
      </c>
      <c r="AU2861" s="111">
        <f t="shared" si="385"/>
        <v>0</v>
      </c>
      <c r="AV2861" s="111">
        <f t="shared" si="386"/>
        <v>0</v>
      </c>
      <c r="AW2861" s="111">
        <f t="shared" si="387"/>
        <v>0</v>
      </c>
      <c r="AX2861" s="111">
        <f t="shared" si="388"/>
        <v>0</v>
      </c>
      <c r="AY2861" s="111">
        <f t="shared" si="389"/>
        <v>0</v>
      </c>
      <c r="AZ2861" s="111">
        <f t="shared" si="390"/>
        <v>0</v>
      </c>
      <c r="BA2861" s="111">
        <f t="shared" si="391"/>
        <v>0</v>
      </c>
      <c r="BB2861" s="111">
        <f t="shared" si="392"/>
        <v>0</v>
      </c>
      <c r="BC2861" s="111">
        <f t="shared" si="393"/>
        <v>0</v>
      </c>
      <c r="BD2861" s="111">
        <f t="shared" si="394"/>
        <v>0</v>
      </c>
      <c r="BE2861" s="111">
        <f t="shared" si="395"/>
        <v>0</v>
      </c>
      <c r="BF2861" s="111">
        <f t="shared" si="396"/>
        <v>0</v>
      </c>
      <c r="BG2861" s="111">
        <f t="shared" si="397"/>
        <v>0</v>
      </c>
    </row>
    <row r="2862" spans="1:59" ht="15.05" customHeight="1">
      <c r="A2862" s="132"/>
      <c r="B2862" s="132"/>
      <c r="C2862" s="160" t="s">
        <v>77</v>
      </c>
      <c r="D2862" s="551" t="str">
        <f t="shared" si="398"/>
        <v/>
      </c>
      <c r="E2862" s="551"/>
      <c r="F2862" s="551"/>
      <c r="G2862" s="550"/>
      <c r="H2862" s="550"/>
      <c r="I2862" s="550"/>
      <c r="J2862" s="550"/>
      <c r="K2862" s="513"/>
      <c r="L2862" s="514"/>
      <c r="M2862" s="513"/>
      <c r="N2862" s="514"/>
      <c r="O2862" s="513"/>
      <c r="P2862" s="514"/>
      <c r="Q2862" s="513"/>
      <c r="R2862" s="514"/>
      <c r="S2862" s="513"/>
      <c r="T2862" s="514"/>
      <c r="U2862" s="513"/>
      <c r="V2862" s="514"/>
      <c r="W2862" s="513"/>
      <c r="X2862" s="514"/>
      <c r="Y2862" s="513"/>
      <c r="Z2862" s="514"/>
      <c r="AA2862" s="513"/>
      <c r="AB2862" s="514"/>
      <c r="AC2862" s="513"/>
      <c r="AD2862" s="514"/>
      <c r="AE2862" s="132"/>
      <c r="AG2862" s="100">
        <f t="shared" si="399"/>
        <v>0</v>
      </c>
      <c r="AH2862" s="101">
        <f t="shared" si="400"/>
        <v>0</v>
      </c>
      <c r="AI2862" s="101">
        <f t="shared" si="401"/>
        <v>0</v>
      </c>
      <c r="AJ2862" s="102">
        <f t="shared" si="402"/>
        <v>0</v>
      </c>
      <c r="AL2862" s="111">
        <f t="shared" si="403"/>
        <v>0</v>
      </c>
      <c r="AM2862" s="111">
        <f t="shared" si="404"/>
        <v>0</v>
      </c>
      <c r="AN2862" s="111">
        <f t="shared" si="405"/>
        <v>0</v>
      </c>
      <c r="AP2862" s="111">
        <f t="shared" si="380"/>
        <v>0</v>
      </c>
      <c r="AQ2862" s="111">
        <f t="shared" si="381"/>
        <v>0</v>
      </c>
      <c r="AR2862" s="111">
        <f t="shared" si="382"/>
        <v>0</v>
      </c>
      <c r="AS2862" s="111">
        <f t="shared" si="383"/>
        <v>0</v>
      </c>
      <c r="AT2862" s="111">
        <f t="shared" si="384"/>
        <v>0</v>
      </c>
      <c r="AU2862" s="111">
        <f t="shared" si="385"/>
        <v>0</v>
      </c>
      <c r="AV2862" s="111">
        <f t="shared" si="386"/>
        <v>0</v>
      </c>
      <c r="AW2862" s="111">
        <f t="shared" si="387"/>
        <v>0</v>
      </c>
      <c r="AX2862" s="111">
        <f t="shared" si="388"/>
        <v>0</v>
      </c>
      <c r="AY2862" s="111">
        <f t="shared" si="389"/>
        <v>0</v>
      </c>
      <c r="AZ2862" s="111">
        <f t="shared" si="390"/>
        <v>0</v>
      </c>
      <c r="BA2862" s="111">
        <f t="shared" si="391"/>
        <v>0</v>
      </c>
      <c r="BB2862" s="111">
        <f t="shared" si="392"/>
        <v>0</v>
      </c>
      <c r="BC2862" s="111">
        <f t="shared" si="393"/>
        <v>0</v>
      </c>
      <c r="BD2862" s="111">
        <f t="shared" si="394"/>
        <v>0</v>
      </c>
      <c r="BE2862" s="111">
        <f t="shared" si="395"/>
        <v>0</v>
      </c>
      <c r="BF2862" s="111">
        <f t="shared" si="396"/>
        <v>0</v>
      </c>
      <c r="BG2862" s="111">
        <f t="shared" si="397"/>
        <v>0</v>
      </c>
    </row>
    <row r="2863" spans="1:59" ht="15.05" customHeight="1">
      <c r="A2863" s="132"/>
      <c r="B2863" s="132"/>
      <c r="C2863" s="160" t="s">
        <v>78</v>
      </c>
      <c r="D2863" s="551" t="str">
        <f t="shared" si="398"/>
        <v/>
      </c>
      <c r="E2863" s="551"/>
      <c r="F2863" s="551"/>
      <c r="G2863" s="550"/>
      <c r="H2863" s="550"/>
      <c r="I2863" s="550"/>
      <c r="J2863" s="550"/>
      <c r="K2863" s="513"/>
      <c r="L2863" s="514"/>
      <c r="M2863" s="513"/>
      <c r="N2863" s="514"/>
      <c r="O2863" s="513"/>
      <c r="P2863" s="514"/>
      <c r="Q2863" s="513"/>
      <c r="R2863" s="514"/>
      <c r="S2863" s="513"/>
      <c r="T2863" s="514"/>
      <c r="U2863" s="513"/>
      <c r="V2863" s="514"/>
      <c r="W2863" s="513"/>
      <c r="X2863" s="514"/>
      <c r="Y2863" s="513"/>
      <c r="Z2863" s="514"/>
      <c r="AA2863" s="513"/>
      <c r="AB2863" s="514"/>
      <c r="AC2863" s="513"/>
      <c r="AD2863" s="514"/>
      <c r="AE2863" s="132"/>
      <c r="AG2863" s="100">
        <f t="shared" si="399"/>
        <v>0</v>
      </c>
      <c r="AH2863" s="101">
        <f t="shared" si="400"/>
        <v>0</v>
      </c>
      <c r="AI2863" s="101">
        <f t="shared" si="401"/>
        <v>0</v>
      </c>
      <c r="AJ2863" s="102">
        <f t="shared" si="402"/>
        <v>0</v>
      </c>
      <c r="AL2863" s="111">
        <f t="shared" si="403"/>
        <v>0</v>
      </c>
      <c r="AM2863" s="111">
        <f t="shared" si="404"/>
        <v>0</v>
      </c>
      <c r="AN2863" s="111">
        <f t="shared" si="405"/>
        <v>0</v>
      </c>
      <c r="AP2863" s="111">
        <f t="shared" si="380"/>
        <v>0</v>
      </c>
      <c r="AQ2863" s="111">
        <f t="shared" si="381"/>
        <v>0</v>
      </c>
      <c r="AR2863" s="111">
        <f t="shared" si="382"/>
        <v>0</v>
      </c>
      <c r="AS2863" s="111">
        <f t="shared" si="383"/>
        <v>0</v>
      </c>
      <c r="AT2863" s="111">
        <f t="shared" si="384"/>
        <v>0</v>
      </c>
      <c r="AU2863" s="111">
        <f t="shared" si="385"/>
        <v>0</v>
      </c>
      <c r="AV2863" s="111">
        <f t="shared" si="386"/>
        <v>0</v>
      </c>
      <c r="AW2863" s="111">
        <f t="shared" si="387"/>
        <v>0</v>
      </c>
      <c r="AX2863" s="111">
        <f t="shared" si="388"/>
        <v>0</v>
      </c>
      <c r="AY2863" s="111">
        <f t="shared" si="389"/>
        <v>0</v>
      </c>
      <c r="AZ2863" s="111">
        <f t="shared" si="390"/>
        <v>0</v>
      </c>
      <c r="BA2863" s="111">
        <f t="shared" si="391"/>
        <v>0</v>
      </c>
      <c r="BB2863" s="111">
        <f t="shared" si="392"/>
        <v>0</v>
      </c>
      <c r="BC2863" s="111">
        <f t="shared" si="393"/>
        <v>0</v>
      </c>
      <c r="BD2863" s="111">
        <f t="shared" si="394"/>
        <v>0</v>
      </c>
      <c r="BE2863" s="111">
        <f t="shared" si="395"/>
        <v>0</v>
      </c>
      <c r="BF2863" s="111">
        <f t="shared" si="396"/>
        <v>0</v>
      </c>
      <c r="BG2863" s="111">
        <f t="shared" si="397"/>
        <v>0</v>
      </c>
    </row>
    <row r="2864" spans="1:59" ht="15.05" customHeight="1">
      <c r="A2864" s="132"/>
      <c r="B2864" s="132"/>
      <c r="C2864" s="160" t="s">
        <v>79</v>
      </c>
      <c r="D2864" s="551" t="str">
        <f t="shared" si="398"/>
        <v/>
      </c>
      <c r="E2864" s="551"/>
      <c r="F2864" s="551"/>
      <c r="G2864" s="550"/>
      <c r="H2864" s="550"/>
      <c r="I2864" s="550"/>
      <c r="J2864" s="550"/>
      <c r="K2864" s="513"/>
      <c r="L2864" s="514"/>
      <c r="M2864" s="513"/>
      <c r="N2864" s="514"/>
      <c r="O2864" s="513"/>
      <c r="P2864" s="514"/>
      <c r="Q2864" s="513"/>
      <c r="R2864" s="514"/>
      <c r="S2864" s="513"/>
      <c r="T2864" s="514"/>
      <c r="U2864" s="513"/>
      <c r="V2864" s="514"/>
      <c r="W2864" s="513"/>
      <c r="X2864" s="514"/>
      <c r="Y2864" s="513"/>
      <c r="Z2864" s="514"/>
      <c r="AA2864" s="513"/>
      <c r="AB2864" s="514"/>
      <c r="AC2864" s="513"/>
      <c r="AD2864" s="514"/>
      <c r="AE2864" s="132"/>
      <c r="AG2864" s="100">
        <f t="shared" si="399"/>
        <v>0</v>
      </c>
      <c r="AH2864" s="101">
        <f t="shared" si="400"/>
        <v>0</v>
      </c>
      <c r="AI2864" s="101">
        <f t="shared" si="401"/>
        <v>0</v>
      </c>
      <c r="AJ2864" s="102">
        <f t="shared" si="402"/>
        <v>0</v>
      </c>
      <c r="AL2864" s="111">
        <f t="shared" si="403"/>
        <v>0</v>
      </c>
      <c r="AM2864" s="111">
        <f t="shared" si="404"/>
        <v>0</v>
      </c>
      <c r="AN2864" s="111">
        <f t="shared" si="405"/>
        <v>0</v>
      </c>
      <c r="AP2864" s="111">
        <f t="shared" si="380"/>
        <v>0</v>
      </c>
      <c r="AQ2864" s="111">
        <f t="shared" si="381"/>
        <v>0</v>
      </c>
      <c r="AR2864" s="111">
        <f t="shared" si="382"/>
        <v>0</v>
      </c>
      <c r="AS2864" s="111">
        <f t="shared" si="383"/>
        <v>0</v>
      </c>
      <c r="AT2864" s="111">
        <f t="shared" si="384"/>
        <v>0</v>
      </c>
      <c r="AU2864" s="111">
        <f t="shared" si="385"/>
        <v>0</v>
      </c>
      <c r="AV2864" s="111">
        <f t="shared" si="386"/>
        <v>0</v>
      </c>
      <c r="AW2864" s="111">
        <f t="shared" si="387"/>
        <v>0</v>
      </c>
      <c r="AX2864" s="111">
        <f t="shared" si="388"/>
        <v>0</v>
      </c>
      <c r="AY2864" s="111">
        <f t="shared" si="389"/>
        <v>0</v>
      </c>
      <c r="AZ2864" s="111">
        <f t="shared" si="390"/>
        <v>0</v>
      </c>
      <c r="BA2864" s="111">
        <f t="shared" si="391"/>
        <v>0</v>
      </c>
      <c r="BB2864" s="111">
        <f t="shared" si="392"/>
        <v>0</v>
      </c>
      <c r="BC2864" s="111">
        <f t="shared" si="393"/>
        <v>0</v>
      </c>
      <c r="BD2864" s="111">
        <f t="shared" si="394"/>
        <v>0</v>
      </c>
      <c r="BE2864" s="111">
        <f t="shared" si="395"/>
        <v>0</v>
      </c>
      <c r="BF2864" s="111">
        <f t="shared" si="396"/>
        <v>0</v>
      </c>
      <c r="BG2864" s="111">
        <f t="shared" si="397"/>
        <v>0</v>
      </c>
    </row>
    <row r="2865" spans="1:59" ht="15.05" customHeight="1">
      <c r="A2865" s="132"/>
      <c r="B2865" s="132"/>
      <c r="C2865" s="160" t="s">
        <v>80</v>
      </c>
      <c r="D2865" s="551" t="str">
        <f t="shared" si="398"/>
        <v/>
      </c>
      <c r="E2865" s="551"/>
      <c r="F2865" s="551"/>
      <c r="G2865" s="550"/>
      <c r="H2865" s="550"/>
      <c r="I2865" s="550"/>
      <c r="J2865" s="550"/>
      <c r="K2865" s="513"/>
      <c r="L2865" s="514"/>
      <c r="M2865" s="513"/>
      <c r="N2865" s="514"/>
      <c r="O2865" s="513"/>
      <c r="P2865" s="514"/>
      <c r="Q2865" s="513"/>
      <c r="R2865" s="514"/>
      <c r="S2865" s="513"/>
      <c r="T2865" s="514"/>
      <c r="U2865" s="513"/>
      <c r="V2865" s="514"/>
      <c r="W2865" s="513"/>
      <c r="X2865" s="514"/>
      <c r="Y2865" s="513"/>
      <c r="Z2865" s="514"/>
      <c r="AA2865" s="513"/>
      <c r="AB2865" s="514"/>
      <c r="AC2865" s="513"/>
      <c r="AD2865" s="514"/>
      <c r="AE2865" s="132"/>
      <c r="AG2865" s="100">
        <f t="shared" si="399"/>
        <v>0</v>
      </c>
      <c r="AH2865" s="101">
        <f t="shared" si="400"/>
        <v>0</v>
      </c>
      <c r="AI2865" s="101">
        <f t="shared" si="401"/>
        <v>0</v>
      </c>
      <c r="AJ2865" s="102">
        <f t="shared" si="402"/>
        <v>0</v>
      </c>
      <c r="AL2865" s="111">
        <f t="shared" si="403"/>
        <v>0</v>
      </c>
      <c r="AM2865" s="111">
        <f t="shared" si="404"/>
        <v>0</v>
      </c>
      <c r="AN2865" s="111">
        <f t="shared" si="405"/>
        <v>0</v>
      </c>
      <c r="AP2865" s="111">
        <f t="shared" si="380"/>
        <v>0</v>
      </c>
      <c r="AQ2865" s="111">
        <f t="shared" si="381"/>
        <v>0</v>
      </c>
      <c r="AR2865" s="111">
        <f t="shared" si="382"/>
        <v>0</v>
      </c>
      <c r="AS2865" s="111">
        <f t="shared" si="383"/>
        <v>0</v>
      </c>
      <c r="AT2865" s="111">
        <f t="shared" si="384"/>
        <v>0</v>
      </c>
      <c r="AU2865" s="111">
        <f t="shared" si="385"/>
        <v>0</v>
      </c>
      <c r="AV2865" s="111">
        <f t="shared" si="386"/>
        <v>0</v>
      </c>
      <c r="AW2865" s="111">
        <f t="shared" si="387"/>
        <v>0</v>
      </c>
      <c r="AX2865" s="111">
        <f t="shared" si="388"/>
        <v>0</v>
      </c>
      <c r="AY2865" s="111">
        <f t="shared" si="389"/>
        <v>0</v>
      </c>
      <c r="AZ2865" s="111">
        <f t="shared" si="390"/>
        <v>0</v>
      </c>
      <c r="BA2865" s="111">
        <f t="shared" si="391"/>
        <v>0</v>
      </c>
      <c r="BB2865" s="111">
        <f t="shared" si="392"/>
        <v>0</v>
      </c>
      <c r="BC2865" s="111">
        <f t="shared" si="393"/>
        <v>0</v>
      </c>
      <c r="BD2865" s="111">
        <f t="shared" si="394"/>
        <v>0</v>
      </c>
      <c r="BE2865" s="111">
        <f t="shared" si="395"/>
        <v>0</v>
      </c>
      <c r="BF2865" s="111">
        <f t="shared" si="396"/>
        <v>0</v>
      </c>
      <c r="BG2865" s="111">
        <f t="shared" si="397"/>
        <v>0</v>
      </c>
    </row>
    <row r="2866" spans="1:59" ht="15.05" customHeight="1">
      <c r="A2866" s="132"/>
      <c r="B2866" s="132"/>
      <c r="C2866" s="160" t="s">
        <v>81</v>
      </c>
      <c r="D2866" s="551" t="str">
        <f t="shared" si="398"/>
        <v/>
      </c>
      <c r="E2866" s="551"/>
      <c r="F2866" s="551"/>
      <c r="G2866" s="550"/>
      <c r="H2866" s="550"/>
      <c r="I2866" s="550"/>
      <c r="J2866" s="550"/>
      <c r="K2866" s="513"/>
      <c r="L2866" s="514"/>
      <c r="M2866" s="513"/>
      <c r="N2866" s="514"/>
      <c r="O2866" s="513"/>
      <c r="P2866" s="514"/>
      <c r="Q2866" s="513"/>
      <c r="R2866" s="514"/>
      <c r="S2866" s="513"/>
      <c r="T2866" s="514"/>
      <c r="U2866" s="513"/>
      <c r="V2866" s="514"/>
      <c r="W2866" s="513"/>
      <c r="X2866" s="514"/>
      <c r="Y2866" s="513"/>
      <c r="Z2866" s="514"/>
      <c r="AA2866" s="513"/>
      <c r="AB2866" s="514"/>
      <c r="AC2866" s="513"/>
      <c r="AD2866" s="514"/>
      <c r="AE2866" s="132"/>
      <c r="AG2866" s="100">
        <f t="shared" si="399"/>
        <v>0</v>
      </c>
      <c r="AH2866" s="101">
        <f t="shared" si="400"/>
        <v>0</v>
      </c>
      <c r="AI2866" s="101">
        <f t="shared" si="401"/>
        <v>0</v>
      </c>
      <c r="AJ2866" s="102">
        <f t="shared" si="402"/>
        <v>0</v>
      </c>
      <c r="AL2866" s="111">
        <f t="shared" si="403"/>
        <v>0</v>
      </c>
      <c r="AM2866" s="111">
        <f t="shared" si="404"/>
        <v>0</v>
      </c>
      <c r="AN2866" s="111">
        <f t="shared" si="405"/>
        <v>0</v>
      </c>
      <c r="AP2866" s="111">
        <f t="shared" si="380"/>
        <v>0</v>
      </c>
      <c r="AQ2866" s="111">
        <f t="shared" si="381"/>
        <v>0</v>
      </c>
      <c r="AR2866" s="111">
        <f t="shared" si="382"/>
        <v>0</v>
      </c>
      <c r="AS2866" s="111">
        <f t="shared" si="383"/>
        <v>0</v>
      </c>
      <c r="AT2866" s="111">
        <f t="shared" si="384"/>
        <v>0</v>
      </c>
      <c r="AU2866" s="111">
        <f t="shared" si="385"/>
        <v>0</v>
      </c>
      <c r="AV2866" s="111">
        <f t="shared" si="386"/>
        <v>0</v>
      </c>
      <c r="AW2866" s="111">
        <f t="shared" si="387"/>
        <v>0</v>
      </c>
      <c r="AX2866" s="111">
        <f t="shared" si="388"/>
        <v>0</v>
      </c>
      <c r="AY2866" s="111">
        <f t="shared" si="389"/>
        <v>0</v>
      </c>
      <c r="AZ2866" s="111">
        <f t="shared" si="390"/>
        <v>0</v>
      </c>
      <c r="BA2866" s="111">
        <f t="shared" si="391"/>
        <v>0</v>
      </c>
      <c r="BB2866" s="111">
        <f t="shared" si="392"/>
        <v>0</v>
      </c>
      <c r="BC2866" s="111">
        <f t="shared" si="393"/>
        <v>0</v>
      </c>
      <c r="BD2866" s="111">
        <f t="shared" si="394"/>
        <v>0</v>
      </c>
      <c r="BE2866" s="111">
        <f t="shared" si="395"/>
        <v>0</v>
      </c>
      <c r="BF2866" s="111">
        <f t="shared" si="396"/>
        <v>0</v>
      </c>
      <c r="BG2866" s="111">
        <f t="shared" si="397"/>
        <v>0</v>
      </c>
    </row>
    <row r="2867" spans="1:59" ht="15.05" customHeight="1">
      <c r="A2867" s="132"/>
      <c r="B2867" s="132"/>
      <c r="C2867" s="160" t="s">
        <v>82</v>
      </c>
      <c r="D2867" s="551" t="str">
        <f t="shared" si="398"/>
        <v/>
      </c>
      <c r="E2867" s="551"/>
      <c r="F2867" s="551"/>
      <c r="G2867" s="550"/>
      <c r="H2867" s="550"/>
      <c r="I2867" s="550"/>
      <c r="J2867" s="550"/>
      <c r="K2867" s="513"/>
      <c r="L2867" s="514"/>
      <c r="M2867" s="513"/>
      <c r="N2867" s="514"/>
      <c r="O2867" s="513"/>
      <c r="P2867" s="514"/>
      <c r="Q2867" s="513"/>
      <c r="R2867" s="514"/>
      <c r="S2867" s="513"/>
      <c r="T2867" s="514"/>
      <c r="U2867" s="513"/>
      <c r="V2867" s="514"/>
      <c r="W2867" s="513"/>
      <c r="X2867" s="514"/>
      <c r="Y2867" s="513"/>
      <c r="Z2867" s="514"/>
      <c r="AA2867" s="513"/>
      <c r="AB2867" s="514"/>
      <c r="AC2867" s="513"/>
      <c r="AD2867" s="514"/>
      <c r="AE2867" s="132"/>
      <c r="AG2867" s="100">
        <f t="shared" si="399"/>
        <v>0</v>
      </c>
      <c r="AH2867" s="101">
        <f t="shared" si="400"/>
        <v>0</v>
      </c>
      <c r="AI2867" s="101">
        <f t="shared" si="401"/>
        <v>0</v>
      </c>
      <c r="AJ2867" s="102">
        <f t="shared" si="402"/>
        <v>0</v>
      </c>
      <c r="AL2867" s="111">
        <f t="shared" si="403"/>
        <v>0</v>
      </c>
      <c r="AM2867" s="111">
        <f t="shared" si="404"/>
        <v>0</v>
      </c>
      <c r="AN2867" s="111">
        <f t="shared" si="405"/>
        <v>0</v>
      </c>
      <c r="AP2867" s="111">
        <f t="shared" si="380"/>
        <v>0</v>
      </c>
      <c r="AQ2867" s="111">
        <f t="shared" si="381"/>
        <v>0</v>
      </c>
      <c r="AR2867" s="111">
        <f t="shared" si="382"/>
        <v>0</v>
      </c>
      <c r="AS2867" s="111">
        <f t="shared" si="383"/>
        <v>0</v>
      </c>
      <c r="AT2867" s="111">
        <f t="shared" si="384"/>
        <v>0</v>
      </c>
      <c r="AU2867" s="111">
        <f t="shared" si="385"/>
        <v>0</v>
      </c>
      <c r="AV2867" s="111">
        <f t="shared" si="386"/>
        <v>0</v>
      </c>
      <c r="AW2867" s="111">
        <f t="shared" si="387"/>
        <v>0</v>
      </c>
      <c r="AX2867" s="111">
        <f t="shared" si="388"/>
        <v>0</v>
      </c>
      <c r="AY2867" s="111">
        <f t="shared" si="389"/>
        <v>0</v>
      </c>
      <c r="AZ2867" s="111">
        <f t="shared" si="390"/>
        <v>0</v>
      </c>
      <c r="BA2867" s="111">
        <f t="shared" si="391"/>
        <v>0</v>
      </c>
      <c r="BB2867" s="111">
        <f t="shared" si="392"/>
        <v>0</v>
      </c>
      <c r="BC2867" s="111">
        <f t="shared" si="393"/>
        <v>0</v>
      </c>
      <c r="BD2867" s="111">
        <f t="shared" si="394"/>
        <v>0</v>
      </c>
      <c r="BE2867" s="111">
        <f t="shared" si="395"/>
        <v>0</v>
      </c>
      <c r="BF2867" s="111">
        <f t="shared" si="396"/>
        <v>0</v>
      </c>
      <c r="BG2867" s="111">
        <f t="shared" si="397"/>
        <v>0</v>
      </c>
    </row>
    <row r="2868" spans="1:59" ht="15.05" customHeight="1">
      <c r="A2868" s="132"/>
      <c r="B2868" s="132"/>
      <c r="C2868" s="160" t="s">
        <v>83</v>
      </c>
      <c r="D2868" s="551" t="str">
        <f t="shared" si="398"/>
        <v/>
      </c>
      <c r="E2868" s="551"/>
      <c r="F2868" s="551"/>
      <c r="G2868" s="550"/>
      <c r="H2868" s="550"/>
      <c r="I2868" s="550"/>
      <c r="J2868" s="550"/>
      <c r="K2868" s="513"/>
      <c r="L2868" s="514"/>
      <c r="M2868" s="513"/>
      <c r="N2868" s="514"/>
      <c r="O2868" s="513"/>
      <c r="P2868" s="514"/>
      <c r="Q2868" s="513"/>
      <c r="R2868" s="514"/>
      <c r="S2868" s="513"/>
      <c r="T2868" s="514"/>
      <c r="U2868" s="513"/>
      <c r="V2868" s="514"/>
      <c r="W2868" s="513"/>
      <c r="X2868" s="514"/>
      <c r="Y2868" s="513"/>
      <c r="Z2868" s="514"/>
      <c r="AA2868" s="513"/>
      <c r="AB2868" s="514"/>
      <c r="AC2868" s="513"/>
      <c r="AD2868" s="514"/>
      <c r="AE2868" s="132"/>
      <c r="AG2868" s="100">
        <f t="shared" si="399"/>
        <v>0</v>
      </c>
      <c r="AH2868" s="101">
        <f t="shared" si="400"/>
        <v>0</v>
      </c>
      <c r="AI2868" s="101">
        <f t="shared" si="401"/>
        <v>0</v>
      </c>
      <c r="AJ2868" s="102">
        <f t="shared" si="402"/>
        <v>0</v>
      </c>
      <c r="AL2868" s="111">
        <f t="shared" si="403"/>
        <v>0</v>
      </c>
      <c r="AM2868" s="111">
        <f t="shared" si="404"/>
        <v>0</v>
      </c>
      <c r="AN2868" s="111">
        <f t="shared" si="405"/>
        <v>0</v>
      </c>
      <c r="AP2868" s="111">
        <f t="shared" si="380"/>
        <v>0</v>
      </c>
      <c r="AQ2868" s="111">
        <f t="shared" si="381"/>
        <v>0</v>
      </c>
      <c r="AR2868" s="111">
        <f t="shared" si="382"/>
        <v>0</v>
      </c>
      <c r="AS2868" s="111">
        <f t="shared" si="383"/>
        <v>0</v>
      </c>
      <c r="AT2868" s="111">
        <f t="shared" si="384"/>
        <v>0</v>
      </c>
      <c r="AU2868" s="111">
        <f t="shared" si="385"/>
        <v>0</v>
      </c>
      <c r="AV2868" s="111">
        <f t="shared" si="386"/>
        <v>0</v>
      </c>
      <c r="AW2868" s="111">
        <f t="shared" si="387"/>
        <v>0</v>
      </c>
      <c r="AX2868" s="111">
        <f t="shared" si="388"/>
        <v>0</v>
      </c>
      <c r="AY2868" s="111">
        <f t="shared" si="389"/>
        <v>0</v>
      </c>
      <c r="AZ2868" s="111">
        <f t="shared" si="390"/>
        <v>0</v>
      </c>
      <c r="BA2868" s="111">
        <f t="shared" si="391"/>
        <v>0</v>
      </c>
      <c r="BB2868" s="111">
        <f t="shared" si="392"/>
        <v>0</v>
      </c>
      <c r="BC2868" s="111">
        <f t="shared" si="393"/>
        <v>0</v>
      </c>
      <c r="BD2868" s="111">
        <f t="shared" si="394"/>
        <v>0</v>
      </c>
      <c r="BE2868" s="111">
        <f t="shared" si="395"/>
        <v>0</v>
      </c>
      <c r="BF2868" s="111">
        <f t="shared" si="396"/>
        <v>0</v>
      </c>
      <c r="BG2868" s="111">
        <f t="shared" si="397"/>
        <v>0</v>
      </c>
    </row>
    <row r="2869" spans="1:59" ht="15.05" customHeight="1">
      <c r="A2869" s="132"/>
      <c r="B2869" s="132"/>
      <c r="C2869" s="160" t="s">
        <v>84</v>
      </c>
      <c r="D2869" s="551" t="str">
        <f t="shared" si="398"/>
        <v/>
      </c>
      <c r="E2869" s="551"/>
      <c r="F2869" s="551"/>
      <c r="G2869" s="550"/>
      <c r="H2869" s="550"/>
      <c r="I2869" s="550"/>
      <c r="J2869" s="550"/>
      <c r="K2869" s="513"/>
      <c r="L2869" s="514"/>
      <c r="M2869" s="513"/>
      <c r="N2869" s="514"/>
      <c r="O2869" s="513"/>
      <c r="P2869" s="514"/>
      <c r="Q2869" s="513"/>
      <c r="R2869" s="514"/>
      <c r="S2869" s="513"/>
      <c r="T2869" s="514"/>
      <c r="U2869" s="513"/>
      <c r="V2869" s="514"/>
      <c r="W2869" s="513"/>
      <c r="X2869" s="514"/>
      <c r="Y2869" s="513"/>
      <c r="Z2869" s="514"/>
      <c r="AA2869" s="513"/>
      <c r="AB2869" s="514"/>
      <c r="AC2869" s="513"/>
      <c r="AD2869" s="514"/>
      <c r="AE2869" s="132"/>
      <c r="AG2869" s="100">
        <f t="shared" si="399"/>
        <v>0</v>
      </c>
      <c r="AH2869" s="101">
        <f t="shared" si="400"/>
        <v>0</v>
      </c>
      <c r="AI2869" s="101">
        <f t="shared" si="401"/>
        <v>0</v>
      </c>
      <c r="AJ2869" s="102">
        <f t="shared" si="402"/>
        <v>0</v>
      </c>
      <c r="AL2869" s="111">
        <f t="shared" si="403"/>
        <v>0</v>
      </c>
      <c r="AM2869" s="111">
        <f t="shared" si="404"/>
        <v>0</v>
      </c>
      <c r="AN2869" s="111">
        <f t="shared" si="405"/>
        <v>0</v>
      </c>
      <c r="AP2869" s="111">
        <f t="shared" si="380"/>
        <v>0</v>
      </c>
      <c r="AQ2869" s="111">
        <f t="shared" si="381"/>
        <v>0</v>
      </c>
      <c r="AR2869" s="111">
        <f t="shared" si="382"/>
        <v>0</v>
      </c>
      <c r="AS2869" s="111">
        <f t="shared" si="383"/>
        <v>0</v>
      </c>
      <c r="AT2869" s="111">
        <f t="shared" si="384"/>
        <v>0</v>
      </c>
      <c r="AU2869" s="111">
        <f t="shared" si="385"/>
        <v>0</v>
      </c>
      <c r="AV2869" s="111">
        <f t="shared" si="386"/>
        <v>0</v>
      </c>
      <c r="AW2869" s="111">
        <f t="shared" si="387"/>
        <v>0</v>
      </c>
      <c r="AX2869" s="111">
        <f t="shared" si="388"/>
        <v>0</v>
      </c>
      <c r="AY2869" s="111">
        <f t="shared" si="389"/>
        <v>0</v>
      </c>
      <c r="AZ2869" s="111">
        <f t="shared" si="390"/>
        <v>0</v>
      </c>
      <c r="BA2869" s="111">
        <f t="shared" si="391"/>
        <v>0</v>
      </c>
      <c r="BB2869" s="111">
        <f t="shared" si="392"/>
        <v>0</v>
      </c>
      <c r="BC2869" s="111">
        <f t="shared" si="393"/>
        <v>0</v>
      </c>
      <c r="BD2869" s="111">
        <f t="shared" si="394"/>
        <v>0</v>
      </c>
      <c r="BE2869" s="111">
        <f t="shared" si="395"/>
        <v>0</v>
      </c>
      <c r="BF2869" s="111">
        <f t="shared" si="396"/>
        <v>0</v>
      </c>
      <c r="BG2869" s="111">
        <f t="shared" si="397"/>
        <v>0</v>
      </c>
    </row>
    <row r="2870" spans="1:59" ht="15.05" customHeight="1">
      <c r="A2870" s="132"/>
      <c r="B2870" s="132"/>
      <c r="C2870" s="160" t="s">
        <v>85</v>
      </c>
      <c r="D2870" s="551" t="str">
        <f t="shared" si="398"/>
        <v/>
      </c>
      <c r="E2870" s="551"/>
      <c r="F2870" s="551"/>
      <c r="G2870" s="550"/>
      <c r="H2870" s="550"/>
      <c r="I2870" s="550"/>
      <c r="J2870" s="550"/>
      <c r="K2870" s="513"/>
      <c r="L2870" s="514"/>
      <c r="M2870" s="513"/>
      <c r="N2870" s="514"/>
      <c r="O2870" s="513"/>
      <c r="P2870" s="514"/>
      <c r="Q2870" s="513"/>
      <c r="R2870" s="514"/>
      <c r="S2870" s="513"/>
      <c r="T2870" s="514"/>
      <c r="U2870" s="513"/>
      <c r="V2870" s="514"/>
      <c r="W2870" s="513"/>
      <c r="X2870" s="514"/>
      <c r="Y2870" s="513"/>
      <c r="Z2870" s="514"/>
      <c r="AA2870" s="513"/>
      <c r="AB2870" s="514"/>
      <c r="AC2870" s="513"/>
      <c r="AD2870" s="514"/>
      <c r="AE2870" s="132"/>
      <c r="AG2870" s="100">
        <f t="shared" si="399"/>
        <v>0</v>
      </c>
      <c r="AH2870" s="101">
        <f t="shared" si="400"/>
        <v>0</v>
      </c>
      <c r="AI2870" s="101">
        <f t="shared" si="401"/>
        <v>0</v>
      </c>
      <c r="AJ2870" s="102">
        <f t="shared" si="402"/>
        <v>0</v>
      </c>
      <c r="AL2870" s="111">
        <f t="shared" si="403"/>
        <v>0</v>
      </c>
      <c r="AM2870" s="111">
        <f t="shared" si="404"/>
        <v>0</v>
      </c>
      <c r="AN2870" s="111">
        <f t="shared" si="405"/>
        <v>0</v>
      </c>
      <c r="AP2870" s="111">
        <f t="shared" si="380"/>
        <v>0</v>
      </c>
      <c r="AQ2870" s="111">
        <f t="shared" si="381"/>
        <v>0</v>
      </c>
      <c r="AR2870" s="111">
        <f t="shared" si="382"/>
        <v>0</v>
      </c>
      <c r="AS2870" s="111">
        <f t="shared" si="383"/>
        <v>0</v>
      </c>
      <c r="AT2870" s="111">
        <f t="shared" si="384"/>
        <v>0</v>
      </c>
      <c r="AU2870" s="111">
        <f t="shared" si="385"/>
        <v>0</v>
      </c>
      <c r="AV2870" s="111">
        <f t="shared" si="386"/>
        <v>0</v>
      </c>
      <c r="AW2870" s="111">
        <f t="shared" si="387"/>
        <v>0</v>
      </c>
      <c r="AX2870" s="111">
        <f t="shared" si="388"/>
        <v>0</v>
      </c>
      <c r="AY2870" s="111">
        <f t="shared" si="389"/>
        <v>0</v>
      </c>
      <c r="AZ2870" s="111">
        <f t="shared" si="390"/>
        <v>0</v>
      </c>
      <c r="BA2870" s="111">
        <f t="shared" si="391"/>
        <v>0</v>
      </c>
      <c r="BB2870" s="111">
        <f t="shared" si="392"/>
        <v>0</v>
      </c>
      <c r="BC2870" s="111">
        <f t="shared" si="393"/>
        <v>0</v>
      </c>
      <c r="BD2870" s="111">
        <f t="shared" si="394"/>
        <v>0</v>
      </c>
      <c r="BE2870" s="111">
        <f t="shared" si="395"/>
        <v>0</v>
      </c>
      <c r="BF2870" s="111">
        <f t="shared" si="396"/>
        <v>0</v>
      </c>
      <c r="BG2870" s="111">
        <f t="shared" si="397"/>
        <v>0</v>
      </c>
    </row>
    <row r="2871" spans="1:59" ht="15.05" customHeight="1">
      <c r="A2871" s="132"/>
      <c r="B2871" s="132"/>
      <c r="C2871" s="160" t="s">
        <v>86</v>
      </c>
      <c r="D2871" s="551" t="str">
        <f t="shared" si="398"/>
        <v/>
      </c>
      <c r="E2871" s="551"/>
      <c r="F2871" s="551"/>
      <c r="G2871" s="550"/>
      <c r="H2871" s="550"/>
      <c r="I2871" s="550"/>
      <c r="J2871" s="550"/>
      <c r="K2871" s="513"/>
      <c r="L2871" s="514"/>
      <c r="M2871" s="513"/>
      <c r="N2871" s="514"/>
      <c r="O2871" s="513"/>
      <c r="P2871" s="514"/>
      <c r="Q2871" s="513"/>
      <c r="R2871" s="514"/>
      <c r="S2871" s="513"/>
      <c r="T2871" s="514"/>
      <c r="U2871" s="513"/>
      <c r="V2871" s="514"/>
      <c r="W2871" s="513"/>
      <c r="X2871" s="514"/>
      <c r="Y2871" s="513"/>
      <c r="Z2871" s="514"/>
      <c r="AA2871" s="513"/>
      <c r="AB2871" s="514"/>
      <c r="AC2871" s="513"/>
      <c r="AD2871" s="514"/>
      <c r="AE2871" s="132"/>
      <c r="AG2871" s="100">
        <f t="shared" si="399"/>
        <v>0</v>
      </c>
      <c r="AH2871" s="101">
        <f t="shared" si="400"/>
        <v>0</v>
      </c>
      <c r="AI2871" s="101">
        <f t="shared" si="401"/>
        <v>0</v>
      </c>
      <c r="AJ2871" s="102">
        <f t="shared" si="402"/>
        <v>0</v>
      </c>
      <c r="AL2871" s="111">
        <f t="shared" si="403"/>
        <v>0</v>
      </c>
      <c r="AM2871" s="111">
        <f t="shared" si="404"/>
        <v>0</v>
      </c>
      <c r="AN2871" s="111">
        <f t="shared" si="405"/>
        <v>0</v>
      </c>
      <c r="AP2871" s="111">
        <f t="shared" si="380"/>
        <v>0</v>
      </c>
      <c r="AQ2871" s="111">
        <f t="shared" si="381"/>
        <v>0</v>
      </c>
      <c r="AR2871" s="111">
        <f t="shared" si="382"/>
        <v>0</v>
      </c>
      <c r="AS2871" s="111">
        <f t="shared" si="383"/>
        <v>0</v>
      </c>
      <c r="AT2871" s="111">
        <f t="shared" si="384"/>
        <v>0</v>
      </c>
      <c r="AU2871" s="111">
        <f t="shared" si="385"/>
        <v>0</v>
      </c>
      <c r="AV2871" s="111">
        <f t="shared" si="386"/>
        <v>0</v>
      </c>
      <c r="AW2871" s="111">
        <f t="shared" si="387"/>
        <v>0</v>
      </c>
      <c r="AX2871" s="111">
        <f t="shared" si="388"/>
        <v>0</v>
      </c>
      <c r="AY2871" s="111">
        <f t="shared" si="389"/>
        <v>0</v>
      </c>
      <c r="AZ2871" s="111">
        <f t="shared" si="390"/>
        <v>0</v>
      </c>
      <c r="BA2871" s="111">
        <f t="shared" si="391"/>
        <v>0</v>
      </c>
      <c r="BB2871" s="111">
        <f t="shared" si="392"/>
        <v>0</v>
      </c>
      <c r="BC2871" s="111">
        <f t="shared" si="393"/>
        <v>0</v>
      </c>
      <c r="BD2871" s="111">
        <f t="shared" si="394"/>
        <v>0</v>
      </c>
      <c r="BE2871" s="111">
        <f t="shared" si="395"/>
        <v>0</v>
      </c>
      <c r="BF2871" s="111">
        <f t="shared" si="396"/>
        <v>0</v>
      </c>
      <c r="BG2871" s="111">
        <f t="shared" si="397"/>
        <v>0</v>
      </c>
    </row>
    <row r="2872" spans="1:59" ht="15.05" customHeight="1">
      <c r="A2872" s="132"/>
      <c r="B2872" s="132"/>
      <c r="C2872" s="160" t="s">
        <v>87</v>
      </c>
      <c r="D2872" s="551" t="str">
        <f t="shared" si="398"/>
        <v/>
      </c>
      <c r="E2872" s="551"/>
      <c r="F2872" s="551"/>
      <c r="G2872" s="550"/>
      <c r="H2872" s="550"/>
      <c r="I2872" s="550"/>
      <c r="J2872" s="550"/>
      <c r="K2872" s="513"/>
      <c r="L2872" s="514"/>
      <c r="M2872" s="513"/>
      <c r="N2872" s="514"/>
      <c r="O2872" s="513"/>
      <c r="P2872" s="514"/>
      <c r="Q2872" s="513"/>
      <c r="R2872" s="514"/>
      <c r="S2872" s="513"/>
      <c r="T2872" s="514"/>
      <c r="U2872" s="513"/>
      <c r="V2872" s="514"/>
      <c r="W2872" s="513"/>
      <c r="X2872" s="514"/>
      <c r="Y2872" s="513"/>
      <c r="Z2872" s="514"/>
      <c r="AA2872" s="513"/>
      <c r="AB2872" s="514"/>
      <c r="AC2872" s="513"/>
      <c r="AD2872" s="514"/>
      <c r="AE2872" s="132"/>
      <c r="AG2872" s="100">
        <f t="shared" si="399"/>
        <v>0</v>
      </c>
      <c r="AH2872" s="101">
        <f t="shared" si="400"/>
        <v>0</v>
      </c>
      <c r="AI2872" s="101">
        <f t="shared" si="401"/>
        <v>0</v>
      </c>
      <c r="AJ2872" s="102">
        <f t="shared" si="402"/>
        <v>0</v>
      </c>
      <c r="AL2872" s="111">
        <f t="shared" si="403"/>
        <v>0</v>
      </c>
      <c r="AM2872" s="111">
        <f t="shared" si="404"/>
        <v>0</v>
      </c>
      <c r="AN2872" s="111">
        <f t="shared" si="405"/>
        <v>0</v>
      </c>
      <c r="AP2872" s="111">
        <f t="shared" si="380"/>
        <v>0</v>
      </c>
      <c r="AQ2872" s="111">
        <f t="shared" si="381"/>
        <v>0</v>
      </c>
      <c r="AR2872" s="111">
        <f t="shared" si="382"/>
        <v>0</v>
      </c>
      <c r="AS2872" s="111">
        <f t="shared" si="383"/>
        <v>0</v>
      </c>
      <c r="AT2872" s="111">
        <f t="shared" si="384"/>
        <v>0</v>
      </c>
      <c r="AU2872" s="111">
        <f t="shared" si="385"/>
        <v>0</v>
      </c>
      <c r="AV2872" s="111">
        <f t="shared" si="386"/>
        <v>0</v>
      </c>
      <c r="AW2872" s="111">
        <f t="shared" si="387"/>
        <v>0</v>
      </c>
      <c r="AX2872" s="111">
        <f t="shared" si="388"/>
        <v>0</v>
      </c>
      <c r="AY2872" s="111">
        <f t="shared" si="389"/>
        <v>0</v>
      </c>
      <c r="AZ2872" s="111">
        <f t="shared" si="390"/>
        <v>0</v>
      </c>
      <c r="BA2872" s="111">
        <f t="shared" si="391"/>
        <v>0</v>
      </c>
      <c r="BB2872" s="111">
        <f t="shared" si="392"/>
        <v>0</v>
      </c>
      <c r="BC2872" s="111">
        <f t="shared" si="393"/>
        <v>0</v>
      </c>
      <c r="BD2872" s="111">
        <f t="shared" si="394"/>
        <v>0</v>
      </c>
      <c r="BE2872" s="111">
        <f t="shared" si="395"/>
        <v>0</v>
      </c>
      <c r="BF2872" s="111">
        <f t="shared" si="396"/>
        <v>0</v>
      </c>
      <c r="BG2872" s="111">
        <f t="shared" si="397"/>
        <v>0</v>
      </c>
    </row>
    <row r="2873" spans="1:59" ht="15.05" customHeight="1">
      <c r="A2873" s="132"/>
      <c r="B2873" s="132"/>
      <c r="C2873" s="160" t="s">
        <v>88</v>
      </c>
      <c r="D2873" s="551" t="str">
        <f t="shared" si="398"/>
        <v/>
      </c>
      <c r="E2873" s="551"/>
      <c r="F2873" s="551"/>
      <c r="G2873" s="550"/>
      <c r="H2873" s="550"/>
      <c r="I2873" s="550"/>
      <c r="J2873" s="550"/>
      <c r="K2873" s="513"/>
      <c r="L2873" s="514"/>
      <c r="M2873" s="513"/>
      <c r="N2873" s="514"/>
      <c r="O2873" s="513"/>
      <c r="P2873" s="514"/>
      <c r="Q2873" s="513"/>
      <c r="R2873" s="514"/>
      <c r="S2873" s="513"/>
      <c r="T2873" s="514"/>
      <c r="U2873" s="513"/>
      <c r="V2873" s="514"/>
      <c r="W2873" s="513"/>
      <c r="X2873" s="514"/>
      <c r="Y2873" s="513"/>
      <c r="Z2873" s="514"/>
      <c r="AA2873" s="513"/>
      <c r="AB2873" s="514"/>
      <c r="AC2873" s="513"/>
      <c r="AD2873" s="514"/>
      <c r="AE2873" s="132"/>
      <c r="AG2873" s="100">
        <f t="shared" si="399"/>
        <v>0</v>
      </c>
      <c r="AH2873" s="101">
        <f t="shared" si="400"/>
        <v>0</v>
      </c>
      <c r="AI2873" s="101">
        <f t="shared" si="401"/>
        <v>0</v>
      </c>
      <c r="AJ2873" s="102">
        <f t="shared" si="402"/>
        <v>0</v>
      </c>
      <c r="AL2873" s="111">
        <f t="shared" si="403"/>
        <v>0</v>
      </c>
      <c r="AM2873" s="111">
        <f t="shared" si="404"/>
        <v>0</v>
      </c>
      <c r="AN2873" s="111">
        <f t="shared" si="405"/>
        <v>0</v>
      </c>
      <c r="AP2873" s="111">
        <f t="shared" si="380"/>
        <v>0</v>
      </c>
      <c r="AQ2873" s="111">
        <f t="shared" si="381"/>
        <v>0</v>
      </c>
      <c r="AR2873" s="111">
        <f t="shared" si="382"/>
        <v>0</v>
      </c>
      <c r="AS2873" s="111">
        <f t="shared" si="383"/>
        <v>0</v>
      </c>
      <c r="AT2873" s="111">
        <f t="shared" si="384"/>
        <v>0</v>
      </c>
      <c r="AU2873" s="111">
        <f t="shared" si="385"/>
        <v>0</v>
      </c>
      <c r="AV2873" s="111">
        <f t="shared" si="386"/>
        <v>0</v>
      </c>
      <c r="AW2873" s="111">
        <f t="shared" si="387"/>
        <v>0</v>
      </c>
      <c r="AX2873" s="111">
        <f t="shared" si="388"/>
        <v>0</v>
      </c>
      <c r="AY2873" s="111">
        <f t="shared" si="389"/>
        <v>0</v>
      </c>
      <c r="AZ2873" s="111">
        <f t="shared" si="390"/>
        <v>0</v>
      </c>
      <c r="BA2873" s="111">
        <f t="shared" si="391"/>
        <v>0</v>
      </c>
      <c r="BB2873" s="111">
        <f t="shared" si="392"/>
        <v>0</v>
      </c>
      <c r="BC2873" s="111">
        <f t="shared" si="393"/>
        <v>0</v>
      </c>
      <c r="BD2873" s="111">
        <f t="shared" si="394"/>
        <v>0</v>
      </c>
      <c r="BE2873" s="111">
        <f t="shared" si="395"/>
        <v>0</v>
      </c>
      <c r="BF2873" s="111">
        <f t="shared" si="396"/>
        <v>0</v>
      </c>
      <c r="BG2873" s="111">
        <f t="shared" si="397"/>
        <v>0</v>
      </c>
    </row>
    <row r="2874" spans="1:59" ht="15.05" customHeight="1">
      <c r="A2874" s="132"/>
      <c r="B2874" s="132"/>
      <c r="C2874" s="160" t="s">
        <v>89</v>
      </c>
      <c r="D2874" s="551" t="str">
        <f t="shared" si="398"/>
        <v/>
      </c>
      <c r="E2874" s="551"/>
      <c r="F2874" s="551"/>
      <c r="G2874" s="550"/>
      <c r="H2874" s="550"/>
      <c r="I2874" s="550"/>
      <c r="J2874" s="550"/>
      <c r="K2874" s="513"/>
      <c r="L2874" s="514"/>
      <c r="M2874" s="513"/>
      <c r="N2874" s="514"/>
      <c r="O2874" s="513"/>
      <c r="P2874" s="514"/>
      <c r="Q2874" s="513"/>
      <c r="R2874" s="514"/>
      <c r="S2874" s="513"/>
      <c r="T2874" s="514"/>
      <c r="U2874" s="513"/>
      <c r="V2874" s="514"/>
      <c r="W2874" s="513"/>
      <c r="X2874" s="514"/>
      <c r="Y2874" s="513"/>
      <c r="Z2874" s="514"/>
      <c r="AA2874" s="513"/>
      <c r="AB2874" s="514"/>
      <c r="AC2874" s="513"/>
      <c r="AD2874" s="514"/>
      <c r="AE2874" s="132"/>
      <c r="AG2874" s="100">
        <f t="shared" si="399"/>
        <v>0</v>
      </c>
      <c r="AH2874" s="101">
        <f t="shared" si="400"/>
        <v>0</v>
      </c>
      <c r="AI2874" s="101">
        <f t="shared" si="401"/>
        <v>0</v>
      </c>
      <c r="AJ2874" s="102">
        <f t="shared" si="402"/>
        <v>0</v>
      </c>
      <c r="AL2874" s="111">
        <f t="shared" si="403"/>
        <v>0</v>
      </c>
      <c r="AM2874" s="111">
        <f t="shared" si="404"/>
        <v>0</v>
      </c>
      <c r="AN2874" s="111">
        <f t="shared" si="405"/>
        <v>0</v>
      </c>
      <c r="AP2874" s="111">
        <f t="shared" si="380"/>
        <v>0</v>
      </c>
      <c r="AQ2874" s="111">
        <f t="shared" si="381"/>
        <v>0</v>
      </c>
      <c r="AR2874" s="111">
        <f t="shared" si="382"/>
        <v>0</v>
      </c>
      <c r="AS2874" s="111">
        <f t="shared" si="383"/>
        <v>0</v>
      </c>
      <c r="AT2874" s="111">
        <f t="shared" si="384"/>
        <v>0</v>
      </c>
      <c r="AU2874" s="111">
        <f t="shared" si="385"/>
        <v>0</v>
      </c>
      <c r="AV2874" s="111">
        <f t="shared" si="386"/>
        <v>0</v>
      </c>
      <c r="AW2874" s="111">
        <f t="shared" si="387"/>
        <v>0</v>
      </c>
      <c r="AX2874" s="111">
        <f t="shared" si="388"/>
        <v>0</v>
      </c>
      <c r="AY2874" s="111">
        <f t="shared" si="389"/>
        <v>0</v>
      </c>
      <c r="AZ2874" s="111">
        <f t="shared" si="390"/>
        <v>0</v>
      </c>
      <c r="BA2874" s="111">
        <f t="shared" si="391"/>
        <v>0</v>
      </c>
      <c r="BB2874" s="111">
        <f t="shared" si="392"/>
        <v>0</v>
      </c>
      <c r="BC2874" s="111">
        <f t="shared" si="393"/>
        <v>0</v>
      </c>
      <c r="BD2874" s="111">
        <f t="shared" si="394"/>
        <v>0</v>
      </c>
      <c r="BE2874" s="111">
        <f t="shared" si="395"/>
        <v>0</v>
      </c>
      <c r="BF2874" s="111">
        <f t="shared" si="396"/>
        <v>0</v>
      </c>
      <c r="BG2874" s="111">
        <f t="shared" si="397"/>
        <v>0</v>
      </c>
    </row>
    <row r="2875" spans="1:59" ht="15.05" customHeight="1">
      <c r="A2875" s="132"/>
      <c r="B2875" s="132"/>
      <c r="C2875" s="160" t="s">
        <v>90</v>
      </c>
      <c r="D2875" s="551" t="str">
        <f t="shared" si="398"/>
        <v/>
      </c>
      <c r="E2875" s="551"/>
      <c r="F2875" s="551"/>
      <c r="G2875" s="550"/>
      <c r="H2875" s="550"/>
      <c r="I2875" s="550"/>
      <c r="J2875" s="550"/>
      <c r="K2875" s="513"/>
      <c r="L2875" s="514"/>
      <c r="M2875" s="513"/>
      <c r="N2875" s="514"/>
      <c r="O2875" s="513"/>
      <c r="P2875" s="514"/>
      <c r="Q2875" s="513"/>
      <c r="R2875" s="514"/>
      <c r="S2875" s="513"/>
      <c r="T2875" s="514"/>
      <c r="U2875" s="513"/>
      <c r="V2875" s="514"/>
      <c r="W2875" s="513"/>
      <c r="X2875" s="514"/>
      <c r="Y2875" s="513"/>
      <c r="Z2875" s="514"/>
      <c r="AA2875" s="513"/>
      <c r="AB2875" s="514"/>
      <c r="AC2875" s="513"/>
      <c r="AD2875" s="514"/>
      <c r="AE2875" s="132"/>
      <c r="AG2875" s="100">
        <f t="shared" si="399"/>
        <v>0</v>
      </c>
      <c r="AH2875" s="101">
        <f t="shared" si="400"/>
        <v>0</v>
      </c>
      <c r="AI2875" s="101">
        <f t="shared" si="401"/>
        <v>0</v>
      </c>
      <c r="AJ2875" s="102">
        <f t="shared" si="402"/>
        <v>0</v>
      </c>
      <c r="AL2875" s="111">
        <f t="shared" si="403"/>
        <v>0</v>
      </c>
      <c r="AM2875" s="111">
        <f t="shared" si="404"/>
        <v>0</v>
      </c>
      <c r="AN2875" s="111">
        <f t="shared" si="405"/>
        <v>0</v>
      </c>
      <c r="AP2875" s="111">
        <f t="shared" si="380"/>
        <v>0</v>
      </c>
      <c r="AQ2875" s="111">
        <f t="shared" si="381"/>
        <v>0</v>
      </c>
      <c r="AR2875" s="111">
        <f t="shared" si="382"/>
        <v>0</v>
      </c>
      <c r="AS2875" s="111">
        <f t="shared" si="383"/>
        <v>0</v>
      </c>
      <c r="AT2875" s="111">
        <f t="shared" si="384"/>
        <v>0</v>
      </c>
      <c r="AU2875" s="111">
        <f t="shared" si="385"/>
        <v>0</v>
      </c>
      <c r="AV2875" s="111">
        <f t="shared" si="386"/>
        <v>0</v>
      </c>
      <c r="AW2875" s="111">
        <f t="shared" si="387"/>
        <v>0</v>
      </c>
      <c r="AX2875" s="111">
        <f t="shared" si="388"/>
        <v>0</v>
      </c>
      <c r="AY2875" s="111">
        <f t="shared" si="389"/>
        <v>0</v>
      </c>
      <c r="AZ2875" s="111">
        <f t="shared" si="390"/>
        <v>0</v>
      </c>
      <c r="BA2875" s="111">
        <f t="shared" si="391"/>
        <v>0</v>
      </c>
      <c r="BB2875" s="111">
        <f t="shared" si="392"/>
        <v>0</v>
      </c>
      <c r="BC2875" s="111">
        <f t="shared" si="393"/>
        <v>0</v>
      </c>
      <c r="BD2875" s="111">
        <f t="shared" si="394"/>
        <v>0</v>
      </c>
      <c r="BE2875" s="111">
        <f t="shared" si="395"/>
        <v>0</v>
      </c>
      <c r="BF2875" s="111">
        <f t="shared" si="396"/>
        <v>0</v>
      </c>
      <c r="BG2875" s="111">
        <f t="shared" si="397"/>
        <v>0</v>
      </c>
    </row>
    <row r="2876" spans="1:59" ht="15.05" customHeight="1">
      <c r="A2876" s="132"/>
      <c r="B2876" s="132"/>
      <c r="C2876" s="160" t="s">
        <v>91</v>
      </c>
      <c r="D2876" s="551" t="str">
        <f t="shared" si="398"/>
        <v/>
      </c>
      <c r="E2876" s="551"/>
      <c r="F2876" s="551"/>
      <c r="G2876" s="550"/>
      <c r="H2876" s="550"/>
      <c r="I2876" s="550"/>
      <c r="J2876" s="550"/>
      <c r="K2876" s="513"/>
      <c r="L2876" s="514"/>
      <c r="M2876" s="513"/>
      <c r="N2876" s="514"/>
      <c r="O2876" s="513"/>
      <c r="P2876" s="514"/>
      <c r="Q2876" s="513"/>
      <c r="R2876" s="514"/>
      <c r="S2876" s="513"/>
      <c r="T2876" s="514"/>
      <c r="U2876" s="513"/>
      <c r="V2876" s="514"/>
      <c r="W2876" s="513"/>
      <c r="X2876" s="514"/>
      <c r="Y2876" s="513"/>
      <c r="Z2876" s="514"/>
      <c r="AA2876" s="513"/>
      <c r="AB2876" s="514"/>
      <c r="AC2876" s="513"/>
      <c r="AD2876" s="514"/>
      <c r="AE2876" s="132"/>
      <c r="AG2876" s="100">
        <f t="shared" si="399"/>
        <v>0</v>
      </c>
      <c r="AH2876" s="101">
        <f t="shared" si="400"/>
        <v>0</v>
      </c>
      <c r="AI2876" s="101">
        <f t="shared" si="401"/>
        <v>0</v>
      </c>
      <c r="AJ2876" s="102">
        <f t="shared" si="402"/>
        <v>0</v>
      </c>
      <c r="AL2876" s="111">
        <f t="shared" si="403"/>
        <v>0</v>
      </c>
      <c r="AM2876" s="111">
        <f t="shared" si="404"/>
        <v>0</v>
      </c>
      <c r="AN2876" s="111">
        <f t="shared" si="405"/>
        <v>0</v>
      </c>
      <c r="AP2876" s="111">
        <f t="shared" si="380"/>
        <v>0</v>
      </c>
      <c r="AQ2876" s="111">
        <f t="shared" si="381"/>
        <v>0</v>
      </c>
      <c r="AR2876" s="111">
        <f t="shared" si="382"/>
        <v>0</v>
      </c>
      <c r="AS2876" s="111">
        <f t="shared" si="383"/>
        <v>0</v>
      </c>
      <c r="AT2876" s="111">
        <f t="shared" si="384"/>
        <v>0</v>
      </c>
      <c r="AU2876" s="111">
        <f t="shared" si="385"/>
        <v>0</v>
      </c>
      <c r="AV2876" s="111">
        <f t="shared" si="386"/>
        <v>0</v>
      </c>
      <c r="AW2876" s="111">
        <f t="shared" si="387"/>
        <v>0</v>
      </c>
      <c r="AX2876" s="111">
        <f t="shared" si="388"/>
        <v>0</v>
      </c>
      <c r="AY2876" s="111">
        <f t="shared" si="389"/>
        <v>0</v>
      </c>
      <c r="AZ2876" s="111">
        <f t="shared" si="390"/>
        <v>0</v>
      </c>
      <c r="BA2876" s="111">
        <f t="shared" si="391"/>
        <v>0</v>
      </c>
      <c r="BB2876" s="111">
        <f t="shared" si="392"/>
        <v>0</v>
      </c>
      <c r="BC2876" s="111">
        <f t="shared" si="393"/>
        <v>0</v>
      </c>
      <c r="BD2876" s="111">
        <f t="shared" si="394"/>
        <v>0</v>
      </c>
      <c r="BE2876" s="111">
        <f t="shared" si="395"/>
        <v>0</v>
      </c>
      <c r="BF2876" s="111">
        <f t="shared" si="396"/>
        <v>0</v>
      </c>
      <c r="BG2876" s="111">
        <f t="shared" si="397"/>
        <v>0</v>
      </c>
    </row>
    <row r="2877" spans="1:59" ht="15.05" customHeight="1">
      <c r="A2877" s="132"/>
      <c r="B2877" s="132"/>
      <c r="C2877" s="160" t="s">
        <v>92</v>
      </c>
      <c r="D2877" s="551" t="str">
        <f t="shared" si="398"/>
        <v/>
      </c>
      <c r="E2877" s="551"/>
      <c r="F2877" s="551"/>
      <c r="G2877" s="550"/>
      <c r="H2877" s="550"/>
      <c r="I2877" s="550"/>
      <c r="J2877" s="550"/>
      <c r="K2877" s="513"/>
      <c r="L2877" s="514"/>
      <c r="M2877" s="513"/>
      <c r="N2877" s="514"/>
      <c r="O2877" s="513"/>
      <c r="P2877" s="514"/>
      <c r="Q2877" s="513"/>
      <c r="R2877" s="514"/>
      <c r="S2877" s="513"/>
      <c r="T2877" s="514"/>
      <c r="U2877" s="513"/>
      <c r="V2877" s="514"/>
      <c r="W2877" s="513"/>
      <c r="X2877" s="514"/>
      <c r="Y2877" s="513"/>
      <c r="Z2877" s="514"/>
      <c r="AA2877" s="513"/>
      <c r="AB2877" s="514"/>
      <c r="AC2877" s="513"/>
      <c r="AD2877" s="514"/>
      <c r="AE2877" s="132"/>
      <c r="AG2877" s="100">
        <f t="shared" si="399"/>
        <v>0</v>
      </c>
      <c r="AH2877" s="101">
        <f t="shared" si="400"/>
        <v>0</v>
      </c>
      <c r="AI2877" s="101">
        <f t="shared" si="401"/>
        <v>0</v>
      </c>
      <c r="AJ2877" s="102">
        <f t="shared" si="402"/>
        <v>0</v>
      </c>
      <c r="AL2877" s="111">
        <f t="shared" si="403"/>
        <v>0</v>
      </c>
      <c r="AM2877" s="111">
        <f t="shared" si="404"/>
        <v>0</v>
      </c>
      <c r="AN2877" s="111">
        <f t="shared" si="405"/>
        <v>0</v>
      </c>
      <c r="AP2877" s="111">
        <f t="shared" si="380"/>
        <v>0</v>
      </c>
      <c r="AQ2877" s="111">
        <f t="shared" si="381"/>
        <v>0</v>
      </c>
      <c r="AR2877" s="111">
        <f t="shared" si="382"/>
        <v>0</v>
      </c>
      <c r="AS2877" s="111">
        <f t="shared" si="383"/>
        <v>0</v>
      </c>
      <c r="AT2877" s="111">
        <f t="shared" si="384"/>
        <v>0</v>
      </c>
      <c r="AU2877" s="111">
        <f t="shared" si="385"/>
        <v>0</v>
      </c>
      <c r="AV2877" s="111">
        <f t="shared" si="386"/>
        <v>0</v>
      </c>
      <c r="AW2877" s="111">
        <f t="shared" si="387"/>
        <v>0</v>
      </c>
      <c r="AX2877" s="111">
        <f t="shared" si="388"/>
        <v>0</v>
      </c>
      <c r="AY2877" s="111">
        <f t="shared" si="389"/>
        <v>0</v>
      </c>
      <c r="AZ2877" s="111">
        <f t="shared" si="390"/>
        <v>0</v>
      </c>
      <c r="BA2877" s="111">
        <f t="shared" si="391"/>
        <v>0</v>
      </c>
      <c r="BB2877" s="111">
        <f t="shared" si="392"/>
        <v>0</v>
      </c>
      <c r="BC2877" s="111">
        <f t="shared" si="393"/>
        <v>0</v>
      </c>
      <c r="BD2877" s="111">
        <f t="shared" si="394"/>
        <v>0</v>
      </c>
      <c r="BE2877" s="111">
        <f t="shared" si="395"/>
        <v>0</v>
      </c>
      <c r="BF2877" s="111">
        <f t="shared" si="396"/>
        <v>0</v>
      </c>
      <c r="BG2877" s="111">
        <f t="shared" si="397"/>
        <v>0</v>
      </c>
    </row>
    <row r="2878" spans="1:59" ht="15.05" customHeight="1">
      <c r="A2878" s="132"/>
      <c r="B2878" s="132"/>
      <c r="C2878" s="160" t="s">
        <v>93</v>
      </c>
      <c r="D2878" s="551" t="str">
        <f t="shared" si="398"/>
        <v/>
      </c>
      <c r="E2878" s="551"/>
      <c r="F2878" s="551"/>
      <c r="G2878" s="550"/>
      <c r="H2878" s="550"/>
      <c r="I2878" s="550"/>
      <c r="J2878" s="550"/>
      <c r="K2878" s="513"/>
      <c r="L2878" s="514"/>
      <c r="M2878" s="513"/>
      <c r="N2878" s="514"/>
      <c r="O2878" s="513"/>
      <c r="P2878" s="514"/>
      <c r="Q2878" s="513"/>
      <c r="R2878" s="514"/>
      <c r="S2878" s="513"/>
      <c r="T2878" s="514"/>
      <c r="U2878" s="513"/>
      <c r="V2878" s="514"/>
      <c r="W2878" s="513"/>
      <c r="X2878" s="514"/>
      <c r="Y2878" s="513"/>
      <c r="Z2878" s="514"/>
      <c r="AA2878" s="513"/>
      <c r="AB2878" s="514"/>
      <c r="AC2878" s="513"/>
      <c r="AD2878" s="514"/>
      <c r="AE2878" s="132"/>
      <c r="AG2878" s="100">
        <f t="shared" si="399"/>
        <v>0</v>
      </c>
      <c r="AH2878" s="101">
        <f t="shared" si="400"/>
        <v>0</v>
      </c>
      <c r="AI2878" s="101">
        <f t="shared" si="401"/>
        <v>0</v>
      </c>
      <c r="AJ2878" s="102">
        <f t="shared" si="402"/>
        <v>0</v>
      </c>
      <c r="AL2878" s="111">
        <f t="shared" si="403"/>
        <v>0</v>
      </c>
      <c r="AM2878" s="111">
        <f t="shared" si="404"/>
        <v>0</v>
      </c>
      <c r="AN2878" s="111">
        <f t="shared" si="405"/>
        <v>0</v>
      </c>
      <c r="AP2878" s="111">
        <f t="shared" si="380"/>
        <v>0</v>
      </c>
      <c r="AQ2878" s="111">
        <f t="shared" si="381"/>
        <v>0</v>
      </c>
      <c r="AR2878" s="111">
        <f t="shared" si="382"/>
        <v>0</v>
      </c>
      <c r="AS2878" s="111">
        <f t="shared" si="383"/>
        <v>0</v>
      </c>
      <c r="AT2878" s="111">
        <f t="shared" si="384"/>
        <v>0</v>
      </c>
      <c r="AU2878" s="111">
        <f t="shared" si="385"/>
        <v>0</v>
      </c>
      <c r="AV2878" s="111">
        <f t="shared" si="386"/>
        <v>0</v>
      </c>
      <c r="AW2878" s="111">
        <f t="shared" si="387"/>
        <v>0</v>
      </c>
      <c r="AX2878" s="111">
        <f t="shared" si="388"/>
        <v>0</v>
      </c>
      <c r="AY2878" s="111">
        <f t="shared" si="389"/>
        <v>0</v>
      </c>
      <c r="AZ2878" s="111">
        <f t="shared" si="390"/>
        <v>0</v>
      </c>
      <c r="BA2878" s="111">
        <f t="shared" si="391"/>
        <v>0</v>
      </c>
      <c r="BB2878" s="111">
        <f t="shared" si="392"/>
        <v>0</v>
      </c>
      <c r="BC2878" s="111">
        <f t="shared" si="393"/>
        <v>0</v>
      </c>
      <c r="BD2878" s="111">
        <f t="shared" si="394"/>
        <v>0</v>
      </c>
      <c r="BE2878" s="111">
        <f t="shared" si="395"/>
        <v>0</v>
      </c>
      <c r="BF2878" s="111">
        <f t="shared" si="396"/>
        <v>0</v>
      </c>
      <c r="BG2878" s="111">
        <f t="shared" si="397"/>
        <v>0</v>
      </c>
    </row>
    <row r="2879" spans="1:59" ht="15.05" customHeight="1">
      <c r="A2879" s="132"/>
      <c r="B2879" s="132"/>
      <c r="C2879" s="160" t="s">
        <v>94</v>
      </c>
      <c r="D2879" s="551" t="str">
        <f t="shared" si="398"/>
        <v/>
      </c>
      <c r="E2879" s="551"/>
      <c r="F2879" s="551"/>
      <c r="G2879" s="550"/>
      <c r="H2879" s="550"/>
      <c r="I2879" s="550"/>
      <c r="J2879" s="550"/>
      <c r="K2879" s="513"/>
      <c r="L2879" s="514"/>
      <c r="M2879" s="513"/>
      <c r="N2879" s="514"/>
      <c r="O2879" s="513"/>
      <c r="P2879" s="514"/>
      <c r="Q2879" s="513"/>
      <c r="R2879" s="514"/>
      <c r="S2879" s="513"/>
      <c r="T2879" s="514"/>
      <c r="U2879" s="513"/>
      <c r="V2879" s="514"/>
      <c r="W2879" s="513"/>
      <c r="X2879" s="514"/>
      <c r="Y2879" s="513"/>
      <c r="Z2879" s="514"/>
      <c r="AA2879" s="513"/>
      <c r="AB2879" s="514"/>
      <c r="AC2879" s="513"/>
      <c r="AD2879" s="514"/>
      <c r="AE2879" s="132"/>
      <c r="AG2879" s="100">
        <f t="shared" si="399"/>
        <v>0</v>
      </c>
      <c r="AH2879" s="101">
        <f t="shared" si="400"/>
        <v>0</v>
      </c>
      <c r="AI2879" s="101">
        <f t="shared" si="401"/>
        <v>0</v>
      </c>
      <c r="AJ2879" s="102">
        <f t="shared" si="402"/>
        <v>0</v>
      </c>
      <c r="AL2879" s="111">
        <f t="shared" si="403"/>
        <v>0</v>
      </c>
      <c r="AM2879" s="111">
        <f t="shared" si="404"/>
        <v>0</v>
      </c>
      <c r="AN2879" s="111">
        <f t="shared" si="405"/>
        <v>0</v>
      </c>
      <c r="AP2879" s="111">
        <f t="shared" si="380"/>
        <v>0</v>
      </c>
      <c r="AQ2879" s="111">
        <f t="shared" si="381"/>
        <v>0</v>
      </c>
      <c r="AR2879" s="111">
        <f t="shared" si="382"/>
        <v>0</v>
      </c>
      <c r="AS2879" s="111">
        <f t="shared" si="383"/>
        <v>0</v>
      </c>
      <c r="AT2879" s="111">
        <f t="shared" si="384"/>
        <v>0</v>
      </c>
      <c r="AU2879" s="111">
        <f t="shared" si="385"/>
        <v>0</v>
      </c>
      <c r="AV2879" s="111">
        <f t="shared" si="386"/>
        <v>0</v>
      </c>
      <c r="AW2879" s="111">
        <f t="shared" si="387"/>
        <v>0</v>
      </c>
      <c r="AX2879" s="111">
        <f t="shared" si="388"/>
        <v>0</v>
      </c>
      <c r="AY2879" s="111">
        <f t="shared" si="389"/>
        <v>0</v>
      </c>
      <c r="AZ2879" s="111">
        <f t="shared" si="390"/>
        <v>0</v>
      </c>
      <c r="BA2879" s="111">
        <f t="shared" si="391"/>
        <v>0</v>
      </c>
      <c r="BB2879" s="111">
        <f t="shared" si="392"/>
        <v>0</v>
      </c>
      <c r="BC2879" s="111">
        <f t="shared" si="393"/>
        <v>0</v>
      </c>
      <c r="BD2879" s="111">
        <f t="shared" si="394"/>
        <v>0</v>
      </c>
      <c r="BE2879" s="111">
        <f t="shared" si="395"/>
        <v>0</v>
      </c>
      <c r="BF2879" s="111">
        <f t="shared" si="396"/>
        <v>0</v>
      </c>
      <c r="BG2879" s="111">
        <f t="shared" si="397"/>
        <v>0</v>
      </c>
    </row>
    <row r="2880" spans="1:59" ht="15.05" customHeight="1">
      <c r="A2880" s="132"/>
      <c r="B2880" s="132"/>
      <c r="C2880" s="160" t="s">
        <v>95</v>
      </c>
      <c r="D2880" s="551" t="str">
        <f t="shared" si="398"/>
        <v/>
      </c>
      <c r="E2880" s="551"/>
      <c r="F2880" s="551"/>
      <c r="G2880" s="550"/>
      <c r="H2880" s="550"/>
      <c r="I2880" s="550"/>
      <c r="J2880" s="550"/>
      <c r="K2880" s="513"/>
      <c r="L2880" s="514"/>
      <c r="M2880" s="513"/>
      <c r="N2880" s="514"/>
      <c r="O2880" s="513"/>
      <c r="P2880" s="514"/>
      <c r="Q2880" s="513"/>
      <c r="R2880" s="514"/>
      <c r="S2880" s="513"/>
      <c r="T2880" s="514"/>
      <c r="U2880" s="513"/>
      <c r="V2880" s="514"/>
      <c r="W2880" s="513"/>
      <c r="X2880" s="514"/>
      <c r="Y2880" s="513"/>
      <c r="Z2880" s="514"/>
      <c r="AA2880" s="513"/>
      <c r="AB2880" s="514"/>
      <c r="AC2880" s="513"/>
      <c r="AD2880" s="514"/>
      <c r="AE2880" s="132"/>
      <c r="AG2880" s="100">
        <f t="shared" si="399"/>
        <v>0</v>
      </c>
      <c r="AH2880" s="101">
        <f t="shared" si="400"/>
        <v>0</v>
      </c>
      <c r="AI2880" s="101">
        <f t="shared" si="401"/>
        <v>0</v>
      </c>
      <c r="AJ2880" s="102">
        <f t="shared" si="402"/>
        <v>0</v>
      </c>
      <c r="AL2880" s="111">
        <f t="shared" si="403"/>
        <v>0</v>
      </c>
      <c r="AM2880" s="111">
        <f t="shared" si="404"/>
        <v>0</v>
      </c>
      <c r="AN2880" s="111">
        <f t="shared" si="405"/>
        <v>0</v>
      </c>
      <c r="AP2880" s="111">
        <f t="shared" si="380"/>
        <v>0</v>
      </c>
      <c r="AQ2880" s="111">
        <f t="shared" si="381"/>
        <v>0</v>
      </c>
      <c r="AR2880" s="111">
        <f t="shared" si="382"/>
        <v>0</v>
      </c>
      <c r="AS2880" s="111">
        <f t="shared" si="383"/>
        <v>0</v>
      </c>
      <c r="AT2880" s="111">
        <f t="shared" si="384"/>
        <v>0</v>
      </c>
      <c r="AU2880" s="111">
        <f t="shared" si="385"/>
        <v>0</v>
      </c>
      <c r="AV2880" s="111">
        <f t="shared" si="386"/>
        <v>0</v>
      </c>
      <c r="AW2880" s="111">
        <f t="shared" si="387"/>
        <v>0</v>
      </c>
      <c r="AX2880" s="111">
        <f t="shared" si="388"/>
        <v>0</v>
      </c>
      <c r="AY2880" s="111">
        <f t="shared" si="389"/>
        <v>0</v>
      </c>
      <c r="AZ2880" s="111">
        <f t="shared" si="390"/>
        <v>0</v>
      </c>
      <c r="BA2880" s="111">
        <f t="shared" si="391"/>
        <v>0</v>
      </c>
      <c r="BB2880" s="111">
        <f t="shared" si="392"/>
        <v>0</v>
      </c>
      <c r="BC2880" s="111">
        <f t="shared" si="393"/>
        <v>0</v>
      </c>
      <c r="BD2880" s="111">
        <f t="shared" si="394"/>
        <v>0</v>
      </c>
      <c r="BE2880" s="111">
        <f t="shared" si="395"/>
        <v>0</v>
      </c>
      <c r="BF2880" s="111">
        <f t="shared" si="396"/>
        <v>0</v>
      </c>
      <c r="BG2880" s="111">
        <f t="shared" si="397"/>
        <v>0</v>
      </c>
    </row>
    <row r="2881" spans="1:59" ht="15.05" customHeight="1">
      <c r="A2881" s="132"/>
      <c r="B2881" s="132"/>
      <c r="C2881" s="160" t="s">
        <v>96</v>
      </c>
      <c r="D2881" s="551" t="str">
        <f t="shared" si="398"/>
        <v/>
      </c>
      <c r="E2881" s="551"/>
      <c r="F2881" s="551"/>
      <c r="G2881" s="550"/>
      <c r="H2881" s="550"/>
      <c r="I2881" s="550"/>
      <c r="J2881" s="550"/>
      <c r="K2881" s="513"/>
      <c r="L2881" s="514"/>
      <c r="M2881" s="513"/>
      <c r="N2881" s="514"/>
      <c r="O2881" s="513"/>
      <c r="P2881" s="514"/>
      <c r="Q2881" s="513"/>
      <c r="R2881" s="514"/>
      <c r="S2881" s="513"/>
      <c r="T2881" s="514"/>
      <c r="U2881" s="513"/>
      <c r="V2881" s="514"/>
      <c r="W2881" s="513"/>
      <c r="X2881" s="514"/>
      <c r="Y2881" s="513"/>
      <c r="Z2881" s="514"/>
      <c r="AA2881" s="513"/>
      <c r="AB2881" s="514"/>
      <c r="AC2881" s="513"/>
      <c r="AD2881" s="514"/>
      <c r="AE2881" s="132"/>
      <c r="AG2881" s="100">
        <f t="shared" si="399"/>
        <v>0</v>
      </c>
      <c r="AH2881" s="101">
        <f t="shared" si="400"/>
        <v>0</v>
      </c>
      <c r="AI2881" s="101">
        <f t="shared" si="401"/>
        <v>0</v>
      </c>
      <c r="AJ2881" s="102">
        <f t="shared" si="402"/>
        <v>0</v>
      </c>
      <c r="AL2881" s="111">
        <f t="shared" si="403"/>
        <v>0</v>
      </c>
      <c r="AM2881" s="111">
        <f t="shared" si="404"/>
        <v>0</v>
      </c>
      <c r="AN2881" s="111">
        <f t="shared" si="405"/>
        <v>0</v>
      </c>
      <c r="AP2881" s="111">
        <f t="shared" si="380"/>
        <v>0</v>
      </c>
      <c r="AQ2881" s="111">
        <f t="shared" si="381"/>
        <v>0</v>
      </c>
      <c r="AR2881" s="111">
        <f t="shared" si="382"/>
        <v>0</v>
      </c>
      <c r="AS2881" s="111">
        <f t="shared" si="383"/>
        <v>0</v>
      </c>
      <c r="AT2881" s="111">
        <f t="shared" si="384"/>
        <v>0</v>
      </c>
      <c r="AU2881" s="111">
        <f t="shared" si="385"/>
        <v>0</v>
      </c>
      <c r="AV2881" s="111">
        <f t="shared" si="386"/>
        <v>0</v>
      </c>
      <c r="AW2881" s="111">
        <f t="shared" si="387"/>
        <v>0</v>
      </c>
      <c r="AX2881" s="111">
        <f t="shared" si="388"/>
        <v>0</v>
      </c>
      <c r="AY2881" s="111">
        <f t="shared" si="389"/>
        <v>0</v>
      </c>
      <c r="AZ2881" s="111">
        <f t="shared" si="390"/>
        <v>0</v>
      </c>
      <c r="BA2881" s="111">
        <f t="shared" si="391"/>
        <v>0</v>
      </c>
      <c r="BB2881" s="111">
        <f t="shared" si="392"/>
        <v>0</v>
      </c>
      <c r="BC2881" s="111">
        <f t="shared" si="393"/>
        <v>0</v>
      </c>
      <c r="BD2881" s="111">
        <f t="shared" si="394"/>
        <v>0</v>
      </c>
      <c r="BE2881" s="111">
        <f t="shared" si="395"/>
        <v>0</v>
      </c>
      <c r="BF2881" s="111">
        <f t="shared" si="396"/>
        <v>0</v>
      </c>
      <c r="BG2881" s="111">
        <f t="shared" si="397"/>
        <v>0</v>
      </c>
    </row>
    <row r="2882" spans="1:59" ht="15.05" customHeight="1">
      <c r="A2882" s="132"/>
      <c r="B2882" s="132"/>
      <c r="C2882" s="160" t="s">
        <v>97</v>
      </c>
      <c r="D2882" s="551" t="str">
        <f t="shared" si="398"/>
        <v/>
      </c>
      <c r="E2882" s="551"/>
      <c r="F2882" s="551"/>
      <c r="G2882" s="550"/>
      <c r="H2882" s="550"/>
      <c r="I2882" s="550"/>
      <c r="J2882" s="550"/>
      <c r="K2882" s="513"/>
      <c r="L2882" s="514"/>
      <c r="M2882" s="513"/>
      <c r="N2882" s="514"/>
      <c r="O2882" s="513"/>
      <c r="P2882" s="514"/>
      <c r="Q2882" s="513"/>
      <c r="R2882" s="514"/>
      <c r="S2882" s="513"/>
      <c r="T2882" s="514"/>
      <c r="U2882" s="513"/>
      <c r="V2882" s="514"/>
      <c r="W2882" s="513"/>
      <c r="X2882" s="514"/>
      <c r="Y2882" s="513"/>
      <c r="Z2882" s="514"/>
      <c r="AA2882" s="513"/>
      <c r="AB2882" s="514"/>
      <c r="AC2882" s="513"/>
      <c r="AD2882" s="514"/>
      <c r="AE2882" s="132"/>
      <c r="AG2882" s="100">
        <f t="shared" si="399"/>
        <v>0</v>
      </c>
      <c r="AH2882" s="101">
        <f t="shared" si="400"/>
        <v>0</v>
      </c>
      <c r="AI2882" s="101">
        <f t="shared" si="401"/>
        <v>0</v>
      </c>
      <c r="AJ2882" s="102">
        <f t="shared" si="402"/>
        <v>0</v>
      </c>
      <c r="AL2882" s="111">
        <f t="shared" si="403"/>
        <v>0</v>
      </c>
      <c r="AM2882" s="111">
        <f t="shared" si="404"/>
        <v>0</v>
      </c>
      <c r="AN2882" s="111">
        <f t="shared" si="405"/>
        <v>0</v>
      </c>
      <c r="AP2882" s="111">
        <f t="shared" si="380"/>
        <v>0</v>
      </c>
      <c r="AQ2882" s="111">
        <f t="shared" si="381"/>
        <v>0</v>
      </c>
      <c r="AR2882" s="111">
        <f t="shared" si="382"/>
        <v>0</v>
      </c>
      <c r="AS2882" s="111">
        <f t="shared" si="383"/>
        <v>0</v>
      </c>
      <c r="AT2882" s="111">
        <f t="shared" si="384"/>
        <v>0</v>
      </c>
      <c r="AU2882" s="111">
        <f t="shared" si="385"/>
        <v>0</v>
      </c>
      <c r="AV2882" s="111">
        <f t="shared" si="386"/>
        <v>0</v>
      </c>
      <c r="AW2882" s="111">
        <f t="shared" si="387"/>
        <v>0</v>
      </c>
      <c r="AX2882" s="111">
        <f t="shared" si="388"/>
        <v>0</v>
      </c>
      <c r="AY2882" s="111">
        <f t="shared" si="389"/>
        <v>0</v>
      </c>
      <c r="AZ2882" s="111">
        <f t="shared" si="390"/>
        <v>0</v>
      </c>
      <c r="BA2882" s="111">
        <f t="shared" si="391"/>
        <v>0</v>
      </c>
      <c r="BB2882" s="111">
        <f t="shared" si="392"/>
        <v>0</v>
      </c>
      <c r="BC2882" s="111">
        <f t="shared" si="393"/>
        <v>0</v>
      </c>
      <c r="BD2882" s="111">
        <f t="shared" si="394"/>
        <v>0</v>
      </c>
      <c r="BE2882" s="111">
        <f t="shared" si="395"/>
        <v>0</v>
      </c>
      <c r="BF2882" s="111">
        <f t="shared" si="396"/>
        <v>0</v>
      </c>
      <c r="BG2882" s="111">
        <f t="shared" si="397"/>
        <v>0</v>
      </c>
    </row>
    <row r="2883" spans="1:59" ht="15.05" customHeight="1">
      <c r="A2883" s="132"/>
      <c r="B2883" s="132"/>
      <c r="C2883" s="160" t="s">
        <v>98</v>
      </c>
      <c r="D2883" s="551" t="str">
        <f t="shared" si="398"/>
        <v/>
      </c>
      <c r="E2883" s="551"/>
      <c r="F2883" s="551"/>
      <c r="G2883" s="550"/>
      <c r="H2883" s="550"/>
      <c r="I2883" s="550"/>
      <c r="J2883" s="550"/>
      <c r="K2883" s="513"/>
      <c r="L2883" s="514"/>
      <c r="M2883" s="513"/>
      <c r="N2883" s="514"/>
      <c r="O2883" s="513"/>
      <c r="P2883" s="514"/>
      <c r="Q2883" s="513"/>
      <c r="R2883" s="514"/>
      <c r="S2883" s="513"/>
      <c r="T2883" s="514"/>
      <c r="U2883" s="513"/>
      <c r="V2883" s="514"/>
      <c r="W2883" s="513"/>
      <c r="X2883" s="514"/>
      <c r="Y2883" s="513"/>
      <c r="Z2883" s="514"/>
      <c r="AA2883" s="513"/>
      <c r="AB2883" s="514"/>
      <c r="AC2883" s="513"/>
      <c r="AD2883" s="514"/>
      <c r="AE2883" s="132"/>
      <c r="AG2883" s="100">
        <f t="shared" si="399"/>
        <v>0</v>
      </c>
      <c r="AH2883" s="101">
        <f t="shared" si="400"/>
        <v>0</v>
      </c>
      <c r="AI2883" s="101">
        <f t="shared" si="401"/>
        <v>0</v>
      </c>
      <c r="AJ2883" s="102">
        <f t="shared" si="402"/>
        <v>0</v>
      </c>
      <c r="AL2883" s="111">
        <f t="shared" si="403"/>
        <v>0</v>
      </c>
      <c r="AM2883" s="111">
        <f t="shared" si="404"/>
        <v>0</v>
      </c>
      <c r="AN2883" s="111">
        <f t="shared" si="405"/>
        <v>0</v>
      </c>
      <c r="AP2883" s="111">
        <f t="shared" si="380"/>
        <v>0</v>
      </c>
      <c r="AQ2883" s="111">
        <f t="shared" si="381"/>
        <v>0</v>
      </c>
      <c r="AR2883" s="111">
        <f t="shared" si="382"/>
        <v>0</v>
      </c>
      <c r="AS2883" s="111">
        <f t="shared" si="383"/>
        <v>0</v>
      </c>
      <c r="AT2883" s="111">
        <f t="shared" si="384"/>
        <v>0</v>
      </c>
      <c r="AU2883" s="111">
        <f t="shared" si="385"/>
        <v>0</v>
      </c>
      <c r="AV2883" s="111">
        <f t="shared" si="386"/>
        <v>0</v>
      </c>
      <c r="AW2883" s="111">
        <f t="shared" si="387"/>
        <v>0</v>
      </c>
      <c r="AX2883" s="111">
        <f t="shared" si="388"/>
        <v>0</v>
      </c>
      <c r="AY2883" s="111">
        <f t="shared" si="389"/>
        <v>0</v>
      </c>
      <c r="AZ2883" s="111">
        <f t="shared" si="390"/>
        <v>0</v>
      </c>
      <c r="BA2883" s="111">
        <f t="shared" si="391"/>
        <v>0</v>
      </c>
      <c r="BB2883" s="111">
        <f t="shared" si="392"/>
        <v>0</v>
      </c>
      <c r="BC2883" s="111">
        <f t="shared" si="393"/>
        <v>0</v>
      </c>
      <c r="BD2883" s="111">
        <f t="shared" si="394"/>
        <v>0</v>
      </c>
      <c r="BE2883" s="111">
        <f t="shared" si="395"/>
        <v>0</v>
      </c>
      <c r="BF2883" s="111">
        <f t="shared" si="396"/>
        <v>0</v>
      </c>
      <c r="BG2883" s="111">
        <f t="shared" si="397"/>
        <v>0</v>
      </c>
    </row>
    <row r="2884" spans="1:59" ht="15.05" customHeight="1">
      <c r="A2884" s="132"/>
      <c r="B2884" s="132"/>
      <c r="C2884" s="160" t="s">
        <v>99</v>
      </c>
      <c r="D2884" s="551" t="str">
        <f t="shared" si="398"/>
        <v/>
      </c>
      <c r="E2884" s="551"/>
      <c r="F2884" s="551"/>
      <c r="G2884" s="550"/>
      <c r="H2884" s="550"/>
      <c r="I2884" s="550"/>
      <c r="J2884" s="550"/>
      <c r="K2884" s="513"/>
      <c r="L2884" s="514"/>
      <c r="M2884" s="513"/>
      <c r="N2884" s="514"/>
      <c r="O2884" s="513"/>
      <c r="P2884" s="514"/>
      <c r="Q2884" s="513"/>
      <c r="R2884" s="514"/>
      <c r="S2884" s="513"/>
      <c r="T2884" s="514"/>
      <c r="U2884" s="513"/>
      <c r="V2884" s="514"/>
      <c r="W2884" s="513"/>
      <c r="X2884" s="514"/>
      <c r="Y2884" s="513"/>
      <c r="Z2884" s="514"/>
      <c r="AA2884" s="513"/>
      <c r="AB2884" s="514"/>
      <c r="AC2884" s="513"/>
      <c r="AD2884" s="514"/>
      <c r="AE2884" s="132"/>
      <c r="AG2884" s="100">
        <f t="shared" si="399"/>
        <v>0</v>
      </c>
      <c r="AH2884" s="101">
        <f t="shared" si="400"/>
        <v>0</v>
      </c>
      <c r="AI2884" s="101">
        <f t="shared" si="401"/>
        <v>0</v>
      </c>
      <c r="AJ2884" s="102">
        <f t="shared" si="402"/>
        <v>0</v>
      </c>
      <c r="AL2884" s="111">
        <f t="shared" si="403"/>
        <v>0</v>
      </c>
      <c r="AM2884" s="111">
        <f t="shared" si="404"/>
        <v>0</v>
      </c>
      <c r="AN2884" s="111">
        <f t="shared" si="405"/>
        <v>0</v>
      </c>
      <c r="AP2884" s="111">
        <f t="shared" si="380"/>
        <v>0</v>
      </c>
      <c r="AQ2884" s="111">
        <f t="shared" si="381"/>
        <v>0</v>
      </c>
      <c r="AR2884" s="111">
        <f t="shared" si="382"/>
        <v>0</v>
      </c>
      <c r="AS2884" s="111">
        <f t="shared" si="383"/>
        <v>0</v>
      </c>
      <c r="AT2884" s="111">
        <f t="shared" si="384"/>
        <v>0</v>
      </c>
      <c r="AU2884" s="111">
        <f t="shared" si="385"/>
        <v>0</v>
      </c>
      <c r="AV2884" s="111">
        <f t="shared" si="386"/>
        <v>0</v>
      </c>
      <c r="AW2884" s="111">
        <f t="shared" si="387"/>
        <v>0</v>
      </c>
      <c r="AX2884" s="111">
        <f t="shared" si="388"/>
        <v>0</v>
      </c>
      <c r="AY2884" s="111">
        <f t="shared" si="389"/>
        <v>0</v>
      </c>
      <c r="AZ2884" s="111">
        <f t="shared" si="390"/>
        <v>0</v>
      </c>
      <c r="BA2884" s="111">
        <f t="shared" si="391"/>
        <v>0</v>
      </c>
      <c r="BB2884" s="111">
        <f t="shared" si="392"/>
        <v>0</v>
      </c>
      <c r="BC2884" s="111">
        <f t="shared" si="393"/>
        <v>0</v>
      </c>
      <c r="BD2884" s="111">
        <f t="shared" si="394"/>
        <v>0</v>
      </c>
      <c r="BE2884" s="111">
        <f t="shared" si="395"/>
        <v>0</v>
      </c>
      <c r="BF2884" s="111">
        <f t="shared" si="396"/>
        <v>0</v>
      </c>
      <c r="BG2884" s="111">
        <f t="shared" si="397"/>
        <v>0</v>
      </c>
    </row>
    <row r="2885" spans="1:59" ht="15.05" customHeight="1">
      <c r="A2885" s="132"/>
      <c r="B2885" s="132"/>
      <c r="C2885" s="160" t="s">
        <v>100</v>
      </c>
      <c r="D2885" s="551" t="str">
        <f t="shared" si="398"/>
        <v/>
      </c>
      <c r="E2885" s="551"/>
      <c r="F2885" s="551"/>
      <c r="G2885" s="550"/>
      <c r="H2885" s="550"/>
      <c r="I2885" s="550"/>
      <c r="J2885" s="550"/>
      <c r="K2885" s="513"/>
      <c r="L2885" s="514"/>
      <c r="M2885" s="513"/>
      <c r="N2885" s="514"/>
      <c r="O2885" s="513"/>
      <c r="P2885" s="514"/>
      <c r="Q2885" s="513"/>
      <c r="R2885" s="514"/>
      <c r="S2885" s="513"/>
      <c r="T2885" s="514"/>
      <c r="U2885" s="513"/>
      <c r="V2885" s="514"/>
      <c r="W2885" s="513"/>
      <c r="X2885" s="514"/>
      <c r="Y2885" s="513"/>
      <c r="Z2885" s="514"/>
      <c r="AA2885" s="513"/>
      <c r="AB2885" s="514"/>
      <c r="AC2885" s="513"/>
      <c r="AD2885" s="514"/>
      <c r="AE2885" s="132"/>
      <c r="AG2885" s="100">
        <f t="shared" si="399"/>
        <v>0</v>
      </c>
      <c r="AH2885" s="101">
        <f t="shared" si="400"/>
        <v>0</v>
      </c>
      <c r="AI2885" s="101">
        <f t="shared" si="401"/>
        <v>0</v>
      </c>
      <c r="AJ2885" s="102">
        <f t="shared" si="402"/>
        <v>0</v>
      </c>
      <c r="AL2885" s="111">
        <f t="shared" si="403"/>
        <v>0</v>
      </c>
      <c r="AM2885" s="111">
        <f t="shared" si="404"/>
        <v>0</v>
      </c>
      <c r="AN2885" s="111">
        <f t="shared" si="405"/>
        <v>0</v>
      </c>
      <c r="AP2885" s="111">
        <f t="shared" ref="AP2885:AP2916" si="406">IF($AG$2851=$AH$2851,0,IF(OR(AND(M2609="NA",M2885&lt;&gt;"NA"),AND(M2609&lt;&gt;"NA",M2885="NA"),AND(M2609&lt;&gt;"NS",M2609&lt;&gt;"NA",M2885&lt;&gt;"NS",M2885&lt;&gt;"NA",M2885&gt;M2609)),1,0))</f>
        <v>0</v>
      </c>
      <c r="AQ2885" s="111">
        <f t="shared" ref="AQ2885:AQ2916" si="407">IF($AG$2851=$AH$2851,0,IF(OR(AND(N2609="NA",N2885&lt;&gt;"NA"),AND(N2609&lt;&gt;"NA",N2885="NA"),AND(N2609&lt;&gt;"NS",N2609&lt;&gt;"NA",N2885&lt;&gt;"NS",N2885&lt;&gt;"NA",N2885&gt;N2609)),1,0))</f>
        <v>0</v>
      </c>
      <c r="AR2885" s="111">
        <f t="shared" ref="AR2885:AR2916" si="408">IF($AG$2851=$AH$2851,0,IF(OR(AND(O2609="NA",O2885&lt;&gt;"NA"),AND(O2609&lt;&gt;"NA",O2885="NA"),AND(O2609&lt;&gt;"NS",O2609&lt;&gt;"NA",O2885&lt;&gt;"NS",O2885&lt;&gt;"NA",O2885&gt;O2609)),1,0))</f>
        <v>0</v>
      </c>
      <c r="AS2885" s="111">
        <f t="shared" ref="AS2885:AS2916" si="409">IF($AG$2851=$AH$2851,0,IF(OR(AND(P2609="NA",P2885&lt;&gt;"NA"),AND(P2609&lt;&gt;"NA",P2885="NA"),AND(P2609&lt;&gt;"NS",P2609&lt;&gt;"NA",P2885&lt;&gt;"NS",P2885&lt;&gt;"NA",P2885&gt;P2609)),1,0))</f>
        <v>0</v>
      </c>
      <c r="AT2885" s="111">
        <f t="shared" ref="AT2885:AT2916" si="410">IF($AG$2851=$AH$2851,0,IF(OR(AND(Q2609="NA",Q2885&lt;&gt;"NA"),AND(Q2609&lt;&gt;"NA",Q2885="NA"),AND(Q2609&lt;&gt;"NS",Q2609&lt;&gt;"NA",Q2885&lt;&gt;"NS",Q2885&lt;&gt;"NA",Q2885&gt;Q2609)),1,0))</f>
        <v>0</v>
      </c>
      <c r="AU2885" s="111">
        <f t="shared" ref="AU2885:AU2916" si="411">IF($AG$2851=$AH$2851,0,IF(OR(AND(R2609="NA",R2885&lt;&gt;"NA"),AND(R2609&lt;&gt;"NA",R2885="NA"),AND(R2609&lt;&gt;"NS",R2609&lt;&gt;"NA",R2885&lt;&gt;"NS",R2885&lt;&gt;"NA",R2885&gt;R2609)),1,0))</f>
        <v>0</v>
      </c>
      <c r="AV2885" s="111">
        <f t="shared" ref="AV2885:AV2916" si="412">IF($AG$2851=$AH$2851,0,IF(OR(AND(S2609="NA",S2885&lt;&gt;"NA"),AND(S2609&lt;&gt;"NA",S2885="NA"),AND(S2609&lt;&gt;"NS",S2609&lt;&gt;"NA",S2885&lt;&gt;"NS",S2885&lt;&gt;"NA",S2885&gt;S2609)),1,0))</f>
        <v>0</v>
      </c>
      <c r="AW2885" s="111">
        <f t="shared" ref="AW2885:AW2916" si="413">IF($AG$2851=$AH$2851,0,IF(OR(AND(T2609="NA",T2885&lt;&gt;"NA"),AND(T2609&lt;&gt;"NA",T2885="NA"),AND(T2609&lt;&gt;"NS",T2609&lt;&gt;"NA",T2885&lt;&gt;"NS",T2885&lt;&gt;"NA",T2885&gt;T2609)),1,0))</f>
        <v>0</v>
      </c>
      <c r="AX2885" s="111">
        <f t="shared" ref="AX2885:AX2916" si="414">IF($AG$2851=$AH$2851,0,IF(OR(AND(U2609="NA",U2885&lt;&gt;"NA"),AND(U2609&lt;&gt;"NA",U2885="NA"),AND(U2609&lt;&gt;"NS",U2609&lt;&gt;"NA",U2885&lt;&gt;"NS",U2885&lt;&gt;"NA",U2885&gt;U2609)),1,0))</f>
        <v>0</v>
      </c>
      <c r="AY2885" s="111">
        <f t="shared" ref="AY2885:AY2916" si="415">IF($AG$2851=$AH$2851,0,IF(OR(AND(V2609="NA",V2885&lt;&gt;"NA"),AND(V2609&lt;&gt;"NA",V2885="NA"),AND(V2609&lt;&gt;"NS",V2609&lt;&gt;"NA",V2885&lt;&gt;"NS",V2885&lt;&gt;"NA",V2885&gt;V2609)),1,0))</f>
        <v>0</v>
      </c>
      <c r="AZ2885" s="111">
        <f t="shared" ref="AZ2885:AZ2916" si="416">IF($AG$2851=$AH$2851,0,IF(OR(AND(W2609="NA",W2885&lt;&gt;"NA"),AND(W2609&lt;&gt;"NA",W2885="NA"),AND(W2609&lt;&gt;"NS",W2609&lt;&gt;"NA",W2885&lt;&gt;"NS",W2885&lt;&gt;"NA",W2885&gt;W2609)),1,0))</f>
        <v>0</v>
      </c>
      <c r="BA2885" s="111">
        <f t="shared" ref="BA2885:BA2916" si="417">IF($AG$2851=$AH$2851,0,IF(OR(AND(X2609="NA",X2885&lt;&gt;"NA"),AND(X2609&lt;&gt;"NA",X2885="NA"),AND(X2609&lt;&gt;"NS",X2609&lt;&gt;"NA",X2885&lt;&gt;"NS",X2885&lt;&gt;"NA",X2885&gt;X2609)),1,0))</f>
        <v>0</v>
      </c>
      <c r="BB2885" s="111">
        <f t="shared" ref="BB2885:BB2916" si="418">IF($AG$2851=$AH$2851,0,IF(OR(AND(Y2609="NA",Y2885&lt;&gt;"NA"),AND(Y2609&lt;&gt;"NA",Y2885="NA"),AND(Y2609&lt;&gt;"NS",Y2609&lt;&gt;"NA",Y2885&lt;&gt;"NS",Y2885&lt;&gt;"NA",Y2885&gt;Y2609)),1,0))</f>
        <v>0</v>
      </c>
      <c r="BC2885" s="111">
        <f t="shared" ref="BC2885:BC2916" si="419">IF($AG$2851=$AH$2851,0,IF(OR(AND(Z2609="NA",Z2885&lt;&gt;"NA"),AND(Z2609&lt;&gt;"NA",Z2885="NA"),AND(Z2609&lt;&gt;"NS",Z2609&lt;&gt;"NA",Z2885&lt;&gt;"NS",Z2885&lt;&gt;"NA",Z2885&gt;Z2609)),1,0))</f>
        <v>0</v>
      </c>
      <c r="BD2885" s="111">
        <f t="shared" ref="BD2885:BD2916" si="420">IF($AG$2851=$AH$2851,0,IF(OR(AND(AA2609="NA",AA2885&lt;&gt;"NA"),AND(AA2609&lt;&gt;"NA",AA2885="NA"),AND(AA2609&lt;&gt;"NS",AA2609&lt;&gt;"NA",AA2885&lt;&gt;"NS",AA2885&lt;&gt;"NA",AA2885&gt;AA2609)),1,0))</f>
        <v>0</v>
      </c>
      <c r="BE2885" s="111">
        <f t="shared" ref="BE2885:BE2916" si="421">IF($AG$2851=$AH$2851,0,IF(OR(AND(AB2609="NA",AB2885&lt;&gt;"NA"),AND(AB2609&lt;&gt;"NA",AB2885="NA"),AND(AB2609&lt;&gt;"NS",AB2609&lt;&gt;"NA",AB2885&lt;&gt;"NS",AB2885&lt;&gt;"NA",AB2885&gt;AB2609)),1,0))</f>
        <v>0</v>
      </c>
      <c r="BF2885" s="111">
        <f t="shared" ref="BF2885:BF2916" si="422">IF($AG$2851=$AH$2851,0,IF(OR(AND(AC2609="NA",AC2885&lt;&gt;"NA"),AND(AC2609&lt;&gt;"NA",AC2885="NA"),AND(AC2609&lt;&gt;"NS",AC2609&lt;&gt;"NA",AC2885&lt;&gt;"NS",AC2885&lt;&gt;"NA",AC2885&gt;AC2609)),1,0))</f>
        <v>0</v>
      </c>
      <c r="BG2885" s="111">
        <f t="shared" ref="BG2885:BG2916" si="423">IF($AG$2851=$AH$2851,0,IF(OR(AND(AD2609="NA",AD2885&lt;&gt;"NA"),AND(AD2609&lt;&gt;"NA",AD2885="NA"),AND(AD2609&lt;&gt;"NS",AD2609&lt;&gt;"NA",AD2885&lt;&gt;"NS",AD2885&lt;&gt;"NA",AD2885&gt;AD2609)),1,0))</f>
        <v>0</v>
      </c>
    </row>
    <row r="2886" spans="1:59" ht="15.05" customHeight="1">
      <c r="A2886" s="132"/>
      <c r="B2886" s="132"/>
      <c r="C2886" s="160" t="s">
        <v>101</v>
      </c>
      <c r="D2886" s="551" t="str">
        <f t="shared" si="398"/>
        <v/>
      </c>
      <c r="E2886" s="551"/>
      <c r="F2886" s="551"/>
      <c r="G2886" s="550"/>
      <c r="H2886" s="550"/>
      <c r="I2886" s="550"/>
      <c r="J2886" s="550"/>
      <c r="K2886" s="513"/>
      <c r="L2886" s="514"/>
      <c r="M2886" s="513"/>
      <c r="N2886" s="514"/>
      <c r="O2886" s="513"/>
      <c r="P2886" s="514"/>
      <c r="Q2886" s="513"/>
      <c r="R2886" s="514"/>
      <c r="S2886" s="513"/>
      <c r="T2886" s="514"/>
      <c r="U2886" s="513"/>
      <c r="V2886" s="514"/>
      <c r="W2886" s="513"/>
      <c r="X2886" s="514"/>
      <c r="Y2886" s="513"/>
      <c r="Z2886" s="514"/>
      <c r="AA2886" s="513"/>
      <c r="AB2886" s="514"/>
      <c r="AC2886" s="513"/>
      <c r="AD2886" s="514"/>
      <c r="AE2886" s="132"/>
      <c r="AG2886" s="100">
        <f t="shared" si="399"/>
        <v>0</v>
      </c>
      <c r="AH2886" s="101">
        <f t="shared" si="400"/>
        <v>0</v>
      </c>
      <c r="AI2886" s="101">
        <f t="shared" si="401"/>
        <v>0</v>
      </c>
      <c r="AJ2886" s="102">
        <f t="shared" si="402"/>
        <v>0</v>
      </c>
      <c r="AL2886" s="111">
        <f t="shared" si="403"/>
        <v>0</v>
      </c>
      <c r="AM2886" s="111">
        <f t="shared" si="404"/>
        <v>0</v>
      </c>
      <c r="AN2886" s="111">
        <f t="shared" si="405"/>
        <v>0</v>
      </c>
      <c r="AP2886" s="111">
        <f t="shared" si="406"/>
        <v>0</v>
      </c>
      <c r="AQ2886" s="111">
        <f t="shared" si="407"/>
        <v>0</v>
      </c>
      <c r="AR2886" s="111">
        <f t="shared" si="408"/>
        <v>0</v>
      </c>
      <c r="AS2886" s="111">
        <f t="shared" si="409"/>
        <v>0</v>
      </c>
      <c r="AT2886" s="111">
        <f t="shared" si="410"/>
        <v>0</v>
      </c>
      <c r="AU2886" s="111">
        <f t="shared" si="411"/>
        <v>0</v>
      </c>
      <c r="AV2886" s="111">
        <f t="shared" si="412"/>
        <v>0</v>
      </c>
      <c r="AW2886" s="111">
        <f t="shared" si="413"/>
        <v>0</v>
      </c>
      <c r="AX2886" s="111">
        <f t="shared" si="414"/>
        <v>0</v>
      </c>
      <c r="AY2886" s="111">
        <f t="shared" si="415"/>
        <v>0</v>
      </c>
      <c r="AZ2886" s="111">
        <f t="shared" si="416"/>
        <v>0</v>
      </c>
      <c r="BA2886" s="111">
        <f t="shared" si="417"/>
        <v>0</v>
      </c>
      <c r="BB2886" s="111">
        <f t="shared" si="418"/>
        <v>0</v>
      </c>
      <c r="BC2886" s="111">
        <f t="shared" si="419"/>
        <v>0</v>
      </c>
      <c r="BD2886" s="111">
        <f t="shared" si="420"/>
        <v>0</v>
      </c>
      <c r="BE2886" s="111">
        <f t="shared" si="421"/>
        <v>0</v>
      </c>
      <c r="BF2886" s="111">
        <f t="shared" si="422"/>
        <v>0</v>
      </c>
      <c r="BG2886" s="111">
        <f t="shared" si="423"/>
        <v>0</v>
      </c>
    </row>
    <row r="2887" spans="1:59" ht="15.05" customHeight="1">
      <c r="A2887" s="132"/>
      <c r="B2887" s="132"/>
      <c r="C2887" s="160" t="s">
        <v>102</v>
      </c>
      <c r="D2887" s="551" t="str">
        <f t="shared" si="398"/>
        <v/>
      </c>
      <c r="E2887" s="551"/>
      <c r="F2887" s="551"/>
      <c r="G2887" s="550"/>
      <c r="H2887" s="550"/>
      <c r="I2887" s="550"/>
      <c r="J2887" s="550"/>
      <c r="K2887" s="513"/>
      <c r="L2887" s="514"/>
      <c r="M2887" s="513"/>
      <c r="N2887" s="514"/>
      <c r="O2887" s="513"/>
      <c r="P2887" s="514"/>
      <c r="Q2887" s="513"/>
      <c r="R2887" s="514"/>
      <c r="S2887" s="513"/>
      <c r="T2887" s="514"/>
      <c r="U2887" s="513"/>
      <c r="V2887" s="514"/>
      <c r="W2887" s="513"/>
      <c r="X2887" s="514"/>
      <c r="Y2887" s="513"/>
      <c r="Z2887" s="514"/>
      <c r="AA2887" s="513"/>
      <c r="AB2887" s="514"/>
      <c r="AC2887" s="513"/>
      <c r="AD2887" s="514"/>
      <c r="AE2887" s="132"/>
      <c r="AG2887" s="100">
        <f t="shared" si="399"/>
        <v>0</v>
      </c>
      <c r="AH2887" s="101">
        <f t="shared" si="400"/>
        <v>0</v>
      </c>
      <c r="AI2887" s="101">
        <f t="shared" si="401"/>
        <v>0</v>
      </c>
      <c r="AJ2887" s="102">
        <f t="shared" si="402"/>
        <v>0</v>
      </c>
      <c r="AL2887" s="111">
        <f t="shared" si="403"/>
        <v>0</v>
      </c>
      <c r="AM2887" s="111">
        <f t="shared" si="404"/>
        <v>0</v>
      </c>
      <c r="AN2887" s="111">
        <f t="shared" si="405"/>
        <v>0</v>
      </c>
      <c r="AP2887" s="111">
        <f t="shared" si="406"/>
        <v>0</v>
      </c>
      <c r="AQ2887" s="111">
        <f t="shared" si="407"/>
        <v>0</v>
      </c>
      <c r="AR2887" s="111">
        <f t="shared" si="408"/>
        <v>0</v>
      </c>
      <c r="AS2887" s="111">
        <f t="shared" si="409"/>
        <v>0</v>
      </c>
      <c r="AT2887" s="111">
        <f t="shared" si="410"/>
        <v>0</v>
      </c>
      <c r="AU2887" s="111">
        <f t="shared" si="411"/>
        <v>0</v>
      </c>
      <c r="AV2887" s="111">
        <f t="shared" si="412"/>
        <v>0</v>
      </c>
      <c r="AW2887" s="111">
        <f t="shared" si="413"/>
        <v>0</v>
      </c>
      <c r="AX2887" s="111">
        <f t="shared" si="414"/>
        <v>0</v>
      </c>
      <c r="AY2887" s="111">
        <f t="shared" si="415"/>
        <v>0</v>
      </c>
      <c r="AZ2887" s="111">
        <f t="shared" si="416"/>
        <v>0</v>
      </c>
      <c r="BA2887" s="111">
        <f t="shared" si="417"/>
        <v>0</v>
      </c>
      <c r="BB2887" s="111">
        <f t="shared" si="418"/>
        <v>0</v>
      </c>
      <c r="BC2887" s="111">
        <f t="shared" si="419"/>
        <v>0</v>
      </c>
      <c r="BD2887" s="111">
        <f t="shared" si="420"/>
        <v>0</v>
      </c>
      <c r="BE2887" s="111">
        <f t="shared" si="421"/>
        <v>0</v>
      </c>
      <c r="BF2887" s="111">
        <f t="shared" si="422"/>
        <v>0</v>
      </c>
      <c r="BG2887" s="111">
        <f t="shared" si="423"/>
        <v>0</v>
      </c>
    </row>
    <row r="2888" spans="1:59" ht="15.05" customHeight="1">
      <c r="A2888" s="132"/>
      <c r="B2888" s="132"/>
      <c r="C2888" s="160" t="s">
        <v>103</v>
      </c>
      <c r="D2888" s="551" t="str">
        <f t="shared" si="398"/>
        <v/>
      </c>
      <c r="E2888" s="551"/>
      <c r="F2888" s="551"/>
      <c r="G2888" s="550"/>
      <c r="H2888" s="550"/>
      <c r="I2888" s="550"/>
      <c r="J2888" s="550"/>
      <c r="K2888" s="513"/>
      <c r="L2888" s="514"/>
      <c r="M2888" s="513"/>
      <c r="N2888" s="514"/>
      <c r="O2888" s="513"/>
      <c r="P2888" s="514"/>
      <c r="Q2888" s="513"/>
      <c r="R2888" s="514"/>
      <c r="S2888" s="513"/>
      <c r="T2888" s="514"/>
      <c r="U2888" s="513"/>
      <c r="V2888" s="514"/>
      <c r="W2888" s="513"/>
      <c r="X2888" s="514"/>
      <c r="Y2888" s="513"/>
      <c r="Z2888" s="514"/>
      <c r="AA2888" s="513"/>
      <c r="AB2888" s="514"/>
      <c r="AC2888" s="513"/>
      <c r="AD2888" s="514"/>
      <c r="AE2888" s="132"/>
      <c r="AG2888" s="100">
        <f t="shared" si="399"/>
        <v>0</v>
      </c>
      <c r="AH2888" s="101">
        <f t="shared" si="400"/>
        <v>0</v>
      </c>
      <c r="AI2888" s="101">
        <f t="shared" si="401"/>
        <v>0</v>
      </c>
      <c r="AJ2888" s="102">
        <f t="shared" si="402"/>
        <v>0</v>
      </c>
      <c r="AL2888" s="111">
        <f t="shared" si="403"/>
        <v>0</v>
      </c>
      <c r="AM2888" s="111">
        <f t="shared" si="404"/>
        <v>0</v>
      </c>
      <c r="AN2888" s="111">
        <f t="shared" si="405"/>
        <v>0</v>
      </c>
      <c r="AP2888" s="111">
        <f t="shared" si="406"/>
        <v>0</v>
      </c>
      <c r="AQ2888" s="111">
        <f t="shared" si="407"/>
        <v>0</v>
      </c>
      <c r="AR2888" s="111">
        <f t="shared" si="408"/>
        <v>0</v>
      </c>
      <c r="AS2888" s="111">
        <f t="shared" si="409"/>
        <v>0</v>
      </c>
      <c r="AT2888" s="111">
        <f t="shared" si="410"/>
        <v>0</v>
      </c>
      <c r="AU2888" s="111">
        <f t="shared" si="411"/>
        <v>0</v>
      </c>
      <c r="AV2888" s="111">
        <f t="shared" si="412"/>
        <v>0</v>
      </c>
      <c r="AW2888" s="111">
        <f t="shared" si="413"/>
        <v>0</v>
      </c>
      <c r="AX2888" s="111">
        <f t="shared" si="414"/>
        <v>0</v>
      </c>
      <c r="AY2888" s="111">
        <f t="shared" si="415"/>
        <v>0</v>
      </c>
      <c r="AZ2888" s="111">
        <f t="shared" si="416"/>
        <v>0</v>
      </c>
      <c r="BA2888" s="111">
        <f t="shared" si="417"/>
        <v>0</v>
      </c>
      <c r="BB2888" s="111">
        <f t="shared" si="418"/>
        <v>0</v>
      </c>
      <c r="BC2888" s="111">
        <f t="shared" si="419"/>
        <v>0</v>
      </c>
      <c r="BD2888" s="111">
        <f t="shared" si="420"/>
        <v>0</v>
      </c>
      <c r="BE2888" s="111">
        <f t="shared" si="421"/>
        <v>0</v>
      </c>
      <c r="BF2888" s="111">
        <f t="shared" si="422"/>
        <v>0</v>
      </c>
      <c r="BG2888" s="111">
        <f t="shared" si="423"/>
        <v>0</v>
      </c>
    </row>
    <row r="2889" spans="1:59" ht="15.05" customHeight="1">
      <c r="A2889" s="132"/>
      <c r="B2889" s="132"/>
      <c r="C2889" s="160" t="s">
        <v>104</v>
      </c>
      <c r="D2889" s="551" t="str">
        <f t="shared" si="398"/>
        <v/>
      </c>
      <c r="E2889" s="551"/>
      <c r="F2889" s="551"/>
      <c r="G2889" s="550"/>
      <c r="H2889" s="550"/>
      <c r="I2889" s="550"/>
      <c r="J2889" s="550"/>
      <c r="K2889" s="513"/>
      <c r="L2889" s="514"/>
      <c r="M2889" s="513"/>
      <c r="N2889" s="514"/>
      <c r="O2889" s="513"/>
      <c r="P2889" s="514"/>
      <c r="Q2889" s="513"/>
      <c r="R2889" s="514"/>
      <c r="S2889" s="513"/>
      <c r="T2889" s="514"/>
      <c r="U2889" s="513"/>
      <c r="V2889" s="514"/>
      <c r="W2889" s="513"/>
      <c r="X2889" s="514"/>
      <c r="Y2889" s="513"/>
      <c r="Z2889" s="514"/>
      <c r="AA2889" s="513"/>
      <c r="AB2889" s="514"/>
      <c r="AC2889" s="513"/>
      <c r="AD2889" s="514"/>
      <c r="AE2889" s="132"/>
      <c r="AG2889" s="100">
        <f t="shared" si="399"/>
        <v>0</v>
      </c>
      <c r="AH2889" s="101">
        <f t="shared" si="400"/>
        <v>0</v>
      </c>
      <c r="AI2889" s="101">
        <f t="shared" si="401"/>
        <v>0</v>
      </c>
      <c r="AJ2889" s="102">
        <f t="shared" si="402"/>
        <v>0</v>
      </c>
      <c r="AL2889" s="111">
        <f t="shared" si="403"/>
        <v>0</v>
      </c>
      <c r="AM2889" s="111">
        <f t="shared" si="404"/>
        <v>0</v>
      </c>
      <c r="AN2889" s="111">
        <f t="shared" si="405"/>
        <v>0</v>
      </c>
      <c r="AP2889" s="111">
        <f t="shared" si="406"/>
        <v>0</v>
      </c>
      <c r="AQ2889" s="111">
        <f t="shared" si="407"/>
        <v>0</v>
      </c>
      <c r="AR2889" s="111">
        <f t="shared" si="408"/>
        <v>0</v>
      </c>
      <c r="AS2889" s="111">
        <f t="shared" si="409"/>
        <v>0</v>
      </c>
      <c r="AT2889" s="111">
        <f t="shared" si="410"/>
        <v>0</v>
      </c>
      <c r="AU2889" s="111">
        <f t="shared" si="411"/>
        <v>0</v>
      </c>
      <c r="AV2889" s="111">
        <f t="shared" si="412"/>
        <v>0</v>
      </c>
      <c r="AW2889" s="111">
        <f t="shared" si="413"/>
        <v>0</v>
      </c>
      <c r="AX2889" s="111">
        <f t="shared" si="414"/>
        <v>0</v>
      </c>
      <c r="AY2889" s="111">
        <f t="shared" si="415"/>
        <v>0</v>
      </c>
      <c r="AZ2889" s="111">
        <f t="shared" si="416"/>
        <v>0</v>
      </c>
      <c r="BA2889" s="111">
        <f t="shared" si="417"/>
        <v>0</v>
      </c>
      <c r="BB2889" s="111">
        <f t="shared" si="418"/>
        <v>0</v>
      </c>
      <c r="BC2889" s="111">
        <f t="shared" si="419"/>
        <v>0</v>
      </c>
      <c r="BD2889" s="111">
        <f t="shared" si="420"/>
        <v>0</v>
      </c>
      <c r="BE2889" s="111">
        <f t="shared" si="421"/>
        <v>0</v>
      </c>
      <c r="BF2889" s="111">
        <f t="shared" si="422"/>
        <v>0</v>
      </c>
      <c r="BG2889" s="111">
        <f t="shared" si="423"/>
        <v>0</v>
      </c>
    </row>
    <row r="2890" spans="1:59" ht="15.05" customHeight="1">
      <c r="A2890" s="132"/>
      <c r="B2890" s="132"/>
      <c r="C2890" s="161" t="s">
        <v>105</v>
      </c>
      <c r="D2890" s="551" t="str">
        <f t="shared" si="398"/>
        <v/>
      </c>
      <c r="E2890" s="551"/>
      <c r="F2890" s="551"/>
      <c r="G2890" s="550"/>
      <c r="H2890" s="550"/>
      <c r="I2890" s="550"/>
      <c r="J2890" s="550"/>
      <c r="K2890" s="513"/>
      <c r="L2890" s="514"/>
      <c r="M2890" s="513"/>
      <c r="N2890" s="514"/>
      <c r="O2890" s="513"/>
      <c r="P2890" s="514"/>
      <c r="Q2890" s="513"/>
      <c r="R2890" s="514"/>
      <c r="S2890" s="513"/>
      <c r="T2890" s="514"/>
      <c r="U2890" s="513"/>
      <c r="V2890" s="514"/>
      <c r="W2890" s="513"/>
      <c r="X2890" s="514"/>
      <c r="Y2890" s="513"/>
      <c r="Z2890" s="514"/>
      <c r="AA2890" s="513"/>
      <c r="AB2890" s="514"/>
      <c r="AC2890" s="513"/>
      <c r="AD2890" s="514"/>
      <c r="AE2890" s="132"/>
      <c r="AG2890" s="100">
        <f t="shared" si="399"/>
        <v>0</v>
      </c>
      <c r="AH2890" s="101">
        <f t="shared" si="400"/>
        <v>0</v>
      </c>
      <c r="AI2890" s="101">
        <f t="shared" si="401"/>
        <v>0</v>
      </c>
      <c r="AJ2890" s="102">
        <f t="shared" si="402"/>
        <v>0</v>
      </c>
      <c r="AL2890" s="111">
        <f t="shared" si="403"/>
        <v>0</v>
      </c>
      <c r="AM2890" s="111">
        <f t="shared" si="404"/>
        <v>0</v>
      </c>
      <c r="AN2890" s="111">
        <f t="shared" si="405"/>
        <v>0</v>
      </c>
      <c r="AP2890" s="111">
        <f t="shared" si="406"/>
        <v>0</v>
      </c>
      <c r="AQ2890" s="111">
        <f t="shared" si="407"/>
        <v>0</v>
      </c>
      <c r="AR2890" s="111">
        <f t="shared" si="408"/>
        <v>0</v>
      </c>
      <c r="AS2890" s="111">
        <f t="shared" si="409"/>
        <v>0</v>
      </c>
      <c r="AT2890" s="111">
        <f t="shared" si="410"/>
        <v>0</v>
      </c>
      <c r="AU2890" s="111">
        <f t="shared" si="411"/>
        <v>0</v>
      </c>
      <c r="AV2890" s="111">
        <f t="shared" si="412"/>
        <v>0</v>
      </c>
      <c r="AW2890" s="111">
        <f t="shared" si="413"/>
        <v>0</v>
      </c>
      <c r="AX2890" s="111">
        <f t="shared" si="414"/>
        <v>0</v>
      </c>
      <c r="AY2890" s="111">
        <f t="shared" si="415"/>
        <v>0</v>
      </c>
      <c r="AZ2890" s="111">
        <f t="shared" si="416"/>
        <v>0</v>
      </c>
      <c r="BA2890" s="111">
        <f t="shared" si="417"/>
        <v>0</v>
      </c>
      <c r="BB2890" s="111">
        <f t="shared" si="418"/>
        <v>0</v>
      </c>
      <c r="BC2890" s="111">
        <f t="shared" si="419"/>
        <v>0</v>
      </c>
      <c r="BD2890" s="111">
        <f t="shared" si="420"/>
        <v>0</v>
      </c>
      <c r="BE2890" s="111">
        <f t="shared" si="421"/>
        <v>0</v>
      </c>
      <c r="BF2890" s="111">
        <f t="shared" si="422"/>
        <v>0</v>
      </c>
      <c r="BG2890" s="111">
        <f t="shared" si="423"/>
        <v>0</v>
      </c>
    </row>
    <row r="2891" spans="1:59" ht="15.05" customHeight="1">
      <c r="A2891" s="132"/>
      <c r="B2891" s="132"/>
      <c r="C2891" s="259" t="s">
        <v>106</v>
      </c>
      <c r="D2891" s="551" t="str">
        <f t="shared" si="398"/>
        <v/>
      </c>
      <c r="E2891" s="551"/>
      <c r="F2891" s="551"/>
      <c r="G2891" s="550"/>
      <c r="H2891" s="550"/>
      <c r="I2891" s="550"/>
      <c r="J2891" s="550"/>
      <c r="K2891" s="513"/>
      <c r="L2891" s="514"/>
      <c r="M2891" s="513"/>
      <c r="N2891" s="514"/>
      <c r="O2891" s="513"/>
      <c r="P2891" s="514"/>
      <c r="Q2891" s="513"/>
      <c r="R2891" s="514"/>
      <c r="S2891" s="513"/>
      <c r="T2891" s="514"/>
      <c r="U2891" s="513"/>
      <c r="V2891" s="514"/>
      <c r="W2891" s="513"/>
      <c r="X2891" s="514"/>
      <c r="Y2891" s="513"/>
      <c r="Z2891" s="514"/>
      <c r="AA2891" s="513"/>
      <c r="AB2891" s="514"/>
      <c r="AC2891" s="513"/>
      <c r="AD2891" s="514"/>
      <c r="AE2891" s="132"/>
      <c r="AG2891" s="100">
        <f t="shared" si="399"/>
        <v>0</v>
      </c>
      <c r="AH2891" s="101">
        <f t="shared" si="400"/>
        <v>0</v>
      </c>
      <c r="AI2891" s="101">
        <f t="shared" si="401"/>
        <v>0</v>
      </c>
      <c r="AJ2891" s="102">
        <f t="shared" si="402"/>
        <v>0</v>
      </c>
      <c r="AL2891" s="111">
        <f t="shared" si="403"/>
        <v>0</v>
      </c>
      <c r="AM2891" s="111">
        <f t="shared" si="404"/>
        <v>0</v>
      </c>
      <c r="AN2891" s="111">
        <f t="shared" si="405"/>
        <v>0</v>
      </c>
      <c r="AP2891" s="111">
        <f t="shared" si="406"/>
        <v>0</v>
      </c>
      <c r="AQ2891" s="111">
        <f t="shared" si="407"/>
        <v>0</v>
      </c>
      <c r="AR2891" s="111">
        <f t="shared" si="408"/>
        <v>0</v>
      </c>
      <c r="AS2891" s="111">
        <f t="shared" si="409"/>
        <v>0</v>
      </c>
      <c r="AT2891" s="111">
        <f t="shared" si="410"/>
        <v>0</v>
      </c>
      <c r="AU2891" s="111">
        <f t="shared" si="411"/>
        <v>0</v>
      </c>
      <c r="AV2891" s="111">
        <f t="shared" si="412"/>
        <v>0</v>
      </c>
      <c r="AW2891" s="111">
        <f t="shared" si="413"/>
        <v>0</v>
      </c>
      <c r="AX2891" s="111">
        <f t="shared" si="414"/>
        <v>0</v>
      </c>
      <c r="AY2891" s="111">
        <f t="shared" si="415"/>
        <v>0</v>
      </c>
      <c r="AZ2891" s="111">
        <f t="shared" si="416"/>
        <v>0</v>
      </c>
      <c r="BA2891" s="111">
        <f t="shared" si="417"/>
        <v>0</v>
      </c>
      <c r="BB2891" s="111">
        <f t="shared" si="418"/>
        <v>0</v>
      </c>
      <c r="BC2891" s="111">
        <f t="shared" si="419"/>
        <v>0</v>
      </c>
      <c r="BD2891" s="111">
        <f t="shared" si="420"/>
        <v>0</v>
      </c>
      <c r="BE2891" s="111">
        <f t="shared" si="421"/>
        <v>0</v>
      </c>
      <c r="BF2891" s="111">
        <f t="shared" si="422"/>
        <v>0</v>
      </c>
      <c r="BG2891" s="111">
        <f t="shared" si="423"/>
        <v>0</v>
      </c>
    </row>
    <row r="2892" spans="1:59" ht="15.05" customHeight="1">
      <c r="A2892" s="132"/>
      <c r="B2892" s="132"/>
      <c r="C2892" s="259" t="s">
        <v>107</v>
      </c>
      <c r="D2892" s="551" t="str">
        <f t="shared" si="398"/>
        <v/>
      </c>
      <c r="E2892" s="551"/>
      <c r="F2892" s="551"/>
      <c r="G2892" s="550"/>
      <c r="H2892" s="550"/>
      <c r="I2892" s="550"/>
      <c r="J2892" s="550"/>
      <c r="K2892" s="513"/>
      <c r="L2892" s="514"/>
      <c r="M2892" s="513"/>
      <c r="N2892" s="514"/>
      <c r="O2892" s="513"/>
      <c r="P2892" s="514"/>
      <c r="Q2892" s="513"/>
      <c r="R2892" s="514"/>
      <c r="S2892" s="513"/>
      <c r="T2892" s="514"/>
      <c r="U2892" s="513"/>
      <c r="V2892" s="514"/>
      <c r="W2892" s="513"/>
      <c r="X2892" s="514"/>
      <c r="Y2892" s="513"/>
      <c r="Z2892" s="514"/>
      <c r="AA2892" s="513"/>
      <c r="AB2892" s="514"/>
      <c r="AC2892" s="513"/>
      <c r="AD2892" s="514"/>
      <c r="AE2892" s="132"/>
      <c r="AG2892" s="100">
        <f t="shared" si="399"/>
        <v>0</v>
      </c>
      <c r="AH2892" s="101">
        <f t="shared" si="400"/>
        <v>0</v>
      </c>
      <c r="AI2892" s="101">
        <f t="shared" si="401"/>
        <v>0</v>
      </c>
      <c r="AJ2892" s="102">
        <f t="shared" si="402"/>
        <v>0</v>
      </c>
      <c r="AL2892" s="111">
        <f t="shared" si="403"/>
        <v>0</v>
      </c>
      <c r="AM2892" s="111">
        <f t="shared" si="404"/>
        <v>0</v>
      </c>
      <c r="AN2892" s="111">
        <f t="shared" si="405"/>
        <v>0</v>
      </c>
      <c r="AP2892" s="111">
        <f t="shared" si="406"/>
        <v>0</v>
      </c>
      <c r="AQ2892" s="111">
        <f t="shared" si="407"/>
        <v>0</v>
      </c>
      <c r="AR2892" s="111">
        <f t="shared" si="408"/>
        <v>0</v>
      </c>
      <c r="AS2892" s="111">
        <f t="shared" si="409"/>
        <v>0</v>
      </c>
      <c r="AT2892" s="111">
        <f t="shared" si="410"/>
        <v>0</v>
      </c>
      <c r="AU2892" s="111">
        <f t="shared" si="411"/>
        <v>0</v>
      </c>
      <c r="AV2892" s="111">
        <f t="shared" si="412"/>
        <v>0</v>
      </c>
      <c r="AW2892" s="111">
        <f t="shared" si="413"/>
        <v>0</v>
      </c>
      <c r="AX2892" s="111">
        <f t="shared" si="414"/>
        <v>0</v>
      </c>
      <c r="AY2892" s="111">
        <f t="shared" si="415"/>
        <v>0</v>
      </c>
      <c r="AZ2892" s="111">
        <f t="shared" si="416"/>
        <v>0</v>
      </c>
      <c r="BA2892" s="111">
        <f t="shared" si="417"/>
        <v>0</v>
      </c>
      <c r="BB2892" s="111">
        <f t="shared" si="418"/>
        <v>0</v>
      </c>
      <c r="BC2892" s="111">
        <f t="shared" si="419"/>
        <v>0</v>
      </c>
      <c r="BD2892" s="111">
        <f t="shared" si="420"/>
        <v>0</v>
      </c>
      <c r="BE2892" s="111">
        <f t="shared" si="421"/>
        <v>0</v>
      </c>
      <c r="BF2892" s="111">
        <f t="shared" si="422"/>
        <v>0</v>
      </c>
      <c r="BG2892" s="111">
        <f t="shared" si="423"/>
        <v>0</v>
      </c>
    </row>
    <row r="2893" spans="1:59" ht="15.05" customHeight="1">
      <c r="A2893" s="132"/>
      <c r="B2893" s="132"/>
      <c r="C2893" s="168" t="s">
        <v>108</v>
      </c>
      <c r="D2893" s="551" t="str">
        <f t="shared" si="398"/>
        <v/>
      </c>
      <c r="E2893" s="551"/>
      <c r="F2893" s="551"/>
      <c r="G2893" s="550"/>
      <c r="H2893" s="550"/>
      <c r="I2893" s="550"/>
      <c r="J2893" s="550"/>
      <c r="K2893" s="513"/>
      <c r="L2893" s="514"/>
      <c r="M2893" s="513"/>
      <c r="N2893" s="514"/>
      <c r="O2893" s="513"/>
      <c r="P2893" s="514"/>
      <c r="Q2893" s="513"/>
      <c r="R2893" s="514"/>
      <c r="S2893" s="513"/>
      <c r="T2893" s="514"/>
      <c r="U2893" s="513"/>
      <c r="V2893" s="514"/>
      <c r="W2893" s="513"/>
      <c r="X2893" s="514"/>
      <c r="Y2893" s="513"/>
      <c r="Z2893" s="514"/>
      <c r="AA2893" s="513"/>
      <c r="AB2893" s="514"/>
      <c r="AC2893" s="513"/>
      <c r="AD2893" s="514"/>
      <c r="AE2893" s="132"/>
      <c r="AG2893" s="100">
        <f t="shared" si="399"/>
        <v>0</v>
      </c>
      <c r="AH2893" s="101">
        <f t="shared" si="400"/>
        <v>0</v>
      </c>
      <c r="AI2893" s="101">
        <f t="shared" si="401"/>
        <v>0</v>
      </c>
      <c r="AJ2893" s="102">
        <f t="shared" si="402"/>
        <v>0</v>
      </c>
      <c r="AL2893" s="111">
        <f t="shared" si="403"/>
        <v>0</v>
      </c>
      <c r="AM2893" s="111">
        <f t="shared" si="404"/>
        <v>0</v>
      </c>
      <c r="AN2893" s="111">
        <f t="shared" si="405"/>
        <v>0</v>
      </c>
      <c r="AP2893" s="111">
        <f t="shared" si="406"/>
        <v>0</v>
      </c>
      <c r="AQ2893" s="111">
        <f t="shared" si="407"/>
        <v>0</v>
      </c>
      <c r="AR2893" s="111">
        <f t="shared" si="408"/>
        <v>0</v>
      </c>
      <c r="AS2893" s="111">
        <f t="shared" si="409"/>
        <v>0</v>
      </c>
      <c r="AT2893" s="111">
        <f t="shared" si="410"/>
        <v>0</v>
      </c>
      <c r="AU2893" s="111">
        <f t="shared" si="411"/>
        <v>0</v>
      </c>
      <c r="AV2893" s="111">
        <f t="shared" si="412"/>
        <v>0</v>
      </c>
      <c r="AW2893" s="111">
        <f t="shared" si="413"/>
        <v>0</v>
      </c>
      <c r="AX2893" s="111">
        <f t="shared" si="414"/>
        <v>0</v>
      </c>
      <c r="AY2893" s="111">
        <f t="shared" si="415"/>
        <v>0</v>
      </c>
      <c r="AZ2893" s="111">
        <f t="shared" si="416"/>
        <v>0</v>
      </c>
      <c r="BA2893" s="111">
        <f t="shared" si="417"/>
        <v>0</v>
      </c>
      <c r="BB2893" s="111">
        <f t="shared" si="418"/>
        <v>0</v>
      </c>
      <c r="BC2893" s="111">
        <f t="shared" si="419"/>
        <v>0</v>
      </c>
      <c r="BD2893" s="111">
        <f t="shared" si="420"/>
        <v>0</v>
      </c>
      <c r="BE2893" s="111">
        <f t="shared" si="421"/>
        <v>0</v>
      </c>
      <c r="BF2893" s="111">
        <f t="shared" si="422"/>
        <v>0</v>
      </c>
      <c r="BG2893" s="111">
        <f t="shared" si="423"/>
        <v>0</v>
      </c>
    </row>
    <row r="2894" spans="1:59" ht="15.05" customHeight="1">
      <c r="A2894" s="132"/>
      <c r="B2894" s="132"/>
      <c r="C2894" s="160" t="s">
        <v>109</v>
      </c>
      <c r="D2894" s="551" t="str">
        <f t="shared" si="398"/>
        <v/>
      </c>
      <c r="E2894" s="551"/>
      <c r="F2894" s="551"/>
      <c r="G2894" s="550"/>
      <c r="H2894" s="550"/>
      <c r="I2894" s="550"/>
      <c r="J2894" s="550"/>
      <c r="K2894" s="513"/>
      <c r="L2894" s="514"/>
      <c r="M2894" s="513"/>
      <c r="N2894" s="514"/>
      <c r="O2894" s="513"/>
      <c r="P2894" s="514"/>
      <c r="Q2894" s="513"/>
      <c r="R2894" s="514"/>
      <c r="S2894" s="513"/>
      <c r="T2894" s="514"/>
      <c r="U2894" s="513"/>
      <c r="V2894" s="514"/>
      <c r="W2894" s="513"/>
      <c r="X2894" s="514"/>
      <c r="Y2894" s="513"/>
      <c r="Z2894" s="514"/>
      <c r="AA2894" s="513"/>
      <c r="AB2894" s="514"/>
      <c r="AC2894" s="513"/>
      <c r="AD2894" s="514"/>
      <c r="AE2894" s="132"/>
      <c r="AG2894" s="100">
        <f t="shared" si="399"/>
        <v>0</v>
      </c>
      <c r="AH2894" s="101">
        <f t="shared" si="400"/>
        <v>0</v>
      </c>
      <c r="AI2894" s="101">
        <f t="shared" si="401"/>
        <v>0</v>
      </c>
      <c r="AJ2894" s="102">
        <f t="shared" si="402"/>
        <v>0</v>
      </c>
      <c r="AL2894" s="111">
        <f t="shared" si="403"/>
        <v>0</v>
      </c>
      <c r="AM2894" s="111">
        <f t="shared" si="404"/>
        <v>0</v>
      </c>
      <c r="AN2894" s="111">
        <f t="shared" si="405"/>
        <v>0</v>
      </c>
      <c r="AP2894" s="111">
        <f t="shared" si="406"/>
        <v>0</v>
      </c>
      <c r="AQ2894" s="111">
        <f t="shared" si="407"/>
        <v>0</v>
      </c>
      <c r="AR2894" s="111">
        <f t="shared" si="408"/>
        <v>0</v>
      </c>
      <c r="AS2894" s="111">
        <f t="shared" si="409"/>
        <v>0</v>
      </c>
      <c r="AT2894" s="111">
        <f t="shared" si="410"/>
        <v>0</v>
      </c>
      <c r="AU2894" s="111">
        <f t="shared" si="411"/>
        <v>0</v>
      </c>
      <c r="AV2894" s="111">
        <f t="shared" si="412"/>
        <v>0</v>
      </c>
      <c r="AW2894" s="111">
        <f t="shared" si="413"/>
        <v>0</v>
      </c>
      <c r="AX2894" s="111">
        <f t="shared" si="414"/>
        <v>0</v>
      </c>
      <c r="AY2894" s="111">
        <f t="shared" si="415"/>
        <v>0</v>
      </c>
      <c r="AZ2894" s="111">
        <f t="shared" si="416"/>
        <v>0</v>
      </c>
      <c r="BA2894" s="111">
        <f t="shared" si="417"/>
        <v>0</v>
      </c>
      <c r="BB2894" s="111">
        <f t="shared" si="418"/>
        <v>0</v>
      </c>
      <c r="BC2894" s="111">
        <f t="shared" si="419"/>
        <v>0</v>
      </c>
      <c r="BD2894" s="111">
        <f t="shared" si="420"/>
        <v>0</v>
      </c>
      <c r="BE2894" s="111">
        <f t="shared" si="421"/>
        <v>0</v>
      </c>
      <c r="BF2894" s="111">
        <f t="shared" si="422"/>
        <v>0</v>
      </c>
      <c r="BG2894" s="111">
        <f t="shared" si="423"/>
        <v>0</v>
      </c>
    </row>
    <row r="2895" spans="1:59" ht="15.05" customHeight="1">
      <c r="A2895" s="132"/>
      <c r="B2895" s="132"/>
      <c r="C2895" s="160" t="s">
        <v>110</v>
      </c>
      <c r="D2895" s="551" t="str">
        <f t="shared" si="398"/>
        <v/>
      </c>
      <c r="E2895" s="551"/>
      <c r="F2895" s="551"/>
      <c r="G2895" s="550"/>
      <c r="H2895" s="550"/>
      <c r="I2895" s="550"/>
      <c r="J2895" s="550"/>
      <c r="K2895" s="513"/>
      <c r="L2895" s="514"/>
      <c r="M2895" s="513"/>
      <c r="N2895" s="514"/>
      <c r="O2895" s="513"/>
      <c r="P2895" s="514"/>
      <c r="Q2895" s="513"/>
      <c r="R2895" s="514"/>
      <c r="S2895" s="513"/>
      <c r="T2895" s="514"/>
      <c r="U2895" s="513"/>
      <c r="V2895" s="514"/>
      <c r="W2895" s="513"/>
      <c r="X2895" s="514"/>
      <c r="Y2895" s="513"/>
      <c r="Z2895" s="514"/>
      <c r="AA2895" s="513"/>
      <c r="AB2895" s="514"/>
      <c r="AC2895" s="513"/>
      <c r="AD2895" s="514"/>
      <c r="AE2895" s="132"/>
      <c r="AG2895" s="100">
        <f t="shared" si="399"/>
        <v>0</v>
      </c>
      <c r="AH2895" s="101">
        <f t="shared" si="400"/>
        <v>0</v>
      </c>
      <c r="AI2895" s="101">
        <f t="shared" si="401"/>
        <v>0</v>
      </c>
      <c r="AJ2895" s="102">
        <f t="shared" si="402"/>
        <v>0</v>
      </c>
      <c r="AL2895" s="111">
        <f t="shared" si="403"/>
        <v>0</v>
      </c>
      <c r="AM2895" s="111">
        <f t="shared" si="404"/>
        <v>0</v>
      </c>
      <c r="AN2895" s="111">
        <f t="shared" si="405"/>
        <v>0</v>
      </c>
      <c r="AP2895" s="111">
        <f t="shared" si="406"/>
        <v>0</v>
      </c>
      <c r="AQ2895" s="111">
        <f t="shared" si="407"/>
        <v>0</v>
      </c>
      <c r="AR2895" s="111">
        <f t="shared" si="408"/>
        <v>0</v>
      </c>
      <c r="AS2895" s="111">
        <f t="shared" si="409"/>
        <v>0</v>
      </c>
      <c r="AT2895" s="111">
        <f t="shared" si="410"/>
        <v>0</v>
      </c>
      <c r="AU2895" s="111">
        <f t="shared" si="411"/>
        <v>0</v>
      </c>
      <c r="AV2895" s="111">
        <f t="shared" si="412"/>
        <v>0</v>
      </c>
      <c r="AW2895" s="111">
        <f t="shared" si="413"/>
        <v>0</v>
      </c>
      <c r="AX2895" s="111">
        <f t="shared" si="414"/>
        <v>0</v>
      </c>
      <c r="AY2895" s="111">
        <f t="shared" si="415"/>
        <v>0</v>
      </c>
      <c r="AZ2895" s="111">
        <f t="shared" si="416"/>
        <v>0</v>
      </c>
      <c r="BA2895" s="111">
        <f t="shared" si="417"/>
        <v>0</v>
      </c>
      <c r="BB2895" s="111">
        <f t="shared" si="418"/>
        <v>0</v>
      </c>
      <c r="BC2895" s="111">
        <f t="shared" si="419"/>
        <v>0</v>
      </c>
      <c r="BD2895" s="111">
        <f t="shared" si="420"/>
        <v>0</v>
      </c>
      <c r="BE2895" s="111">
        <f t="shared" si="421"/>
        <v>0</v>
      </c>
      <c r="BF2895" s="111">
        <f t="shared" si="422"/>
        <v>0</v>
      </c>
      <c r="BG2895" s="111">
        <f t="shared" si="423"/>
        <v>0</v>
      </c>
    </row>
    <row r="2896" spans="1:59" ht="15.05" customHeight="1">
      <c r="A2896" s="132"/>
      <c r="B2896" s="132"/>
      <c r="C2896" s="160" t="s">
        <v>111</v>
      </c>
      <c r="D2896" s="551" t="str">
        <f t="shared" si="398"/>
        <v/>
      </c>
      <c r="E2896" s="551"/>
      <c r="F2896" s="551"/>
      <c r="G2896" s="550"/>
      <c r="H2896" s="550"/>
      <c r="I2896" s="550"/>
      <c r="J2896" s="550"/>
      <c r="K2896" s="513"/>
      <c r="L2896" s="514"/>
      <c r="M2896" s="513"/>
      <c r="N2896" s="514"/>
      <c r="O2896" s="513"/>
      <c r="P2896" s="514"/>
      <c r="Q2896" s="513"/>
      <c r="R2896" s="514"/>
      <c r="S2896" s="513"/>
      <c r="T2896" s="514"/>
      <c r="U2896" s="513"/>
      <c r="V2896" s="514"/>
      <c r="W2896" s="513"/>
      <c r="X2896" s="514"/>
      <c r="Y2896" s="513"/>
      <c r="Z2896" s="514"/>
      <c r="AA2896" s="513"/>
      <c r="AB2896" s="514"/>
      <c r="AC2896" s="513"/>
      <c r="AD2896" s="514"/>
      <c r="AE2896" s="132"/>
      <c r="AG2896" s="100">
        <f t="shared" si="399"/>
        <v>0</v>
      </c>
      <c r="AH2896" s="101">
        <f t="shared" si="400"/>
        <v>0</v>
      </c>
      <c r="AI2896" s="101">
        <f t="shared" si="401"/>
        <v>0</v>
      </c>
      <c r="AJ2896" s="102">
        <f t="shared" si="402"/>
        <v>0</v>
      </c>
      <c r="AL2896" s="111">
        <f t="shared" si="403"/>
        <v>0</v>
      </c>
      <c r="AM2896" s="111">
        <f t="shared" si="404"/>
        <v>0</v>
      </c>
      <c r="AN2896" s="111">
        <f t="shared" si="405"/>
        <v>0</v>
      </c>
      <c r="AP2896" s="111">
        <f t="shared" si="406"/>
        <v>0</v>
      </c>
      <c r="AQ2896" s="111">
        <f t="shared" si="407"/>
        <v>0</v>
      </c>
      <c r="AR2896" s="111">
        <f t="shared" si="408"/>
        <v>0</v>
      </c>
      <c r="AS2896" s="111">
        <f t="shared" si="409"/>
        <v>0</v>
      </c>
      <c r="AT2896" s="111">
        <f t="shared" si="410"/>
        <v>0</v>
      </c>
      <c r="AU2896" s="111">
        <f t="shared" si="411"/>
        <v>0</v>
      </c>
      <c r="AV2896" s="111">
        <f t="shared" si="412"/>
        <v>0</v>
      </c>
      <c r="AW2896" s="111">
        <f t="shared" si="413"/>
        <v>0</v>
      </c>
      <c r="AX2896" s="111">
        <f t="shared" si="414"/>
        <v>0</v>
      </c>
      <c r="AY2896" s="111">
        <f t="shared" si="415"/>
        <v>0</v>
      </c>
      <c r="AZ2896" s="111">
        <f t="shared" si="416"/>
        <v>0</v>
      </c>
      <c r="BA2896" s="111">
        <f t="shared" si="417"/>
        <v>0</v>
      </c>
      <c r="BB2896" s="111">
        <f t="shared" si="418"/>
        <v>0</v>
      </c>
      <c r="BC2896" s="111">
        <f t="shared" si="419"/>
        <v>0</v>
      </c>
      <c r="BD2896" s="111">
        <f t="shared" si="420"/>
        <v>0</v>
      </c>
      <c r="BE2896" s="111">
        <f t="shared" si="421"/>
        <v>0</v>
      </c>
      <c r="BF2896" s="111">
        <f t="shared" si="422"/>
        <v>0</v>
      </c>
      <c r="BG2896" s="111">
        <f t="shared" si="423"/>
        <v>0</v>
      </c>
    </row>
    <row r="2897" spans="1:59" ht="15.05" customHeight="1">
      <c r="A2897" s="132"/>
      <c r="B2897" s="132"/>
      <c r="C2897" s="160" t="s">
        <v>112</v>
      </c>
      <c r="D2897" s="551" t="str">
        <f t="shared" si="398"/>
        <v/>
      </c>
      <c r="E2897" s="551"/>
      <c r="F2897" s="551"/>
      <c r="G2897" s="550"/>
      <c r="H2897" s="550"/>
      <c r="I2897" s="550"/>
      <c r="J2897" s="550"/>
      <c r="K2897" s="513"/>
      <c r="L2897" s="514"/>
      <c r="M2897" s="513"/>
      <c r="N2897" s="514"/>
      <c r="O2897" s="513"/>
      <c r="P2897" s="514"/>
      <c r="Q2897" s="513"/>
      <c r="R2897" s="514"/>
      <c r="S2897" s="513"/>
      <c r="T2897" s="514"/>
      <c r="U2897" s="513"/>
      <c r="V2897" s="514"/>
      <c r="W2897" s="513"/>
      <c r="X2897" s="514"/>
      <c r="Y2897" s="513"/>
      <c r="Z2897" s="514"/>
      <c r="AA2897" s="513"/>
      <c r="AB2897" s="514"/>
      <c r="AC2897" s="513"/>
      <c r="AD2897" s="514"/>
      <c r="AE2897" s="132"/>
      <c r="AG2897" s="100">
        <f t="shared" si="399"/>
        <v>0</v>
      </c>
      <c r="AH2897" s="101">
        <f t="shared" si="400"/>
        <v>0</v>
      </c>
      <c r="AI2897" s="101">
        <f t="shared" si="401"/>
        <v>0</v>
      </c>
      <c r="AJ2897" s="102">
        <f t="shared" si="402"/>
        <v>0</v>
      </c>
      <c r="AL2897" s="111">
        <f t="shared" si="403"/>
        <v>0</v>
      </c>
      <c r="AM2897" s="111">
        <f t="shared" si="404"/>
        <v>0</v>
      </c>
      <c r="AN2897" s="111">
        <f t="shared" si="405"/>
        <v>0</v>
      </c>
      <c r="AP2897" s="111">
        <f t="shared" si="406"/>
        <v>0</v>
      </c>
      <c r="AQ2897" s="111">
        <f t="shared" si="407"/>
        <v>0</v>
      </c>
      <c r="AR2897" s="111">
        <f t="shared" si="408"/>
        <v>0</v>
      </c>
      <c r="AS2897" s="111">
        <f t="shared" si="409"/>
        <v>0</v>
      </c>
      <c r="AT2897" s="111">
        <f t="shared" si="410"/>
        <v>0</v>
      </c>
      <c r="AU2897" s="111">
        <f t="shared" si="411"/>
        <v>0</v>
      </c>
      <c r="AV2897" s="111">
        <f t="shared" si="412"/>
        <v>0</v>
      </c>
      <c r="AW2897" s="111">
        <f t="shared" si="413"/>
        <v>0</v>
      </c>
      <c r="AX2897" s="111">
        <f t="shared" si="414"/>
        <v>0</v>
      </c>
      <c r="AY2897" s="111">
        <f t="shared" si="415"/>
        <v>0</v>
      </c>
      <c r="AZ2897" s="111">
        <f t="shared" si="416"/>
        <v>0</v>
      </c>
      <c r="BA2897" s="111">
        <f t="shared" si="417"/>
        <v>0</v>
      </c>
      <c r="BB2897" s="111">
        <f t="shared" si="418"/>
        <v>0</v>
      </c>
      <c r="BC2897" s="111">
        <f t="shared" si="419"/>
        <v>0</v>
      </c>
      <c r="BD2897" s="111">
        <f t="shared" si="420"/>
        <v>0</v>
      </c>
      <c r="BE2897" s="111">
        <f t="shared" si="421"/>
        <v>0</v>
      </c>
      <c r="BF2897" s="111">
        <f t="shared" si="422"/>
        <v>0</v>
      </c>
      <c r="BG2897" s="111">
        <f t="shared" si="423"/>
        <v>0</v>
      </c>
    </row>
    <row r="2898" spans="1:59" ht="15.05" customHeight="1">
      <c r="A2898" s="132"/>
      <c r="B2898" s="132"/>
      <c r="C2898" s="160" t="s">
        <v>113</v>
      </c>
      <c r="D2898" s="551" t="str">
        <f t="shared" si="398"/>
        <v/>
      </c>
      <c r="E2898" s="551"/>
      <c r="F2898" s="551"/>
      <c r="G2898" s="550"/>
      <c r="H2898" s="550"/>
      <c r="I2898" s="550"/>
      <c r="J2898" s="550"/>
      <c r="K2898" s="513"/>
      <c r="L2898" s="514"/>
      <c r="M2898" s="513"/>
      <c r="N2898" s="514"/>
      <c r="O2898" s="513"/>
      <c r="P2898" s="514"/>
      <c r="Q2898" s="513"/>
      <c r="R2898" s="514"/>
      <c r="S2898" s="513"/>
      <c r="T2898" s="514"/>
      <c r="U2898" s="513"/>
      <c r="V2898" s="514"/>
      <c r="W2898" s="513"/>
      <c r="X2898" s="514"/>
      <c r="Y2898" s="513"/>
      <c r="Z2898" s="514"/>
      <c r="AA2898" s="513"/>
      <c r="AB2898" s="514"/>
      <c r="AC2898" s="513"/>
      <c r="AD2898" s="514"/>
      <c r="AE2898" s="132"/>
      <c r="AG2898" s="100">
        <f t="shared" si="399"/>
        <v>0</v>
      </c>
      <c r="AH2898" s="101">
        <f t="shared" si="400"/>
        <v>0</v>
      </c>
      <c r="AI2898" s="101">
        <f t="shared" si="401"/>
        <v>0</v>
      </c>
      <c r="AJ2898" s="102">
        <f t="shared" si="402"/>
        <v>0</v>
      </c>
      <c r="AL2898" s="111">
        <f t="shared" si="403"/>
        <v>0</v>
      </c>
      <c r="AM2898" s="111">
        <f t="shared" si="404"/>
        <v>0</v>
      </c>
      <c r="AN2898" s="111">
        <f t="shared" si="405"/>
        <v>0</v>
      </c>
      <c r="AP2898" s="111">
        <f t="shared" si="406"/>
        <v>0</v>
      </c>
      <c r="AQ2898" s="111">
        <f t="shared" si="407"/>
        <v>0</v>
      </c>
      <c r="AR2898" s="111">
        <f t="shared" si="408"/>
        <v>0</v>
      </c>
      <c r="AS2898" s="111">
        <f t="shared" si="409"/>
        <v>0</v>
      </c>
      <c r="AT2898" s="111">
        <f t="shared" si="410"/>
        <v>0</v>
      </c>
      <c r="AU2898" s="111">
        <f t="shared" si="411"/>
        <v>0</v>
      </c>
      <c r="AV2898" s="111">
        <f t="shared" si="412"/>
        <v>0</v>
      </c>
      <c r="AW2898" s="111">
        <f t="shared" si="413"/>
        <v>0</v>
      </c>
      <c r="AX2898" s="111">
        <f t="shared" si="414"/>
        <v>0</v>
      </c>
      <c r="AY2898" s="111">
        <f t="shared" si="415"/>
        <v>0</v>
      </c>
      <c r="AZ2898" s="111">
        <f t="shared" si="416"/>
        <v>0</v>
      </c>
      <c r="BA2898" s="111">
        <f t="shared" si="417"/>
        <v>0</v>
      </c>
      <c r="BB2898" s="111">
        <f t="shared" si="418"/>
        <v>0</v>
      </c>
      <c r="BC2898" s="111">
        <f t="shared" si="419"/>
        <v>0</v>
      </c>
      <c r="BD2898" s="111">
        <f t="shared" si="420"/>
        <v>0</v>
      </c>
      <c r="BE2898" s="111">
        <f t="shared" si="421"/>
        <v>0</v>
      </c>
      <c r="BF2898" s="111">
        <f t="shared" si="422"/>
        <v>0</v>
      </c>
      <c r="BG2898" s="111">
        <f t="shared" si="423"/>
        <v>0</v>
      </c>
    </row>
    <row r="2899" spans="1:59" ht="15.05" customHeight="1">
      <c r="A2899" s="132"/>
      <c r="B2899" s="132"/>
      <c r="C2899" s="160" t="s">
        <v>114</v>
      </c>
      <c r="D2899" s="551" t="str">
        <f t="shared" si="398"/>
        <v/>
      </c>
      <c r="E2899" s="551"/>
      <c r="F2899" s="551"/>
      <c r="G2899" s="550"/>
      <c r="H2899" s="550"/>
      <c r="I2899" s="550"/>
      <c r="J2899" s="550"/>
      <c r="K2899" s="513"/>
      <c r="L2899" s="514"/>
      <c r="M2899" s="513"/>
      <c r="N2899" s="514"/>
      <c r="O2899" s="513"/>
      <c r="P2899" s="514"/>
      <c r="Q2899" s="513"/>
      <c r="R2899" s="514"/>
      <c r="S2899" s="513"/>
      <c r="T2899" s="514"/>
      <c r="U2899" s="513"/>
      <c r="V2899" s="514"/>
      <c r="W2899" s="513"/>
      <c r="X2899" s="514"/>
      <c r="Y2899" s="513"/>
      <c r="Z2899" s="514"/>
      <c r="AA2899" s="513"/>
      <c r="AB2899" s="514"/>
      <c r="AC2899" s="513"/>
      <c r="AD2899" s="514"/>
      <c r="AE2899" s="132"/>
      <c r="AG2899" s="100">
        <f t="shared" si="399"/>
        <v>0</v>
      </c>
      <c r="AH2899" s="101">
        <f t="shared" si="400"/>
        <v>0</v>
      </c>
      <c r="AI2899" s="101">
        <f t="shared" si="401"/>
        <v>0</v>
      </c>
      <c r="AJ2899" s="102">
        <f t="shared" si="402"/>
        <v>0</v>
      </c>
      <c r="AL2899" s="111">
        <f t="shared" si="403"/>
        <v>0</v>
      </c>
      <c r="AM2899" s="111">
        <f t="shared" si="404"/>
        <v>0</v>
      </c>
      <c r="AN2899" s="111">
        <f t="shared" si="405"/>
        <v>0</v>
      </c>
      <c r="AP2899" s="111">
        <f t="shared" si="406"/>
        <v>0</v>
      </c>
      <c r="AQ2899" s="111">
        <f t="shared" si="407"/>
        <v>0</v>
      </c>
      <c r="AR2899" s="111">
        <f t="shared" si="408"/>
        <v>0</v>
      </c>
      <c r="AS2899" s="111">
        <f t="shared" si="409"/>
        <v>0</v>
      </c>
      <c r="AT2899" s="111">
        <f t="shared" si="410"/>
        <v>0</v>
      </c>
      <c r="AU2899" s="111">
        <f t="shared" si="411"/>
        <v>0</v>
      </c>
      <c r="AV2899" s="111">
        <f t="shared" si="412"/>
        <v>0</v>
      </c>
      <c r="AW2899" s="111">
        <f t="shared" si="413"/>
        <v>0</v>
      </c>
      <c r="AX2899" s="111">
        <f t="shared" si="414"/>
        <v>0</v>
      </c>
      <c r="AY2899" s="111">
        <f t="shared" si="415"/>
        <v>0</v>
      </c>
      <c r="AZ2899" s="111">
        <f t="shared" si="416"/>
        <v>0</v>
      </c>
      <c r="BA2899" s="111">
        <f t="shared" si="417"/>
        <v>0</v>
      </c>
      <c r="BB2899" s="111">
        <f t="shared" si="418"/>
        <v>0</v>
      </c>
      <c r="BC2899" s="111">
        <f t="shared" si="419"/>
        <v>0</v>
      </c>
      <c r="BD2899" s="111">
        <f t="shared" si="420"/>
        <v>0</v>
      </c>
      <c r="BE2899" s="111">
        <f t="shared" si="421"/>
        <v>0</v>
      </c>
      <c r="BF2899" s="111">
        <f t="shared" si="422"/>
        <v>0</v>
      </c>
      <c r="BG2899" s="111">
        <f t="shared" si="423"/>
        <v>0</v>
      </c>
    </row>
    <row r="2900" spans="1:59" ht="15.05" customHeight="1">
      <c r="A2900" s="132"/>
      <c r="B2900" s="132"/>
      <c r="C2900" s="160" t="s">
        <v>115</v>
      </c>
      <c r="D2900" s="551" t="str">
        <f t="shared" si="398"/>
        <v/>
      </c>
      <c r="E2900" s="551"/>
      <c r="F2900" s="551"/>
      <c r="G2900" s="550"/>
      <c r="H2900" s="550"/>
      <c r="I2900" s="550"/>
      <c r="J2900" s="550"/>
      <c r="K2900" s="513"/>
      <c r="L2900" s="514"/>
      <c r="M2900" s="513"/>
      <c r="N2900" s="514"/>
      <c r="O2900" s="513"/>
      <c r="P2900" s="514"/>
      <c r="Q2900" s="513"/>
      <c r="R2900" s="514"/>
      <c r="S2900" s="513"/>
      <c r="T2900" s="514"/>
      <c r="U2900" s="513"/>
      <c r="V2900" s="514"/>
      <c r="W2900" s="513"/>
      <c r="X2900" s="514"/>
      <c r="Y2900" s="513"/>
      <c r="Z2900" s="514"/>
      <c r="AA2900" s="513"/>
      <c r="AB2900" s="514"/>
      <c r="AC2900" s="513"/>
      <c r="AD2900" s="514"/>
      <c r="AE2900" s="132"/>
      <c r="AG2900" s="100">
        <f t="shared" si="399"/>
        <v>0</v>
      </c>
      <c r="AH2900" s="101">
        <f t="shared" si="400"/>
        <v>0</v>
      </c>
      <c r="AI2900" s="101">
        <f t="shared" si="401"/>
        <v>0</v>
      </c>
      <c r="AJ2900" s="102">
        <f t="shared" si="402"/>
        <v>0</v>
      </c>
      <c r="AL2900" s="111">
        <f t="shared" si="403"/>
        <v>0</v>
      </c>
      <c r="AM2900" s="111">
        <f t="shared" si="404"/>
        <v>0</v>
      </c>
      <c r="AN2900" s="111">
        <f t="shared" si="405"/>
        <v>0</v>
      </c>
      <c r="AP2900" s="111">
        <f t="shared" si="406"/>
        <v>0</v>
      </c>
      <c r="AQ2900" s="111">
        <f t="shared" si="407"/>
        <v>0</v>
      </c>
      <c r="AR2900" s="111">
        <f t="shared" si="408"/>
        <v>0</v>
      </c>
      <c r="AS2900" s="111">
        <f t="shared" si="409"/>
        <v>0</v>
      </c>
      <c r="AT2900" s="111">
        <f t="shared" si="410"/>
        <v>0</v>
      </c>
      <c r="AU2900" s="111">
        <f t="shared" si="411"/>
        <v>0</v>
      </c>
      <c r="AV2900" s="111">
        <f t="shared" si="412"/>
        <v>0</v>
      </c>
      <c r="AW2900" s="111">
        <f t="shared" si="413"/>
        <v>0</v>
      </c>
      <c r="AX2900" s="111">
        <f t="shared" si="414"/>
        <v>0</v>
      </c>
      <c r="AY2900" s="111">
        <f t="shared" si="415"/>
        <v>0</v>
      </c>
      <c r="AZ2900" s="111">
        <f t="shared" si="416"/>
        <v>0</v>
      </c>
      <c r="BA2900" s="111">
        <f t="shared" si="417"/>
        <v>0</v>
      </c>
      <c r="BB2900" s="111">
        <f t="shared" si="418"/>
        <v>0</v>
      </c>
      <c r="BC2900" s="111">
        <f t="shared" si="419"/>
        <v>0</v>
      </c>
      <c r="BD2900" s="111">
        <f t="shared" si="420"/>
        <v>0</v>
      </c>
      <c r="BE2900" s="111">
        <f t="shared" si="421"/>
        <v>0</v>
      </c>
      <c r="BF2900" s="111">
        <f t="shared" si="422"/>
        <v>0</v>
      </c>
      <c r="BG2900" s="111">
        <f t="shared" si="423"/>
        <v>0</v>
      </c>
    </row>
    <row r="2901" spans="1:59" ht="15.05" customHeight="1">
      <c r="A2901" s="132"/>
      <c r="B2901" s="132"/>
      <c r="C2901" s="160" t="s">
        <v>116</v>
      </c>
      <c r="D2901" s="551" t="str">
        <f t="shared" si="398"/>
        <v/>
      </c>
      <c r="E2901" s="551"/>
      <c r="F2901" s="551"/>
      <c r="G2901" s="550"/>
      <c r="H2901" s="550"/>
      <c r="I2901" s="550"/>
      <c r="J2901" s="550"/>
      <c r="K2901" s="513"/>
      <c r="L2901" s="514"/>
      <c r="M2901" s="513"/>
      <c r="N2901" s="514"/>
      <c r="O2901" s="513"/>
      <c r="P2901" s="514"/>
      <c r="Q2901" s="513"/>
      <c r="R2901" s="514"/>
      <c r="S2901" s="513"/>
      <c r="T2901" s="514"/>
      <c r="U2901" s="513"/>
      <c r="V2901" s="514"/>
      <c r="W2901" s="513"/>
      <c r="X2901" s="514"/>
      <c r="Y2901" s="513"/>
      <c r="Z2901" s="514"/>
      <c r="AA2901" s="513"/>
      <c r="AB2901" s="514"/>
      <c r="AC2901" s="513"/>
      <c r="AD2901" s="514"/>
      <c r="AE2901" s="132"/>
      <c r="AG2901" s="100">
        <f t="shared" si="399"/>
        <v>0</v>
      </c>
      <c r="AH2901" s="101">
        <f t="shared" si="400"/>
        <v>0</v>
      </c>
      <c r="AI2901" s="101">
        <f t="shared" si="401"/>
        <v>0</v>
      </c>
      <c r="AJ2901" s="102">
        <f t="shared" si="402"/>
        <v>0</v>
      </c>
      <c r="AL2901" s="111">
        <f t="shared" si="403"/>
        <v>0</v>
      </c>
      <c r="AM2901" s="111">
        <f t="shared" si="404"/>
        <v>0</v>
      </c>
      <c r="AN2901" s="111">
        <f t="shared" si="405"/>
        <v>0</v>
      </c>
      <c r="AP2901" s="111">
        <f t="shared" si="406"/>
        <v>0</v>
      </c>
      <c r="AQ2901" s="111">
        <f t="shared" si="407"/>
        <v>0</v>
      </c>
      <c r="AR2901" s="111">
        <f t="shared" si="408"/>
        <v>0</v>
      </c>
      <c r="AS2901" s="111">
        <f t="shared" si="409"/>
        <v>0</v>
      </c>
      <c r="AT2901" s="111">
        <f t="shared" si="410"/>
        <v>0</v>
      </c>
      <c r="AU2901" s="111">
        <f t="shared" si="411"/>
        <v>0</v>
      </c>
      <c r="AV2901" s="111">
        <f t="shared" si="412"/>
        <v>0</v>
      </c>
      <c r="AW2901" s="111">
        <f t="shared" si="413"/>
        <v>0</v>
      </c>
      <c r="AX2901" s="111">
        <f t="shared" si="414"/>
        <v>0</v>
      </c>
      <c r="AY2901" s="111">
        <f t="shared" si="415"/>
        <v>0</v>
      </c>
      <c r="AZ2901" s="111">
        <f t="shared" si="416"/>
        <v>0</v>
      </c>
      <c r="BA2901" s="111">
        <f t="shared" si="417"/>
        <v>0</v>
      </c>
      <c r="BB2901" s="111">
        <f t="shared" si="418"/>
        <v>0</v>
      </c>
      <c r="BC2901" s="111">
        <f t="shared" si="419"/>
        <v>0</v>
      </c>
      <c r="BD2901" s="111">
        <f t="shared" si="420"/>
        <v>0</v>
      </c>
      <c r="BE2901" s="111">
        <f t="shared" si="421"/>
        <v>0</v>
      </c>
      <c r="BF2901" s="111">
        <f t="shared" si="422"/>
        <v>0</v>
      </c>
      <c r="BG2901" s="111">
        <f t="shared" si="423"/>
        <v>0</v>
      </c>
    </row>
    <row r="2902" spans="1:59" ht="15.05" customHeight="1">
      <c r="A2902" s="132"/>
      <c r="B2902" s="132"/>
      <c r="C2902" s="160" t="s">
        <v>117</v>
      </c>
      <c r="D2902" s="551" t="str">
        <f t="shared" si="398"/>
        <v/>
      </c>
      <c r="E2902" s="551"/>
      <c r="F2902" s="551"/>
      <c r="G2902" s="550"/>
      <c r="H2902" s="550"/>
      <c r="I2902" s="550"/>
      <c r="J2902" s="550"/>
      <c r="K2902" s="513"/>
      <c r="L2902" s="514"/>
      <c r="M2902" s="513"/>
      <c r="N2902" s="514"/>
      <c r="O2902" s="513"/>
      <c r="P2902" s="514"/>
      <c r="Q2902" s="513"/>
      <c r="R2902" s="514"/>
      <c r="S2902" s="513"/>
      <c r="T2902" s="514"/>
      <c r="U2902" s="513"/>
      <c r="V2902" s="514"/>
      <c r="W2902" s="513"/>
      <c r="X2902" s="514"/>
      <c r="Y2902" s="513"/>
      <c r="Z2902" s="514"/>
      <c r="AA2902" s="513"/>
      <c r="AB2902" s="514"/>
      <c r="AC2902" s="513"/>
      <c r="AD2902" s="514"/>
      <c r="AE2902" s="132"/>
      <c r="AG2902" s="100">
        <f t="shared" si="399"/>
        <v>0</v>
      </c>
      <c r="AH2902" s="101">
        <f t="shared" si="400"/>
        <v>0</v>
      </c>
      <c r="AI2902" s="101">
        <f t="shared" si="401"/>
        <v>0</v>
      </c>
      <c r="AJ2902" s="102">
        <f t="shared" si="402"/>
        <v>0</v>
      </c>
      <c r="AL2902" s="111">
        <f t="shared" si="403"/>
        <v>0</v>
      </c>
      <c r="AM2902" s="111">
        <f t="shared" si="404"/>
        <v>0</v>
      </c>
      <c r="AN2902" s="111">
        <f t="shared" si="405"/>
        <v>0</v>
      </c>
      <c r="AP2902" s="111">
        <f t="shared" si="406"/>
        <v>0</v>
      </c>
      <c r="AQ2902" s="111">
        <f t="shared" si="407"/>
        <v>0</v>
      </c>
      <c r="AR2902" s="111">
        <f t="shared" si="408"/>
        <v>0</v>
      </c>
      <c r="AS2902" s="111">
        <f t="shared" si="409"/>
        <v>0</v>
      </c>
      <c r="AT2902" s="111">
        <f t="shared" si="410"/>
        <v>0</v>
      </c>
      <c r="AU2902" s="111">
        <f t="shared" si="411"/>
        <v>0</v>
      </c>
      <c r="AV2902" s="111">
        <f t="shared" si="412"/>
        <v>0</v>
      </c>
      <c r="AW2902" s="111">
        <f t="shared" si="413"/>
        <v>0</v>
      </c>
      <c r="AX2902" s="111">
        <f t="shared" si="414"/>
        <v>0</v>
      </c>
      <c r="AY2902" s="111">
        <f t="shared" si="415"/>
        <v>0</v>
      </c>
      <c r="AZ2902" s="111">
        <f t="shared" si="416"/>
        <v>0</v>
      </c>
      <c r="BA2902" s="111">
        <f t="shared" si="417"/>
        <v>0</v>
      </c>
      <c r="BB2902" s="111">
        <f t="shared" si="418"/>
        <v>0</v>
      </c>
      <c r="BC2902" s="111">
        <f t="shared" si="419"/>
        <v>0</v>
      </c>
      <c r="BD2902" s="111">
        <f t="shared" si="420"/>
        <v>0</v>
      </c>
      <c r="BE2902" s="111">
        <f t="shared" si="421"/>
        <v>0</v>
      </c>
      <c r="BF2902" s="111">
        <f t="shared" si="422"/>
        <v>0</v>
      </c>
      <c r="BG2902" s="111">
        <f t="shared" si="423"/>
        <v>0</v>
      </c>
    </row>
    <row r="2903" spans="1:59" ht="15.05" customHeight="1">
      <c r="A2903" s="132"/>
      <c r="B2903" s="132"/>
      <c r="C2903" s="160" t="s">
        <v>118</v>
      </c>
      <c r="D2903" s="551" t="str">
        <f t="shared" si="398"/>
        <v/>
      </c>
      <c r="E2903" s="551"/>
      <c r="F2903" s="551"/>
      <c r="G2903" s="550"/>
      <c r="H2903" s="550"/>
      <c r="I2903" s="550"/>
      <c r="J2903" s="550"/>
      <c r="K2903" s="513"/>
      <c r="L2903" s="514"/>
      <c r="M2903" s="513"/>
      <c r="N2903" s="514"/>
      <c r="O2903" s="513"/>
      <c r="P2903" s="514"/>
      <c r="Q2903" s="513"/>
      <c r="R2903" s="514"/>
      <c r="S2903" s="513"/>
      <c r="T2903" s="514"/>
      <c r="U2903" s="513"/>
      <c r="V2903" s="514"/>
      <c r="W2903" s="513"/>
      <c r="X2903" s="514"/>
      <c r="Y2903" s="513"/>
      <c r="Z2903" s="514"/>
      <c r="AA2903" s="513"/>
      <c r="AB2903" s="514"/>
      <c r="AC2903" s="513"/>
      <c r="AD2903" s="514"/>
      <c r="AE2903" s="132"/>
      <c r="AG2903" s="100">
        <f t="shared" si="399"/>
        <v>0</v>
      </c>
      <c r="AH2903" s="101">
        <f t="shared" si="400"/>
        <v>0</v>
      </c>
      <c r="AI2903" s="101">
        <f t="shared" si="401"/>
        <v>0</v>
      </c>
      <c r="AJ2903" s="102">
        <f t="shared" si="402"/>
        <v>0</v>
      </c>
      <c r="AL2903" s="111">
        <f t="shared" si="403"/>
        <v>0</v>
      </c>
      <c r="AM2903" s="111">
        <f t="shared" si="404"/>
        <v>0</v>
      </c>
      <c r="AN2903" s="111">
        <f t="shared" si="405"/>
        <v>0</v>
      </c>
      <c r="AP2903" s="111">
        <f t="shared" si="406"/>
        <v>0</v>
      </c>
      <c r="AQ2903" s="111">
        <f t="shared" si="407"/>
        <v>0</v>
      </c>
      <c r="AR2903" s="111">
        <f t="shared" si="408"/>
        <v>0</v>
      </c>
      <c r="AS2903" s="111">
        <f t="shared" si="409"/>
        <v>0</v>
      </c>
      <c r="AT2903" s="111">
        <f t="shared" si="410"/>
        <v>0</v>
      </c>
      <c r="AU2903" s="111">
        <f t="shared" si="411"/>
        <v>0</v>
      </c>
      <c r="AV2903" s="111">
        <f t="shared" si="412"/>
        <v>0</v>
      </c>
      <c r="AW2903" s="111">
        <f t="shared" si="413"/>
        <v>0</v>
      </c>
      <c r="AX2903" s="111">
        <f t="shared" si="414"/>
        <v>0</v>
      </c>
      <c r="AY2903" s="111">
        <f t="shared" si="415"/>
        <v>0</v>
      </c>
      <c r="AZ2903" s="111">
        <f t="shared" si="416"/>
        <v>0</v>
      </c>
      <c r="BA2903" s="111">
        <f t="shared" si="417"/>
        <v>0</v>
      </c>
      <c r="BB2903" s="111">
        <f t="shared" si="418"/>
        <v>0</v>
      </c>
      <c r="BC2903" s="111">
        <f t="shared" si="419"/>
        <v>0</v>
      </c>
      <c r="BD2903" s="111">
        <f t="shared" si="420"/>
        <v>0</v>
      </c>
      <c r="BE2903" s="111">
        <f t="shared" si="421"/>
        <v>0</v>
      </c>
      <c r="BF2903" s="111">
        <f t="shared" si="422"/>
        <v>0</v>
      </c>
      <c r="BG2903" s="111">
        <f t="shared" si="423"/>
        <v>0</v>
      </c>
    </row>
    <row r="2904" spans="1:59" ht="15.05" customHeight="1">
      <c r="A2904" s="132"/>
      <c r="B2904" s="132"/>
      <c r="C2904" s="160" t="s">
        <v>119</v>
      </c>
      <c r="D2904" s="551" t="str">
        <f t="shared" si="398"/>
        <v/>
      </c>
      <c r="E2904" s="551"/>
      <c r="F2904" s="551"/>
      <c r="G2904" s="550"/>
      <c r="H2904" s="550"/>
      <c r="I2904" s="550"/>
      <c r="J2904" s="550"/>
      <c r="K2904" s="513"/>
      <c r="L2904" s="514"/>
      <c r="M2904" s="513"/>
      <c r="N2904" s="514"/>
      <c r="O2904" s="513"/>
      <c r="P2904" s="514"/>
      <c r="Q2904" s="513"/>
      <c r="R2904" s="514"/>
      <c r="S2904" s="513"/>
      <c r="T2904" s="514"/>
      <c r="U2904" s="513"/>
      <c r="V2904" s="514"/>
      <c r="W2904" s="513"/>
      <c r="X2904" s="514"/>
      <c r="Y2904" s="513"/>
      <c r="Z2904" s="514"/>
      <c r="AA2904" s="513"/>
      <c r="AB2904" s="514"/>
      <c r="AC2904" s="513"/>
      <c r="AD2904" s="514"/>
      <c r="AE2904" s="132"/>
      <c r="AG2904" s="100">
        <f t="shared" si="399"/>
        <v>0</v>
      </c>
      <c r="AH2904" s="101">
        <f t="shared" si="400"/>
        <v>0</v>
      </c>
      <c r="AI2904" s="101">
        <f t="shared" si="401"/>
        <v>0</v>
      </c>
      <c r="AJ2904" s="102">
        <f t="shared" si="402"/>
        <v>0</v>
      </c>
      <c r="AL2904" s="111">
        <f t="shared" si="403"/>
        <v>0</v>
      </c>
      <c r="AM2904" s="111">
        <f t="shared" si="404"/>
        <v>0</v>
      </c>
      <c r="AN2904" s="111">
        <f t="shared" si="405"/>
        <v>0</v>
      </c>
      <c r="AP2904" s="111">
        <f t="shared" si="406"/>
        <v>0</v>
      </c>
      <c r="AQ2904" s="111">
        <f t="shared" si="407"/>
        <v>0</v>
      </c>
      <c r="AR2904" s="111">
        <f t="shared" si="408"/>
        <v>0</v>
      </c>
      <c r="AS2904" s="111">
        <f t="shared" si="409"/>
        <v>0</v>
      </c>
      <c r="AT2904" s="111">
        <f t="shared" si="410"/>
        <v>0</v>
      </c>
      <c r="AU2904" s="111">
        <f t="shared" si="411"/>
        <v>0</v>
      </c>
      <c r="AV2904" s="111">
        <f t="shared" si="412"/>
        <v>0</v>
      </c>
      <c r="AW2904" s="111">
        <f t="shared" si="413"/>
        <v>0</v>
      </c>
      <c r="AX2904" s="111">
        <f t="shared" si="414"/>
        <v>0</v>
      </c>
      <c r="AY2904" s="111">
        <f t="shared" si="415"/>
        <v>0</v>
      </c>
      <c r="AZ2904" s="111">
        <f t="shared" si="416"/>
        <v>0</v>
      </c>
      <c r="BA2904" s="111">
        <f t="shared" si="417"/>
        <v>0</v>
      </c>
      <c r="BB2904" s="111">
        <f t="shared" si="418"/>
        <v>0</v>
      </c>
      <c r="BC2904" s="111">
        <f t="shared" si="419"/>
        <v>0</v>
      </c>
      <c r="BD2904" s="111">
        <f t="shared" si="420"/>
        <v>0</v>
      </c>
      <c r="BE2904" s="111">
        <f t="shared" si="421"/>
        <v>0</v>
      </c>
      <c r="BF2904" s="111">
        <f t="shared" si="422"/>
        <v>0</v>
      </c>
      <c r="BG2904" s="111">
        <f t="shared" si="423"/>
        <v>0</v>
      </c>
    </row>
    <row r="2905" spans="1:59" ht="15.05" customHeight="1">
      <c r="A2905" s="132"/>
      <c r="B2905" s="132"/>
      <c r="C2905" s="160" t="s">
        <v>120</v>
      </c>
      <c r="D2905" s="551" t="str">
        <f t="shared" si="398"/>
        <v/>
      </c>
      <c r="E2905" s="551"/>
      <c r="F2905" s="551"/>
      <c r="G2905" s="550"/>
      <c r="H2905" s="550"/>
      <c r="I2905" s="550"/>
      <c r="J2905" s="550"/>
      <c r="K2905" s="513"/>
      <c r="L2905" s="514"/>
      <c r="M2905" s="513"/>
      <c r="N2905" s="514"/>
      <c r="O2905" s="513"/>
      <c r="P2905" s="514"/>
      <c r="Q2905" s="513"/>
      <c r="R2905" s="514"/>
      <c r="S2905" s="513"/>
      <c r="T2905" s="514"/>
      <c r="U2905" s="513"/>
      <c r="V2905" s="514"/>
      <c r="W2905" s="513"/>
      <c r="X2905" s="514"/>
      <c r="Y2905" s="513"/>
      <c r="Z2905" s="514"/>
      <c r="AA2905" s="513"/>
      <c r="AB2905" s="514"/>
      <c r="AC2905" s="513"/>
      <c r="AD2905" s="514"/>
      <c r="AE2905" s="132"/>
      <c r="AG2905" s="100">
        <f t="shared" si="399"/>
        <v>0</v>
      </c>
      <c r="AH2905" s="101">
        <f t="shared" si="400"/>
        <v>0</v>
      </c>
      <c r="AI2905" s="101">
        <f t="shared" si="401"/>
        <v>0</v>
      </c>
      <c r="AJ2905" s="102">
        <f t="shared" si="402"/>
        <v>0</v>
      </c>
      <c r="AL2905" s="111">
        <f t="shared" si="403"/>
        <v>0</v>
      </c>
      <c r="AM2905" s="111">
        <f t="shared" si="404"/>
        <v>0</v>
      </c>
      <c r="AN2905" s="111">
        <f t="shared" si="405"/>
        <v>0</v>
      </c>
      <c r="AP2905" s="111">
        <f t="shared" si="406"/>
        <v>0</v>
      </c>
      <c r="AQ2905" s="111">
        <f t="shared" si="407"/>
        <v>0</v>
      </c>
      <c r="AR2905" s="111">
        <f t="shared" si="408"/>
        <v>0</v>
      </c>
      <c r="AS2905" s="111">
        <f t="shared" si="409"/>
        <v>0</v>
      </c>
      <c r="AT2905" s="111">
        <f t="shared" si="410"/>
        <v>0</v>
      </c>
      <c r="AU2905" s="111">
        <f t="shared" si="411"/>
        <v>0</v>
      </c>
      <c r="AV2905" s="111">
        <f t="shared" si="412"/>
        <v>0</v>
      </c>
      <c r="AW2905" s="111">
        <f t="shared" si="413"/>
        <v>0</v>
      </c>
      <c r="AX2905" s="111">
        <f t="shared" si="414"/>
        <v>0</v>
      </c>
      <c r="AY2905" s="111">
        <f t="shared" si="415"/>
        <v>0</v>
      </c>
      <c r="AZ2905" s="111">
        <f t="shared" si="416"/>
        <v>0</v>
      </c>
      <c r="BA2905" s="111">
        <f t="shared" si="417"/>
        <v>0</v>
      </c>
      <c r="BB2905" s="111">
        <f t="shared" si="418"/>
        <v>0</v>
      </c>
      <c r="BC2905" s="111">
        <f t="shared" si="419"/>
        <v>0</v>
      </c>
      <c r="BD2905" s="111">
        <f t="shared" si="420"/>
        <v>0</v>
      </c>
      <c r="BE2905" s="111">
        <f t="shared" si="421"/>
        <v>0</v>
      </c>
      <c r="BF2905" s="111">
        <f t="shared" si="422"/>
        <v>0</v>
      </c>
      <c r="BG2905" s="111">
        <f t="shared" si="423"/>
        <v>0</v>
      </c>
    </row>
    <row r="2906" spans="1:59" ht="15.05" customHeight="1">
      <c r="A2906" s="132"/>
      <c r="B2906" s="132"/>
      <c r="C2906" s="160" t="s">
        <v>121</v>
      </c>
      <c r="D2906" s="551" t="str">
        <f t="shared" si="398"/>
        <v/>
      </c>
      <c r="E2906" s="551"/>
      <c r="F2906" s="551"/>
      <c r="G2906" s="550"/>
      <c r="H2906" s="550"/>
      <c r="I2906" s="550"/>
      <c r="J2906" s="550"/>
      <c r="K2906" s="513"/>
      <c r="L2906" s="514"/>
      <c r="M2906" s="513"/>
      <c r="N2906" s="514"/>
      <c r="O2906" s="513"/>
      <c r="P2906" s="514"/>
      <c r="Q2906" s="513"/>
      <c r="R2906" s="514"/>
      <c r="S2906" s="513"/>
      <c r="T2906" s="514"/>
      <c r="U2906" s="513"/>
      <c r="V2906" s="514"/>
      <c r="W2906" s="513"/>
      <c r="X2906" s="514"/>
      <c r="Y2906" s="513"/>
      <c r="Z2906" s="514"/>
      <c r="AA2906" s="513"/>
      <c r="AB2906" s="514"/>
      <c r="AC2906" s="513"/>
      <c r="AD2906" s="514"/>
      <c r="AE2906" s="132"/>
      <c r="AG2906" s="100">
        <f t="shared" si="399"/>
        <v>0</v>
      </c>
      <c r="AH2906" s="101">
        <f t="shared" si="400"/>
        <v>0</v>
      </c>
      <c r="AI2906" s="101">
        <f t="shared" si="401"/>
        <v>0</v>
      </c>
      <c r="AJ2906" s="102">
        <f t="shared" si="402"/>
        <v>0</v>
      </c>
      <c r="AL2906" s="111">
        <f t="shared" si="403"/>
        <v>0</v>
      </c>
      <c r="AM2906" s="111">
        <f t="shared" si="404"/>
        <v>0</v>
      </c>
      <c r="AN2906" s="111">
        <f t="shared" si="405"/>
        <v>0</v>
      </c>
      <c r="AP2906" s="111">
        <f t="shared" si="406"/>
        <v>0</v>
      </c>
      <c r="AQ2906" s="111">
        <f t="shared" si="407"/>
        <v>0</v>
      </c>
      <c r="AR2906" s="111">
        <f t="shared" si="408"/>
        <v>0</v>
      </c>
      <c r="AS2906" s="111">
        <f t="shared" si="409"/>
        <v>0</v>
      </c>
      <c r="AT2906" s="111">
        <f t="shared" si="410"/>
        <v>0</v>
      </c>
      <c r="AU2906" s="111">
        <f t="shared" si="411"/>
        <v>0</v>
      </c>
      <c r="AV2906" s="111">
        <f t="shared" si="412"/>
        <v>0</v>
      </c>
      <c r="AW2906" s="111">
        <f t="shared" si="413"/>
        <v>0</v>
      </c>
      <c r="AX2906" s="111">
        <f t="shared" si="414"/>
        <v>0</v>
      </c>
      <c r="AY2906" s="111">
        <f t="shared" si="415"/>
        <v>0</v>
      </c>
      <c r="AZ2906" s="111">
        <f t="shared" si="416"/>
        <v>0</v>
      </c>
      <c r="BA2906" s="111">
        <f t="shared" si="417"/>
        <v>0</v>
      </c>
      <c r="BB2906" s="111">
        <f t="shared" si="418"/>
        <v>0</v>
      </c>
      <c r="BC2906" s="111">
        <f t="shared" si="419"/>
        <v>0</v>
      </c>
      <c r="BD2906" s="111">
        <f t="shared" si="420"/>
        <v>0</v>
      </c>
      <c r="BE2906" s="111">
        <f t="shared" si="421"/>
        <v>0</v>
      </c>
      <c r="BF2906" s="111">
        <f t="shared" si="422"/>
        <v>0</v>
      </c>
      <c r="BG2906" s="111">
        <f t="shared" si="423"/>
        <v>0</v>
      </c>
    </row>
    <row r="2907" spans="1:59" ht="15.05" customHeight="1">
      <c r="A2907" s="132"/>
      <c r="B2907" s="132"/>
      <c r="C2907" s="160" t="s">
        <v>122</v>
      </c>
      <c r="D2907" s="551" t="str">
        <f t="shared" si="398"/>
        <v/>
      </c>
      <c r="E2907" s="551"/>
      <c r="F2907" s="551"/>
      <c r="G2907" s="550"/>
      <c r="H2907" s="550"/>
      <c r="I2907" s="550"/>
      <c r="J2907" s="550"/>
      <c r="K2907" s="513"/>
      <c r="L2907" s="514"/>
      <c r="M2907" s="513"/>
      <c r="N2907" s="514"/>
      <c r="O2907" s="513"/>
      <c r="P2907" s="514"/>
      <c r="Q2907" s="513"/>
      <c r="R2907" s="514"/>
      <c r="S2907" s="513"/>
      <c r="T2907" s="514"/>
      <c r="U2907" s="513"/>
      <c r="V2907" s="514"/>
      <c r="W2907" s="513"/>
      <c r="X2907" s="514"/>
      <c r="Y2907" s="513"/>
      <c r="Z2907" s="514"/>
      <c r="AA2907" s="513"/>
      <c r="AB2907" s="514"/>
      <c r="AC2907" s="513"/>
      <c r="AD2907" s="514"/>
      <c r="AE2907" s="132"/>
      <c r="AG2907" s="100">
        <f t="shared" si="399"/>
        <v>0</v>
      </c>
      <c r="AH2907" s="101">
        <f t="shared" si="400"/>
        <v>0</v>
      </c>
      <c r="AI2907" s="101">
        <f t="shared" si="401"/>
        <v>0</v>
      </c>
      <c r="AJ2907" s="102">
        <f t="shared" si="402"/>
        <v>0</v>
      </c>
      <c r="AL2907" s="111">
        <f t="shared" si="403"/>
        <v>0</v>
      </c>
      <c r="AM2907" s="111">
        <f t="shared" si="404"/>
        <v>0</v>
      </c>
      <c r="AN2907" s="111">
        <f t="shared" si="405"/>
        <v>0</v>
      </c>
      <c r="AP2907" s="111">
        <f t="shared" si="406"/>
        <v>0</v>
      </c>
      <c r="AQ2907" s="111">
        <f t="shared" si="407"/>
        <v>0</v>
      </c>
      <c r="AR2907" s="111">
        <f t="shared" si="408"/>
        <v>0</v>
      </c>
      <c r="AS2907" s="111">
        <f t="shared" si="409"/>
        <v>0</v>
      </c>
      <c r="AT2907" s="111">
        <f t="shared" si="410"/>
        <v>0</v>
      </c>
      <c r="AU2907" s="111">
        <f t="shared" si="411"/>
        <v>0</v>
      </c>
      <c r="AV2907" s="111">
        <f t="shared" si="412"/>
        <v>0</v>
      </c>
      <c r="AW2907" s="111">
        <f t="shared" si="413"/>
        <v>0</v>
      </c>
      <c r="AX2907" s="111">
        <f t="shared" si="414"/>
        <v>0</v>
      </c>
      <c r="AY2907" s="111">
        <f t="shared" si="415"/>
        <v>0</v>
      </c>
      <c r="AZ2907" s="111">
        <f t="shared" si="416"/>
        <v>0</v>
      </c>
      <c r="BA2907" s="111">
        <f t="shared" si="417"/>
        <v>0</v>
      </c>
      <c r="BB2907" s="111">
        <f t="shared" si="418"/>
        <v>0</v>
      </c>
      <c r="BC2907" s="111">
        <f t="shared" si="419"/>
        <v>0</v>
      </c>
      <c r="BD2907" s="111">
        <f t="shared" si="420"/>
        <v>0</v>
      </c>
      <c r="BE2907" s="111">
        <f t="shared" si="421"/>
        <v>0</v>
      </c>
      <c r="BF2907" s="111">
        <f t="shared" si="422"/>
        <v>0</v>
      </c>
      <c r="BG2907" s="111">
        <f t="shared" si="423"/>
        <v>0</v>
      </c>
    </row>
    <row r="2908" spans="1:59" ht="15.05" customHeight="1">
      <c r="A2908" s="132"/>
      <c r="B2908" s="132"/>
      <c r="C2908" s="160" t="s">
        <v>123</v>
      </c>
      <c r="D2908" s="551" t="str">
        <f t="shared" si="398"/>
        <v/>
      </c>
      <c r="E2908" s="551"/>
      <c r="F2908" s="551"/>
      <c r="G2908" s="550"/>
      <c r="H2908" s="550"/>
      <c r="I2908" s="550"/>
      <c r="J2908" s="550"/>
      <c r="K2908" s="513"/>
      <c r="L2908" s="514"/>
      <c r="M2908" s="513"/>
      <c r="N2908" s="514"/>
      <c r="O2908" s="513"/>
      <c r="P2908" s="514"/>
      <c r="Q2908" s="513"/>
      <c r="R2908" s="514"/>
      <c r="S2908" s="513"/>
      <c r="T2908" s="514"/>
      <c r="U2908" s="513"/>
      <c r="V2908" s="514"/>
      <c r="W2908" s="513"/>
      <c r="X2908" s="514"/>
      <c r="Y2908" s="513"/>
      <c r="Z2908" s="514"/>
      <c r="AA2908" s="513"/>
      <c r="AB2908" s="514"/>
      <c r="AC2908" s="513"/>
      <c r="AD2908" s="514"/>
      <c r="AE2908" s="132"/>
      <c r="AG2908" s="100">
        <f t="shared" si="399"/>
        <v>0</v>
      </c>
      <c r="AH2908" s="101">
        <f t="shared" si="400"/>
        <v>0</v>
      </c>
      <c r="AI2908" s="101">
        <f t="shared" si="401"/>
        <v>0</v>
      </c>
      <c r="AJ2908" s="102">
        <f t="shared" si="402"/>
        <v>0</v>
      </c>
      <c r="AL2908" s="111">
        <f t="shared" si="403"/>
        <v>0</v>
      </c>
      <c r="AM2908" s="111">
        <f t="shared" si="404"/>
        <v>0</v>
      </c>
      <c r="AN2908" s="111">
        <f t="shared" si="405"/>
        <v>0</v>
      </c>
      <c r="AP2908" s="111">
        <f t="shared" si="406"/>
        <v>0</v>
      </c>
      <c r="AQ2908" s="111">
        <f t="shared" si="407"/>
        <v>0</v>
      </c>
      <c r="AR2908" s="111">
        <f t="shared" si="408"/>
        <v>0</v>
      </c>
      <c r="AS2908" s="111">
        <f t="shared" si="409"/>
        <v>0</v>
      </c>
      <c r="AT2908" s="111">
        <f t="shared" si="410"/>
        <v>0</v>
      </c>
      <c r="AU2908" s="111">
        <f t="shared" si="411"/>
        <v>0</v>
      </c>
      <c r="AV2908" s="111">
        <f t="shared" si="412"/>
        <v>0</v>
      </c>
      <c r="AW2908" s="111">
        <f t="shared" si="413"/>
        <v>0</v>
      </c>
      <c r="AX2908" s="111">
        <f t="shared" si="414"/>
        <v>0</v>
      </c>
      <c r="AY2908" s="111">
        <f t="shared" si="415"/>
        <v>0</v>
      </c>
      <c r="AZ2908" s="111">
        <f t="shared" si="416"/>
        <v>0</v>
      </c>
      <c r="BA2908" s="111">
        <f t="shared" si="417"/>
        <v>0</v>
      </c>
      <c r="BB2908" s="111">
        <f t="shared" si="418"/>
        <v>0</v>
      </c>
      <c r="BC2908" s="111">
        <f t="shared" si="419"/>
        <v>0</v>
      </c>
      <c r="BD2908" s="111">
        <f t="shared" si="420"/>
        <v>0</v>
      </c>
      <c r="BE2908" s="111">
        <f t="shared" si="421"/>
        <v>0</v>
      </c>
      <c r="BF2908" s="111">
        <f t="shared" si="422"/>
        <v>0</v>
      </c>
      <c r="BG2908" s="111">
        <f t="shared" si="423"/>
        <v>0</v>
      </c>
    </row>
    <row r="2909" spans="1:59" ht="15.05" customHeight="1">
      <c r="A2909" s="132"/>
      <c r="B2909" s="132"/>
      <c r="C2909" s="160" t="s">
        <v>124</v>
      </c>
      <c r="D2909" s="551" t="str">
        <f t="shared" si="398"/>
        <v/>
      </c>
      <c r="E2909" s="551"/>
      <c r="F2909" s="551"/>
      <c r="G2909" s="550"/>
      <c r="H2909" s="550"/>
      <c r="I2909" s="550"/>
      <c r="J2909" s="550"/>
      <c r="K2909" s="513"/>
      <c r="L2909" s="514"/>
      <c r="M2909" s="513"/>
      <c r="N2909" s="514"/>
      <c r="O2909" s="513"/>
      <c r="P2909" s="514"/>
      <c r="Q2909" s="513"/>
      <c r="R2909" s="514"/>
      <c r="S2909" s="513"/>
      <c r="T2909" s="514"/>
      <c r="U2909" s="513"/>
      <c r="V2909" s="514"/>
      <c r="W2909" s="513"/>
      <c r="X2909" s="514"/>
      <c r="Y2909" s="513"/>
      <c r="Z2909" s="514"/>
      <c r="AA2909" s="513"/>
      <c r="AB2909" s="514"/>
      <c r="AC2909" s="513"/>
      <c r="AD2909" s="514"/>
      <c r="AE2909" s="132"/>
      <c r="AG2909" s="100">
        <f t="shared" si="399"/>
        <v>0</v>
      </c>
      <c r="AH2909" s="101">
        <f t="shared" si="400"/>
        <v>0</v>
      </c>
      <c r="AI2909" s="101">
        <f t="shared" si="401"/>
        <v>0</v>
      </c>
      <c r="AJ2909" s="102">
        <f t="shared" si="402"/>
        <v>0</v>
      </c>
      <c r="AL2909" s="111">
        <f t="shared" si="403"/>
        <v>0</v>
      </c>
      <c r="AM2909" s="111">
        <f t="shared" si="404"/>
        <v>0</v>
      </c>
      <c r="AN2909" s="111">
        <f t="shared" si="405"/>
        <v>0</v>
      </c>
      <c r="AP2909" s="111">
        <f t="shared" si="406"/>
        <v>0</v>
      </c>
      <c r="AQ2909" s="111">
        <f t="shared" si="407"/>
        <v>0</v>
      </c>
      <c r="AR2909" s="111">
        <f t="shared" si="408"/>
        <v>0</v>
      </c>
      <c r="AS2909" s="111">
        <f t="shared" si="409"/>
        <v>0</v>
      </c>
      <c r="AT2909" s="111">
        <f t="shared" si="410"/>
        <v>0</v>
      </c>
      <c r="AU2909" s="111">
        <f t="shared" si="411"/>
        <v>0</v>
      </c>
      <c r="AV2909" s="111">
        <f t="shared" si="412"/>
        <v>0</v>
      </c>
      <c r="AW2909" s="111">
        <f t="shared" si="413"/>
        <v>0</v>
      </c>
      <c r="AX2909" s="111">
        <f t="shared" si="414"/>
        <v>0</v>
      </c>
      <c r="AY2909" s="111">
        <f t="shared" si="415"/>
        <v>0</v>
      </c>
      <c r="AZ2909" s="111">
        <f t="shared" si="416"/>
        <v>0</v>
      </c>
      <c r="BA2909" s="111">
        <f t="shared" si="417"/>
        <v>0</v>
      </c>
      <c r="BB2909" s="111">
        <f t="shared" si="418"/>
        <v>0</v>
      </c>
      <c r="BC2909" s="111">
        <f t="shared" si="419"/>
        <v>0</v>
      </c>
      <c r="BD2909" s="111">
        <f t="shared" si="420"/>
        <v>0</v>
      </c>
      <c r="BE2909" s="111">
        <f t="shared" si="421"/>
        <v>0</v>
      </c>
      <c r="BF2909" s="111">
        <f t="shared" si="422"/>
        <v>0</v>
      </c>
      <c r="BG2909" s="111">
        <f t="shared" si="423"/>
        <v>0</v>
      </c>
    </row>
    <row r="2910" spans="1:59" ht="15.05" customHeight="1">
      <c r="A2910" s="132"/>
      <c r="B2910" s="132"/>
      <c r="C2910" s="160" t="s">
        <v>125</v>
      </c>
      <c r="D2910" s="551" t="str">
        <f t="shared" si="398"/>
        <v/>
      </c>
      <c r="E2910" s="551"/>
      <c r="F2910" s="551"/>
      <c r="G2910" s="550"/>
      <c r="H2910" s="550"/>
      <c r="I2910" s="550"/>
      <c r="J2910" s="550"/>
      <c r="K2910" s="513"/>
      <c r="L2910" s="514"/>
      <c r="M2910" s="513"/>
      <c r="N2910" s="514"/>
      <c r="O2910" s="513"/>
      <c r="P2910" s="514"/>
      <c r="Q2910" s="513"/>
      <c r="R2910" s="514"/>
      <c r="S2910" s="513"/>
      <c r="T2910" s="514"/>
      <c r="U2910" s="513"/>
      <c r="V2910" s="514"/>
      <c r="W2910" s="513"/>
      <c r="X2910" s="514"/>
      <c r="Y2910" s="513"/>
      <c r="Z2910" s="514"/>
      <c r="AA2910" s="513"/>
      <c r="AB2910" s="514"/>
      <c r="AC2910" s="513"/>
      <c r="AD2910" s="514"/>
      <c r="AE2910" s="132"/>
      <c r="AG2910" s="100">
        <f t="shared" si="399"/>
        <v>0</v>
      </c>
      <c r="AH2910" s="101">
        <f t="shared" si="400"/>
        <v>0</v>
      </c>
      <c r="AI2910" s="101">
        <f t="shared" si="401"/>
        <v>0</v>
      </c>
      <c r="AJ2910" s="102">
        <f t="shared" si="402"/>
        <v>0</v>
      </c>
      <c r="AL2910" s="111">
        <f t="shared" si="403"/>
        <v>0</v>
      </c>
      <c r="AM2910" s="111">
        <f t="shared" si="404"/>
        <v>0</v>
      </c>
      <c r="AN2910" s="111">
        <f t="shared" si="405"/>
        <v>0</v>
      </c>
      <c r="AP2910" s="111">
        <f t="shared" si="406"/>
        <v>0</v>
      </c>
      <c r="AQ2910" s="111">
        <f t="shared" si="407"/>
        <v>0</v>
      </c>
      <c r="AR2910" s="111">
        <f t="shared" si="408"/>
        <v>0</v>
      </c>
      <c r="AS2910" s="111">
        <f t="shared" si="409"/>
        <v>0</v>
      </c>
      <c r="AT2910" s="111">
        <f t="shared" si="410"/>
        <v>0</v>
      </c>
      <c r="AU2910" s="111">
        <f t="shared" si="411"/>
        <v>0</v>
      </c>
      <c r="AV2910" s="111">
        <f t="shared" si="412"/>
        <v>0</v>
      </c>
      <c r="AW2910" s="111">
        <f t="shared" si="413"/>
        <v>0</v>
      </c>
      <c r="AX2910" s="111">
        <f t="shared" si="414"/>
        <v>0</v>
      </c>
      <c r="AY2910" s="111">
        <f t="shared" si="415"/>
        <v>0</v>
      </c>
      <c r="AZ2910" s="111">
        <f t="shared" si="416"/>
        <v>0</v>
      </c>
      <c r="BA2910" s="111">
        <f t="shared" si="417"/>
        <v>0</v>
      </c>
      <c r="BB2910" s="111">
        <f t="shared" si="418"/>
        <v>0</v>
      </c>
      <c r="BC2910" s="111">
        <f t="shared" si="419"/>
        <v>0</v>
      </c>
      <c r="BD2910" s="111">
        <f t="shared" si="420"/>
        <v>0</v>
      </c>
      <c r="BE2910" s="111">
        <f t="shared" si="421"/>
        <v>0</v>
      </c>
      <c r="BF2910" s="111">
        <f t="shared" si="422"/>
        <v>0</v>
      </c>
      <c r="BG2910" s="111">
        <f t="shared" si="423"/>
        <v>0</v>
      </c>
    </row>
    <row r="2911" spans="1:59" ht="15.05" customHeight="1">
      <c r="A2911" s="132"/>
      <c r="B2911" s="132"/>
      <c r="C2911" s="160" t="s">
        <v>126</v>
      </c>
      <c r="D2911" s="551" t="str">
        <f t="shared" si="398"/>
        <v/>
      </c>
      <c r="E2911" s="551"/>
      <c r="F2911" s="551"/>
      <c r="G2911" s="550"/>
      <c r="H2911" s="550"/>
      <c r="I2911" s="550"/>
      <c r="J2911" s="550"/>
      <c r="K2911" s="513"/>
      <c r="L2911" s="514"/>
      <c r="M2911" s="513"/>
      <c r="N2911" s="514"/>
      <c r="O2911" s="513"/>
      <c r="P2911" s="514"/>
      <c r="Q2911" s="513"/>
      <c r="R2911" s="514"/>
      <c r="S2911" s="513"/>
      <c r="T2911" s="514"/>
      <c r="U2911" s="513"/>
      <c r="V2911" s="514"/>
      <c r="W2911" s="513"/>
      <c r="X2911" s="514"/>
      <c r="Y2911" s="513"/>
      <c r="Z2911" s="514"/>
      <c r="AA2911" s="513"/>
      <c r="AB2911" s="514"/>
      <c r="AC2911" s="513"/>
      <c r="AD2911" s="514"/>
      <c r="AE2911" s="132"/>
      <c r="AG2911" s="100">
        <f t="shared" si="399"/>
        <v>0</v>
      </c>
      <c r="AH2911" s="101">
        <f t="shared" si="400"/>
        <v>0</v>
      </c>
      <c r="AI2911" s="101">
        <f t="shared" si="401"/>
        <v>0</v>
      </c>
      <c r="AJ2911" s="102">
        <f t="shared" si="402"/>
        <v>0</v>
      </c>
      <c r="AL2911" s="111">
        <f t="shared" si="403"/>
        <v>0</v>
      </c>
      <c r="AM2911" s="111">
        <f t="shared" si="404"/>
        <v>0</v>
      </c>
      <c r="AN2911" s="111">
        <f t="shared" si="405"/>
        <v>0</v>
      </c>
      <c r="AP2911" s="111">
        <f t="shared" si="406"/>
        <v>0</v>
      </c>
      <c r="AQ2911" s="111">
        <f t="shared" si="407"/>
        <v>0</v>
      </c>
      <c r="AR2911" s="111">
        <f t="shared" si="408"/>
        <v>0</v>
      </c>
      <c r="AS2911" s="111">
        <f t="shared" si="409"/>
        <v>0</v>
      </c>
      <c r="AT2911" s="111">
        <f t="shared" si="410"/>
        <v>0</v>
      </c>
      <c r="AU2911" s="111">
        <f t="shared" si="411"/>
        <v>0</v>
      </c>
      <c r="AV2911" s="111">
        <f t="shared" si="412"/>
        <v>0</v>
      </c>
      <c r="AW2911" s="111">
        <f t="shared" si="413"/>
        <v>0</v>
      </c>
      <c r="AX2911" s="111">
        <f t="shared" si="414"/>
        <v>0</v>
      </c>
      <c r="AY2911" s="111">
        <f t="shared" si="415"/>
        <v>0</v>
      </c>
      <c r="AZ2911" s="111">
        <f t="shared" si="416"/>
        <v>0</v>
      </c>
      <c r="BA2911" s="111">
        <f t="shared" si="417"/>
        <v>0</v>
      </c>
      <c r="BB2911" s="111">
        <f t="shared" si="418"/>
        <v>0</v>
      </c>
      <c r="BC2911" s="111">
        <f t="shared" si="419"/>
        <v>0</v>
      </c>
      <c r="BD2911" s="111">
        <f t="shared" si="420"/>
        <v>0</v>
      </c>
      <c r="BE2911" s="111">
        <f t="shared" si="421"/>
        <v>0</v>
      </c>
      <c r="BF2911" s="111">
        <f t="shared" si="422"/>
        <v>0</v>
      </c>
      <c r="BG2911" s="111">
        <f t="shared" si="423"/>
        <v>0</v>
      </c>
    </row>
    <row r="2912" spans="1:59" ht="15.05" customHeight="1">
      <c r="A2912" s="132"/>
      <c r="B2912" s="132"/>
      <c r="C2912" s="160" t="s">
        <v>127</v>
      </c>
      <c r="D2912" s="551" t="str">
        <f t="shared" si="398"/>
        <v/>
      </c>
      <c r="E2912" s="551"/>
      <c r="F2912" s="551"/>
      <c r="G2912" s="550"/>
      <c r="H2912" s="550"/>
      <c r="I2912" s="550"/>
      <c r="J2912" s="550"/>
      <c r="K2912" s="513"/>
      <c r="L2912" s="514"/>
      <c r="M2912" s="513"/>
      <c r="N2912" s="514"/>
      <c r="O2912" s="513"/>
      <c r="P2912" s="514"/>
      <c r="Q2912" s="513"/>
      <c r="R2912" s="514"/>
      <c r="S2912" s="513"/>
      <c r="T2912" s="514"/>
      <c r="U2912" s="513"/>
      <c r="V2912" s="514"/>
      <c r="W2912" s="513"/>
      <c r="X2912" s="514"/>
      <c r="Y2912" s="513"/>
      <c r="Z2912" s="514"/>
      <c r="AA2912" s="513"/>
      <c r="AB2912" s="514"/>
      <c r="AC2912" s="513"/>
      <c r="AD2912" s="514"/>
      <c r="AE2912" s="132"/>
      <c r="AG2912" s="100">
        <f t="shared" si="399"/>
        <v>0</v>
      </c>
      <c r="AH2912" s="101">
        <f t="shared" si="400"/>
        <v>0</v>
      </c>
      <c r="AI2912" s="101">
        <f t="shared" si="401"/>
        <v>0</v>
      </c>
      <c r="AJ2912" s="102">
        <f t="shared" si="402"/>
        <v>0</v>
      </c>
      <c r="AL2912" s="111">
        <f t="shared" si="403"/>
        <v>0</v>
      </c>
      <c r="AM2912" s="111">
        <f t="shared" si="404"/>
        <v>0</v>
      </c>
      <c r="AN2912" s="111">
        <f t="shared" si="405"/>
        <v>0</v>
      </c>
      <c r="AP2912" s="111">
        <f t="shared" si="406"/>
        <v>0</v>
      </c>
      <c r="AQ2912" s="111">
        <f t="shared" si="407"/>
        <v>0</v>
      </c>
      <c r="AR2912" s="111">
        <f t="shared" si="408"/>
        <v>0</v>
      </c>
      <c r="AS2912" s="111">
        <f t="shared" si="409"/>
        <v>0</v>
      </c>
      <c r="AT2912" s="111">
        <f t="shared" si="410"/>
        <v>0</v>
      </c>
      <c r="AU2912" s="111">
        <f t="shared" si="411"/>
        <v>0</v>
      </c>
      <c r="AV2912" s="111">
        <f t="shared" si="412"/>
        <v>0</v>
      </c>
      <c r="AW2912" s="111">
        <f t="shared" si="413"/>
        <v>0</v>
      </c>
      <c r="AX2912" s="111">
        <f t="shared" si="414"/>
        <v>0</v>
      </c>
      <c r="AY2912" s="111">
        <f t="shared" si="415"/>
        <v>0</v>
      </c>
      <c r="AZ2912" s="111">
        <f t="shared" si="416"/>
        <v>0</v>
      </c>
      <c r="BA2912" s="111">
        <f t="shared" si="417"/>
        <v>0</v>
      </c>
      <c r="BB2912" s="111">
        <f t="shared" si="418"/>
        <v>0</v>
      </c>
      <c r="BC2912" s="111">
        <f t="shared" si="419"/>
        <v>0</v>
      </c>
      <c r="BD2912" s="111">
        <f t="shared" si="420"/>
        <v>0</v>
      </c>
      <c r="BE2912" s="111">
        <f t="shared" si="421"/>
        <v>0</v>
      </c>
      <c r="BF2912" s="111">
        <f t="shared" si="422"/>
        <v>0</v>
      </c>
      <c r="BG2912" s="111">
        <f t="shared" si="423"/>
        <v>0</v>
      </c>
    </row>
    <row r="2913" spans="1:59" ht="15.05" customHeight="1">
      <c r="A2913" s="132"/>
      <c r="B2913" s="132"/>
      <c r="C2913" s="160" t="s">
        <v>128</v>
      </c>
      <c r="D2913" s="551" t="str">
        <f t="shared" si="398"/>
        <v/>
      </c>
      <c r="E2913" s="551"/>
      <c r="F2913" s="551"/>
      <c r="G2913" s="550"/>
      <c r="H2913" s="550"/>
      <c r="I2913" s="550"/>
      <c r="J2913" s="550"/>
      <c r="K2913" s="513"/>
      <c r="L2913" s="514"/>
      <c r="M2913" s="513"/>
      <c r="N2913" s="514"/>
      <c r="O2913" s="513"/>
      <c r="P2913" s="514"/>
      <c r="Q2913" s="513"/>
      <c r="R2913" s="514"/>
      <c r="S2913" s="513"/>
      <c r="T2913" s="514"/>
      <c r="U2913" s="513"/>
      <c r="V2913" s="514"/>
      <c r="W2913" s="513"/>
      <c r="X2913" s="514"/>
      <c r="Y2913" s="513"/>
      <c r="Z2913" s="514"/>
      <c r="AA2913" s="513"/>
      <c r="AB2913" s="514"/>
      <c r="AC2913" s="513"/>
      <c r="AD2913" s="514"/>
      <c r="AE2913" s="132"/>
      <c r="AG2913" s="100">
        <f t="shared" si="399"/>
        <v>0</v>
      </c>
      <c r="AH2913" s="101">
        <f t="shared" si="400"/>
        <v>0</v>
      </c>
      <c r="AI2913" s="101">
        <f t="shared" si="401"/>
        <v>0</v>
      </c>
      <c r="AJ2913" s="102">
        <f t="shared" si="402"/>
        <v>0</v>
      </c>
      <c r="AL2913" s="111">
        <f t="shared" si="403"/>
        <v>0</v>
      </c>
      <c r="AM2913" s="111">
        <f t="shared" si="404"/>
        <v>0</v>
      </c>
      <c r="AN2913" s="111">
        <f t="shared" si="405"/>
        <v>0</v>
      </c>
      <c r="AP2913" s="111">
        <f t="shared" si="406"/>
        <v>0</v>
      </c>
      <c r="AQ2913" s="111">
        <f t="shared" si="407"/>
        <v>0</v>
      </c>
      <c r="AR2913" s="111">
        <f t="shared" si="408"/>
        <v>0</v>
      </c>
      <c r="AS2913" s="111">
        <f t="shared" si="409"/>
        <v>0</v>
      </c>
      <c r="AT2913" s="111">
        <f t="shared" si="410"/>
        <v>0</v>
      </c>
      <c r="AU2913" s="111">
        <f t="shared" si="411"/>
        <v>0</v>
      </c>
      <c r="AV2913" s="111">
        <f t="shared" si="412"/>
        <v>0</v>
      </c>
      <c r="AW2913" s="111">
        <f t="shared" si="413"/>
        <v>0</v>
      </c>
      <c r="AX2913" s="111">
        <f t="shared" si="414"/>
        <v>0</v>
      </c>
      <c r="AY2913" s="111">
        <f t="shared" si="415"/>
        <v>0</v>
      </c>
      <c r="AZ2913" s="111">
        <f t="shared" si="416"/>
        <v>0</v>
      </c>
      <c r="BA2913" s="111">
        <f t="shared" si="417"/>
        <v>0</v>
      </c>
      <c r="BB2913" s="111">
        <f t="shared" si="418"/>
        <v>0</v>
      </c>
      <c r="BC2913" s="111">
        <f t="shared" si="419"/>
        <v>0</v>
      </c>
      <c r="BD2913" s="111">
        <f t="shared" si="420"/>
        <v>0</v>
      </c>
      <c r="BE2913" s="111">
        <f t="shared" si="421"/>
        <v>0</v>
      </c>
      <c r="BF2913" s="111">
        <f t="shared" si="422"/>
        <v>0</v>
      </c>
      <c r="BG2913" s="111">
        <f t="shared" si="423"/>
        <v>0</v>
      </c>
    </row>
    <row r="2914" spans="1:59" ht="15.05" customHeight="1">
      <c r="A2914" s="132"/>
      <c r="B2914" s="132"/>
      <c r="C2914" s="160" t="s">
        <v>129</v>
      </c>
      <c r="D2914" s="551" t="str">
        <f t="shared" si="398"/>
        <v/>
      </c>
      <c r="E2914" s="551"/>
      <c r="F2914" s="551"/>
      <c r="G2914" s="550"/>
      <c r="H2914" s="550"/>
      <c r="I2914" s="550"/>
      <c r="J2914" s="550"/>
      <c r="K2914" s="513"/>
      <c r="L2914" s="514"/>
      <c r="M2914" s="513"/>
      <c r="N2914" s="514"/>
      <c r="O2914" s="513"/>
      <c r="P2914" s="514"/>
      <c r="Q2914" s="513"/>
      <c r="R2914" s="514"/>
      <c r="S2914" s="513"/>
      <c r="T2914" s="514"/>
      <c r="U2914" s="513"/>
      <c r="V2914" s="514"/>
      <c r="W2914" s="513"/>
      <c r="X2914" s="514"/>
      <c r="Y2914" s="513"/>
      <c r="Z2914" s="514"/>
      <c r="AA2914" s="513"/>
      <c r="AB2914" s="514"/>
      <c r="AC2914" s="513"/>
      <c r="AD2914" s="514"/>
      <c r="AE2914" s="132"/>
      <c r="AG2914" s="100">
        <f t="shared" si="399"/>
        <v>0</v>
      </c>
      <c r="AH2914" s="101">
        <f t="shared" si="400"/>
        <v>0</v>
      </c>
      <c r="AI2914" s="101">
        <f t="shared" si="401"/>
        <v>0</v>
      </c>
      <c r="AJ2914" s="102">
        <f t="shared" si="402"/>
        <v>0</v>
      </c>
      <c r="AL2914" s="111">
        <f t="shared" si="403"/>
        <v>0</v>
      </c>
      <c r="AM2914" s="111">
        <f t="shared" si="404"/>
        <v>0</v>
      </c>
      <c r="AN2914" s="111">
        <f t="shared" si="405"/>
        <v>0</v>
      </c>
      <c r="AP2914" s="111">
        <f t="shared" si="406"/>
        <v>0</v>
      </c>
      <c r="AQ2914" s="111">
        <f t="shared" si="407"/>
        <v>0</v>
      </c>
      <c r="AR2914" s="111">
        <f t="shared" si="408"/>
        <v>0</v>
      </c>
      <c r="AS2914" s="111">
        <f t="shared" si="409"/>
        <v>0</v>
      </c>
      <c r="AT2914" s="111">
        <f t="shared" si="410"/>
        <v>0</v>
      </c>
      <c r="AU2914" s="111">
        <f t="shared" si="411"/>
        <v>0</v>
      </c>
      <c r="AV2914" s="111">
        <f t="shared" si="412"/>
        <v>0</v>
      </c>
      <c r="AW2914" s="111">
        <f t="shared" si="413"/>
        <v>0</v>
      </c>
      <c r="AX2914" s="111">
        <f t="shared" si="414"/>
        <v>0</v>
      </c>
      <c r="AY2914" s="111">
        <f t="shared" si="415"/>
        <v>0</v>
      </c>
      <c r="AZ2914" s="111">
        <f t="shared" si="416"/>
        <v>0</v>
      </c>
      <c r="BA2914" s="111">
        <f t="shared" si="417"/>
        <v>0</v>
      </c>
      <c r="BB2914" s="111">
        <f t="shared" si="418"/>
        <v>0</v>
      </c>
      <c r="BC2914" s="111">
        <f t="shared" si="419"/>
        <v>0</v>
      </c>
      <c r="BD2914" s="111">
        <f t="shared" si="420"/>
        <v>0</v>
      </c>
      <c r="BE2914" s="111">
        <f t="shared" si="421"/>
        <v>0</v>
      </c>
      <c r="BF2914" s="111">
        <f t="shared" si="422"/>
        <v>0</v>
      </c>
      <c r="BG2914" s="111">
        <f t="shared" si="423"/>
        <v>0</v>
      </c>
    </row>
    <row r="2915" spans="1:59" ht="15.05" customHeight="1">
      <c r="A2915" s="132"/>
      <c r="B2915" s="132"/>
      <c r="C2915" s="160" t="s">
        <v>130</v>
      </c>
      <c r="D2915" s="551" t="str">
        <f t="shared" si="398"/>
        <v/>
      </c>
      <c r="E2915" s="551"/>
      <c r="F2915" s="551"/>
      <c r="G2915" s="550"/>
      <c r="H2915" s="550"/>
      <c r="I2915" s="550"/>
      <c r="J2915" s="550"/>
      <c r="K2915" s="513"/>
      <c r="L2915" s="514"/>
      <c r="M2915" s="513"/>
      <c r="N2915" s="514"/>
      <c r="O2915" s="513"/>
      <c r="P2915" s="514"/>
      <c r="Q2915" s="513"/>
      <c r="R2915" s="514"/>
      <c r="S2915" s="513"/>
      <c r="T2915" s="514"/>
      <c r="U2915" s="513"/>
      <c r="V2915" s="514"/>
      <c r="W2915" s="513"/>
      <c r="X2915" s="514"/>
      <c r="Y2915" s="513"/>
      <c r="Z2915" s="514"/>
      <c r="AA2915" s="513"/>
      <c r="AB2915" s="514"/>
      <c r="AC2915" s="513"/>
      <c r="AD2915" s="514"/>
      <c r="AE2915" s="132"/>
      <c r="AG2915" s="100">
        <f t="shared" si="399"/>
        <v>0</v>
      </c>
      <c r="AH2915" s="101">
        <f t="shared" si="400"/>
        <v>0</v>
      </c>
      <c r="AI2915" s="101">
        <f t="shared" si="401"/>
        <v>0</v>
      </c>
      <c r="AJ2915" s="102">
        <f t="shared" si="402"/>
        <v>0</v>
      </c>
      <c r="AL2915" s="111">
        <f t="shared" si="403"/>
        <v>0</v>
      </c>
      <c r="AM2915" s="111">
        <f t="shared" si="404"/>
        <v>0</v>
      </c>
      <c r="AN2915" s="111">
        <f t="shared" si="405"/>
        <v>0</v>
      </c>
      <c r="AP2915" s="111">
        <f t="shared" si="406"/>
        <v>0</v>
      </c>
      <c r="AQ2915" s="111">
        <f t="shared" si="407"/>
        <v>0</v>
      </c>
      <c r="AR2915" s="111">
        <f t="shared" si="408"/>
        <v>0</v>
      </c>
      <c r="AS2915" s="111">
        <f t="shared" si="409"/>
        <v>0</v>
      </c>
      <c r="AT2915" s="111">
        <f t="shared" si="410"/>
        <v>0</v>
      </c>
      <c r="AU2915" s="111">
        <f t="shared" si="411"/>
        <v>0</v>
      </c>
      <c r="AV2915" s="111">
        <f t="shared" si="412"/>
        <v>0</v>
      </c>
      <c r="AW2915" s="111">
        <f t="shared" si="413"/>
        <v>0</v>
      </c>
      <c r="AX2915" s="111">
        <f t="shared" si="414"/>
        <v>0</v>
      </c>
      <c r="AY2915" s="111">
        <f t="shared" si="415"/>
        <v>0</v>
      </c>
      <c r="AZ2915" s="111">
        <f t="shared" si="416"/>
        <v>0</v>
      </c>
      <c r="BA2915" s="111">
        <f t="shared" si="417"/>
        <v>0</v>
      </c>
      <c r="BB2915" s="111">
        <f t="shared" si="418"/>
        <v>0</v>
      </c>
      <c r="BC2915" s="111">
        <f t="shared" si="419"/>
        <v>0</v>
      </c>
      <c r="BD2915" s="111">
        <f t="shared" si="420"/>
        <v>0</v>
      </c>
      <c r="BE2915" s="111">
        <f t="shared" si="421"/>
        <v>0</v>
      </c>
      <c r="BF2915" s="111">
        <f t="shared" si="422"/>
        <v>0</v>
      </c>
      <c r="BG2915" s="111">
        <f t="shared" si="423"/>
        <v>0</v>
      </c>
    </row>
    <row r="2916" spans="1:59" ht="15.05" customHeight="1">
      <c r="A2916" s="132"/>
      <c r="B2916" s="132"/>
      <c r="C2916" s="160" t="s">
        <v>131</v>
      </c>
      <c r="D2916" s="551" t="str">
        <f t="shared" si="398"/>
        <v/>
      </c>
      <c r="E2916" s="551"/>
      <c r="F2916" s="551"/>
      <c r="G2916" s="550"/>
      <c r="H2916" s="550"/>
      <c r="I2916" s="550"/>
      <c r="J2916" s="550"/>
      <c r="K2916" s="513"/>
      <c r="L2916" s="514"/>
      <c r="M2916" s="513"/>
      <c r="N2916" s="514"/>
      <c r="O2916" s="513"/>
      <c r="P2916" s="514"/>
      <c r="Q2916" s="513"/>
      <c r="R2916" s="514"/>
      <c r="S2916" s="513"/>
      <c r="T2916" s="514"/>
      <c r="U2916" s="513"/>
      <c r="V2916" s="514"/>
      <c r="W2916" s="513"/>
      <c r="X2916" s="514"/>
      <c r="Y2916" s="513"/>
      <c r="Z2916" s="514"/>
      <c r="AA2916" s="513"/>
      <c r="AB2916" s="514"/>
      <c r="AC2916" s="513"/>
      <c r="AD2916" s="514"/>
      <c r="AE2916" s="132"/>
      <c r="AG2916" s="100">
        <f t="shared" si="399"/>
        <v>0</v>
      </c>
      <c r="AH2916" s="101">
        <f t="shared" si="400"/>
        <v>0</v>
      </c>
      <c r="AI2916" s="101">
        <f t="shared" si="401"/>
        <v>0</v>
      </c>
      <c r="AJ2916" s="102">
        <f t="shared" si="402"/>
        <v>0</v>
      </c>
      <c r="AL2916" s="111">
        <f t="shared" si="403"/>
        <v>0</v>
      </c>
      <c r="AM2916" s="111">
        <f t="shared" si="404"/>
        <v>0</v>
      </c>
      <c r="AN2916" s="111">
        <f t="shared" si="405"/>
        <v>0</v>
      </c>
      <c r="AP2916" s="111">
        <f t="shared" si="406"/>
        <v>0</v>
      </c>
      <c r="AQ2916" s="111">
        <f t="shared" si="407"/>
        <v>0</v>
      </c>
      <c r="AR2916" s="111">
        <f t="shared" si="408"/>
        <v>0</v>
      </c>
      <c r="AS2916" s="111">
        <f t="shared" si="409"/>
        <v>0</v>
      </c>
      <c r="AT2916" s="111">
        <f t="shared" si="410"/>
        <v>0</v>
      </c>
      <c r="AU2916" s="111">
        <f t="shared" si="411"/>
        <v>0</v>
      </c>
      <c r="AV2916" s="111">
        <f t="shared" si="412"/>
        <v>0</v>
      </c>
      <c r="AW2916" s="111">
        <f t="shared" si="413"/>
        <v>0</v>
      </c>
      <c r="AX2916" s="111">
        <f t="shared" si="414"/>
        <v>0</v>
      </c>
      <c r="AY2916" s="111">
        <f t="shared" si="415"/>
        <v>0</v>
      </c>
      <c r="AZ2916" s="111">
        <f t="shared" si="416"/>
        <v>0</v>
      </c>
      <c r="BA2916" s="111">
        <f t="shared" si="417"/>
        <v>0</v>
      </c>
      <c r="BB2916" s="111">
        <f t="shared" si="418"/>
        <v>0</v>
      </c>
      <c r="BC2916" s="111">
        <f t="shared" si="419"/>
        <v>0</v>
      </c>
      <c r="BD2916" s="111">
        <f t="shared" si="420"/>
        <v>0</v>
      </c>
      <c r="BE2916" s="111">
        <f t="shared" si="421"/>
        <v>0</v>
      </c>
      <c r="BF2916" s="111">
        <f t="shared" si="422"/>
        <v>0</v>
      </c>
      <c r="BG2916" s="111">
        <f t="shared" si="423"/>
        <v>0</v>
      </c>
    </row>
    <row r="2917" spans="1:59" ht="15.05" customHeight="1">
      <c r="A2917" s="132"/>
      <c r="B2917" s="132"/>
      <c r="C2917" s="160" t="s">
        <v>132</v>
      </c>
      <c r="D2917" s="551" t="str">
        <f t="shared" si="398"/>
        <v/>
      </c>
      <c r="E2917" s="551"/>
      <c r="F2917" s="551"/>
      <c r="G2917" s="550"/>
      <c r="H2917" s="550"/>
      <c r="I2917" s="550"/>
      <c r="J2917" s="550"/>
      <c r="K2917" s="513"/>
      <c r="L2917" s="514"/>
      <c r="M2917" s="513"/>
      <c r="N2917" s="514"/>
      <c r="O2917" s="513"/>
      <c r="P2917" s="514"/>
      <c r="Q2917" s="513"/>
      <c r="R2917" s="514"/>
      <c r="S2917" s="513"/>
      <c r="T2917" s="514"/>
      <c r="U2917" s="513"/>
      <c r="V2917" s="514"/>
      <c r="W2917" s="513"/>
      <c r="X2917" s="514"/>
      <c r="Y2917" s="513"/>
      <c r="Z2917" s="514"/>
      <c r="AA2917" s="513"/>
      <c r="AB2917" s="514"/>
      <c r="AC2917" s="513"/>
      <c r="AD2917" s="514"/>
      <c r="AE2917" s="132"/>
      <c r="AG2917" s="100">
        <f t="shared" si="399"/>
        <v>0</v>
      </c>
      <c r="AH2917" s="101">
        <f t="shared" si="400"/>
        <v>0</v>
      </c>
      <c r="AI2917" s="101">
        <f t="shared" si="401"/>
        <v>0</v>
      </c>
      <c r="AJ2917" s="102">
        <f t="shared" si="402"/>
        <v>0</v>
      </c>
      <c r="AL2917" s="111">
        <f t="shared" si="403"/>
        <v>0</v>
      </c>
      <c r="AM2917" s="111">
        <f t="shared" si="404"/>
        <v>0</v>
      </c>
      <c r="AN2917" s="111">
        <f t="shared" si="405"/>
        <v>0</v>
      </c>
      <c r="AP2917" s="111">
        <f t="shared" ref="AP2917:AP2948" si="424">IF($AG$2851=$AH$2851,0,IF(OR(AND(M2641="NA",M2917&lt;&gt;"NA"),AND(M2641&lt;&gt;"NA",M2917="NA"),AND(M2641&lt;&gt;"NS",M2641&lt;&gt;"NA",M2917&lt;&gt;"NS",M2917&lt;&gt;"NA",M2917&gt;M2641)),1,0))</f>
        <v>0</v>
      </c>
      <c r="AQ2917" s="111">
        <f t="shared" ref="AQ2917:AQ2948" si="425">IF($AG$2851=$AH$2851,0,IF(OR(AND(N2641="NA",N2917&lt;&gt;"NA"),AND(N2641&lt;&gt;"NA",N2917="NA"),AND(N2641&lt;&gt;"NS",N2641&lt;&gt;"NA",N2917&lt;&gt;"NS",N2917&lt;&gt;"NA",N2917&gt;N2641)),1,0))</f>
        <v>0</v>
      </c>
      <c r="AR2917" s="111">
        <f t="shared" ref="AR2917:AR2948" si="426">IF($AG$2851=$AH$2851,0,IF(OR(AND(O2641="NA",O2917&lt;&gt;"NA"),AND(O2641&lt;&gt;"NA",O2917="NA"),AND(O2641&lt;&gt;"NS",O2641&lt;&gt;"NA",O2917&lt;&gt;"NS",O2917&lt;&gt;"NA",O2917&gt;O2641)),1,0))</f>
        <v>0</v>
      </c>
      <c r="AS2917" s="111">
        <f t="shared" ref="AS2917:AS2948" si="427">IF($AG$2851=$AH$2851,0,IF(OR(AND(P2641="NA",P2917&lt;&gt;"NA"),AND(P2641&lt;&gt;"NA",P2917="NA"),AND(P2641&lt;&gt;"NS",P2641&lt;&gt;"NA",P2917&lt;&gt;"NS",P2917&lt;&gt;"NA",P2917&gt;P2641)),1,0))</f>
        <v>0</v>
      </c>
      <c r="AT2917" s="111">
        <f t="shared" ref="AT2917:AT2948" si="428">IF($AG$2851=$AH$2851,0,IF(OR(AND(Q2641="NA",Q2917&lt;&gt;"NA"),AND(Q2641&lt;&gt;"NA",Q2917="NA"),AND(Q2641&lt;&gt;"NS",Q2641&lt;&gt;"NA",Q2917&lt;&gt;"NS",Q2917&lt;&gt;"NA",Q2917&gt;Q2641)),1,0))</f>
        <v>0</v>
      </c>
      <c r="AU2917" s="111">
        <f t="shared" ref="AU2917:AU2948" si="429">IF($AG$2851=$AH$2851,0,IF(OR(AND(R2641="NA",R2917&lt;&gt;"NA"),AND(R2641&lt;&gt;"NA",R2917="NA"),AND(R2641&lt;&gt;"NS",R2641&lt;&gt;"NA",R2917&lt;&gt;"NS",R2917&lt;&gt;"NA",R2917&gt;R2641)),1,0))</f>
        <v>0</v>
      </c>
      <c r="AV2917" s="111">
        <f t="shared" ref="AV2917:AV2948" si="430">IF($AG$2851=$AH$2851,0,IF(OR(AND(S2641="NA",S2917&lt;&gt;"NA"),AND(S2641&lt;&gt;"NA",S2917="NA"),AND(S2641&lt;&gt;"NS",S2641&lt;&gt;"NA",S2917&lt;&gt;"NS",S2917&lt;&gt;"NA",S2917&gt;S2641)),1,0))</f>
        <v>0</v>
      </c>
      <c r="AW2917" s="111">
        <f t="shared" ref="AW2917:AW2948" si="431">IF($AG$2851=$AH$2851,0,IF(OR(AND(T2641="NA",T2917&lt;&gt;"NA"),AND(T2641&lt;&gt;"NA",T2917="NA"),AND(T2641&lt;&gt;"NS",T2641&lt;&gt;"NA",T2917&lt;&gt;"NS",T2917&lt;&gt;"NA",T2917&gt;T2641)),1,0))</f>
        <v>0</v>
      </c>
      <c r="AX2917" s="111">
        <f t="shared" ref="AX2917:AX2948" si="432">IF($AG$2851=$AH$2851,0,IF(OR(AND(U2641="NA",U2917&lt;&gt;"NA"),AND(U2641&lt;&gt;"NA",U2917="NA"),AND(U2641&lt;&gt;"NS",U2641&lt;&gt;"NA",U2917&lt;&gt;"NS",U2917&lt;&gt;"NA",U2917&gt;U2641)),1,0))</f>
        <v>0</v>
      </c>
      <c r="AY2917" s="111">
        <f t="shared" ref="AY2917:AY2948" si="433">IF($AG$2851=$AH$2851,0,IF(OR(AND(V2641="NA",V2917&lt;&gt;"NA"),AND(V2641&lt;&gt;"NA",V2917="NA"),AND(V2641&lt;&gt;"NS",V2641&lt;&gt;"NA",V2917&lt;&gt;"NS",V2917&lt;&gt;"NA",V2917&gt;V2641)),1,0))</f>
        <v>0</v>
      </c>
      <c r="AZ2917" s="111">
        <f t="shared" ref="AZ2917:AZ2948" si="434">IF($AG$2851=$AH$2851,0,IF(OR(AND(W2641="NA",W2917&lt;&gt;"NA"),AND(W2641&lt;&gt;"NA",W2917="NA"),AND(W2641&lt;&gt;"NS",W2641&lt;&gt;"NA",W2917&lt;&gt;"NS",W2917&lt;&gt;"NA",W2917&gt;W2641)),1,0))</f>
        <v>0</v>
      </c>
      <c r="BA2917" s="111">
        <f t="shared" ref="BA2917:BA2948" si="435">IF($AG$2851=$AH$2851,0,IF(OR(AND(X2641="NA",X2917&lt;&gt;"NA"),AND(X2641&lt;&gt;"NA",X2917="NA"),AND(X2641&lt;&gt;"NS",X2641&lt;&gt;"NA",X2917&lt;&gt;"NS",X2917&lt;&gt;"NA",X2917&gt;X2641)),1,0))</f>
        <v>0</v>
      </c>
      <c r="BB2917" s="111">
        <f t="shared" ref="BB2917:BB2948" si="436">IF($AG$2851=$AH$2851,0,IF(OR(AND(Y2641="NA",Y2917&lt;&gt;"NA"),AND(Y2641&lt;&gt;"NA",Y2917="NA"),AND(Y2641&lt;&gt;"NS",Y2641&lt;&gt;"NA",Y2917&lt;&gt;"NS",Y2917&lt;&gt;"NA",Y2917&gt;Y2641)),1,0))</f>
        <v>0</v>
      </c>
      <c r="BC2917" s="111">
        <f t="shared" ref="BC2917:BC2948" si="437">IF($AG$2851=$AH$2851,0,IF(OR(AND(Z2641="NA",Z2917&lt;&gt;"NA"),AND(Z2641&lt;&gt;"NA",Z2917="NA"),AND(Z2641&lt;&gt;"NS",Z2641&lt;&gt;"NA",Z2917&lt;&gt;"NS",Z2917&lt;&gt;"NA",Z2917&gt;Z2641)),1,0))</f>
        <v>0</v>
      </c>
      <c r="BD2917" s="111">
        <f t="shared" ref="BD2917:BD2948" si="438">IF($AG$2851=$AH$2851,0,IF(OR(AND(AA2641="NA",AA2917&lt;&gt;"NA"),AND(AA2641&lt;&gt;"NA",AA2917="NA"),AND(AA2641&lt;&gt;"NS",AA2641&lt;&gt;"NA",AA2917&lt;&gt;"NS",AA2917&lt;&gt;"NA",AA2917&gt;AA2641)),1,0))</f>
        <v>0</v>
      </c>
      <c r="BE2917" s="111">
        <f t="shared" ref="BE2917:BE2948" si="439">IF($AG$2851=$AH$2851,0,IF(OR(AND(AB2641="NA",AB2917&lt;&gt;"NA"),AND(AB2641&lt;&gt;"NA",AB2917="NA"),AND(AB2641&lt;&gt;"NS",AB2641&lt;&gt;"NA",AB2917&lt;&gt;"NS",AB2917&lt;&gt;"NA",AB2917&gt;AB2641)),1,0))</f>
        <v>0</v>
      </c>
      <c r="BF2917" s="111">
        <f t="shared" ref="BF2917:BF2948" si="440">IF($AG$2851=$AH$2851,0,IF(OR(AND(AC2641="NA",AC2917&lt;&gt;"NA"),AND(AC2641&lt;&gt;"NA",AC2917="NA"),AND(AC2641&lt;&gt;"NS",AC2641&lt;&gt;"NA",AC2917&lt;&gt;"NS",AC2917&lt;&gt;"NA",AC2917&gt;AC2641)),1,0))</f>
        <v>0</v>
      </c>
      <c r="BG2917" s="111">
        <f t="shared" ref="BG2917:BG2948" si="441">IF($AG$2851=$AH$2851,0,IF(OR(AND(AD2641="NA",AD2917&lt;&gt;"NA"),AND(AD2641&lt;&gt;"NA",AD2917="NA"),AND(AD2641&lt;&gt;"NS",AD2641&lt;&gt;"NA",AD2917&lt;&gt;"NS",AD2917&lt;&gt;"NA",AD2917&gt;AD2641)),1,0))</f>
        <v>0</v>
      </c>
    </row>
    <row r="2918" spans="1:59" ht="15.05" customHeight="1">
      <c r="A2918" s="132"/>
      <c r="B2918" s="132"/>
      <c r="C2918" s="160" t="s">
        <v>133</v>
      </c>
      <c r="D2918" s="551" t="str">
        <f t="shared" ref="D2918:D2972" si="442">IF(D103="","",D103)</f>
        <v/>
      </c>
      <c r="E2918" s="551"/>
      <c r="F2918" s="551"/>
      <c r="G2918" s="550"/>
      <c r="H2918" s="550"/>
      <c r="I2918" s="550"/>
      <c r="J2918" s="550"/>
      <c r="K2918" s="513"/>
      <c r="L2918" s="514"/>
      <c r="M2918" s="513"/>
      <c r="N2918" s="514"/>
      <c r="O2918" s="513"/>
      <c r="P2918" s="514"/>
      <c r="Q2918" s="513"/>
      <c r="R2918" s="514"/>
      <c r="S2918" s="513"/>
      <c r="T2918" s="514"/>
      <c r="U2918" s="513"/>
      <c r="V2918" s="514"/>
      <c r="W2918" s="513"/>
      <c r="X2918" s="514"/>
      <c r="Y2918" s="513"/>
      <c r="Z2918" s="514"/>
      <c r="AA2918" s="513"/>
      <c r="AB2918" s="514"/>
      <c r="AC2918" s="513"/>
      <c r="AD2918" s="514"/>
      <c r="AE2918" s="132"/>
      <c r="AG2918" s="100">
        <f t="shared" ref="AG2918:AG2972" si="443">K2918</f>
        <v>0</v>
      </c>
      <c r="AH2918" s="101">
        <f t="shared" ref="AH2918:AH2972" si="444">IF(AND(COUNTA(M2918:AD2918)&lt;&gt;0,COUNTIF(M2918:AD2918,"NA")=COUNTA($M$2852:$AD$2852)),"NA",SUM(M2918:AD2918))</f>
        <v>0</v>
      </c>
      <c r="AI2918" s="101">
        <f t="shared" ref="AI2918:AI2972" si="445">COUNTIF(M2918:AD2918, "NS")</f>
        <v>0</v>
      </c>
      <c r="AJ2918" s="102">
        <f t="shared" ref="AJ2918:AJ2972" si="446">IF($AG$2851=$AH$2851, 0, IF(OR(AND(AG2918 =0, AI2918 &gt;0), AND(AG2918 ="NS", AH2918&gt;0), AND(AG2918 ="NS", AH2918 =0, AI2918=0), AND(AG2918="NA", AH2918&lt;&gt;"NA") ), 1, IF(OR(AND(AI2918&gt;=2, AH2918&lt;AG2918), AND(AG2918="NS", AH2918=0, AI2918&gt;0), AH2918=AG2918 ), 0, 1)))</f>
        <v>0</v>
      </c>
      <c r="AL2918" s="111">
        <f t="shared" ref="AL2918:AL2972" si="447">IF($AG$2851=$AH$2851,0,IF(OR(AND(D2918&lt;&gt;"",G2918=""),AND(D2918="",G2918&lt;&gt;"")),1,0))</f>
        <v>0</v>
      </c>
      <c r="AM2918" s="111">
        <f t="shared" ref="AM2918:AM2972" si="448">IF(OR(AND(G2918=1,COUNTA(K2918:AD2918)=0),AND(G2918&gt;1,COUNTA(K2918:AD2918)&lt;&gt;0)),1,0)</f>
        <v>0</v>
      </c>
      <c r="AN2918" s="111">
        <f t="shared" ref="AN2918:AN2972" si="449">IF(AND(G2918=1,COUNTA(K2918:AD2918)&lt;&gt;COUNTA($K$2852:$AD$2852)),1,0)</f>
        <v>0</v>
      </c>
      <c r="AP2918" s="111">
        <f t="shared" si="424"/>
        <v>0</v>
      </c>
      <c r="AQ2918" s="111">
        <f t="shared" si="425"/>
        <v>0</v>
      </c>
      <c r="AR2918" s="111">
        <f t="shared" si="426"/>
        <v>0</v>
      </c>
      <c r="AS2918" s="111">
        <f t="shared" si="427"/>
        <v>0</v>
      </c>
      <c r="AT2918" s="111">
        <f t="shared" si="428"/>
        <v>0</v>
      </c>
      <c r="AU2918" s="111">
        <f t="shared" si="429"/>
        <v>0</v>
      </c>
      <c r="AV2918" s="111">
        <f t="shared" si="430"/>
        <v>0</v>
      </c>
      <c r="AW2918" s="111">
        <f t="shared" si="431"/>
        <v>0</v>
      </c>
      <c r="AX2918" s="111">
        <f t="shared" si="432"/>
        <v>0</v>
      </c>
      <c r="AY2918" s="111">
        <f t="shared" si="433"/>
        <v>0</v>
      </c>
      <c r="AZ2918" s="111">
        <f t="shared" si="434"/>
        <v>0</v>
      </c>
      <c r="BA2918" s="111">
        <f t="shared" si="435"/>
        <v>0</v>
      </c>
      <c r="BB2918" s="111">
        <f t="shared" si="436"/>
        <v>0</v>
      </c>
      <c r="BC2918" s="111">
        <f t="shared" si="437"/>
        <v>0</v>
      </c>
      <c r="BD2918" s="111">
        <f t="shared" si="438"/>
        <v>0</v>
      </c>
      <c r="BE2918" s="111">
        <f t="shared" si="439"/>
        <v>0</v>
      </c>
      <c r="BF2918" s="111">
        <f t="shared" si="440"/>
        <v>0</v>
      </c>
      <c r="BG2918" s="111">
        <f t="shared" si="441"/>
        <v>0</v>
      </c>
    </row>
    <row r="2919" spans="1:59" ht="15.05" customHeight="1">
      <c r="A2919" s="132"/>
      <c r="B2919" s="132"/>
      <c r="C2919" s="160" t="s">
        <v>134</v>
      </c>
      <c r="D2919" s="551" t="str">
        <f t="shared" si="442"/>
        <v/>
      </c>
      <c r="E2919" s="551"/>
      <c r="F2919" s="551"/>
      <c r="G2919" s="550"/>
      <c r="H2919" s="550"/>
      <c r="I2919" s="550"/>
      <c r="J2919" s="550"/>
      <c r="K2919" s="513"/>
      <c r="L2919" s="514"/>
      <c r="M2919" s="513"/>
      <c r="N2919" s="514"/>
      <c r="O2919" s="513"/>
      <c r="P2919" s="514"/>
      <c r="Q2919" s="513"/>
      <c r="R2919" s="514"/>
      <c r="S2919" s="513"/>
      <c r="T2919" s="514"/>
      <c r="U2919" s="513"/>
      <c r="V2919" s="514"/>
      <c r="W2919" s="513"/>
      <c r="X2919" s="514"/>
      <c r="Y2919" s="513"/>
      <c r="Z2919" s="514"/>
      <c r="AA2919" s="513"/>
      <c r="AB2919" s="514"/>
      <c r="AC2919" s="513"/>
      <c r="AD2919" s="514"/>
      <c r="AE2919" s="132"/>
      <c r="AG2919" s="100">
        <f t="shared" si="443"/>
        <v>0</v>
      </c>
      <c r="AH2919" s="101">
        <f t="shared" si="444"/>
        <v>0</v>
      </c>
      <c r="AI2919" s="101">
        <f t="shared" si="445"/>
        <v>0</v>
      </c>
      <c r="AJ2919" s="102">
        <f t="shared" si="446"/>
        <v>0</v>
      </c>
      <c r="AL2919" s="111">
        <f t="shared" si="447"/>
        <v>0</v>
      </c>
      <c r="AM2919" s="111">
        <f t="shared" si="448"/>
        <v>0</v>
      </c>
      <c r="AN2919" s="111">
        <f t="shared" si="449"/>
        <v>0</v>
      </c>
      <c r="AP2919" s="111">
        <f t="shared" si="424"/>
        <v>0</v>
      </c>
      <c r="AQ2919" s="111">
        <f t="shared" si="425"/>
        <v>0</v>
      </c>
      <c r="AR2919" s="111">
        <f t="shared" si="426"/>
        <v>0</v>
      </c>
      <c r="AS2919" s="111">
        <f t="shared" si="427"/>
        <v>0</v>
      </c>
      <c r="AT2919" s="111">
        <f t="shared" si="428"/>
        <v>0</v>
      </c>
      <c r="AU2919" s="111">
        <f t="shared" si="429"/>
        <v>0</v>
      </c>
      <c r="AV2919" s="111">
        <f t="shared" si="430"/>
        <v>0</v>
      </c>
      <c r="AW2919" s="111">
        <f t="shared" si="431"/>
        <v>0</v>
      </c>
      <c r="AX2919" s="111">
        <f t="shared" si="432"/>
        <v>0</v>
      </c>
      <c r="AY2919" s="111">
        <f t="shared" si="433"/>
        <v>0</v>
      </c>
      <c r="AZ2919" s="111">
        <f t="shared" si="434"/>
        <v>0</v>
      </c>
      <c r="BA2919" s="111">
        <f t="shared" si="435"/>
        <v>0</v>
      </c>
      <c r="BB2919" s="111">
        <f t="shared" si="436"/>
        <v>0</v>
      </c>
      <c r="BC2919" s="111">
        <f t="shared" si="437"/>
        <v>0</v>
      </c>
      <c r="BD2919" s="111">
        <f t="shared" si="438"/>
        <v>0</v>
      </c>
      <c r="BE2919" s="111">
        <f t="shared" si="439"/>
        <v>0</v>
      </c>
      <c r="BF2919" s="111">
        <f t="shared" si="440"/>
        <v>0</v>
      </c>
      <c r="BG2919" s="111">
        <f t="shared" si="441"/>
        <v>0</v>
      </c>
    </row>
    <row r="2920" spans="1:59" ht="15.05" customHeight="1">
      <c r="A2920" s="132"/>
      <c r="B2920" s="132"/>
      <c r="C2920" s="160" t="s">
        <v>135</v>
      </c>
      <c r="D2920" s="551" t="str">
        <f t="shared" si="442"/>
        <v/>
      </c>
      <c r="E2920" s="551"/>
      <c r="F2920" s="551"/>
      <c r="G2920" s="550"/>
      <c r="H2920" s="550"/>
      <c r="I2920" s="550"/>
      <c r="J2920" s="550"/>
      <c r="K2920" s="513"/>
      <c r="L2920" s="514"/>
      <c r="M2920" s="513"/>
      <c r="N2920" s="514"/>
      <c r="O2920" s="513"/>
      <c r="P2920" s="514"/>
      <c r="Q2920" s="513"/>
      <c r="R2920" s="514"/>
      <c r="S2920" s="513"/>
      <c r="T2920" s="514"/>
      <c r="U2920" s="513"/>
      <c r="V2920" s="514"/>
      <c r="W2920" s="513"/>
      <c r="X2920" s="514"/>
      <c r="Y2920" s="513"/>
      <c r="Z2920" s="514"/>
      <c r="AA2920" s="513"/>
      <c r="AB2920" s="514"/>
      <c r="AC2920" s="513"/>
      <c r="AD2920" s="514"/>
      <c r="AE2920" s="132"/>
      <c r="AG2920" s="100">
        <f t="shared" si="443"/>
        <v>0</v>
      </c>
      <c r="AH2920" s="101">
        <f t="shared" si="444"/>
        <v>0</v>
      </c>
      <c r="AI2920" s="101">
        <f t="shared" si="445"/>
        <v>0</v>
      </c>
      <c r="AJ2920" s="102">
        <f t="shared" si="446"/>
        <v>0</v>
      </c>
      <c r="AL2920" s="111">
        <f t="shared" si="447"/>
        <v>0</v>
      </c>
      <c r="AM2920" s="111">
        <f t="shared" si="448"/>
        <v>0</v>
      </c>
      <c r="AN2920" s="111">
        <f t="shared" si="449"/>
        <v>0</v>
      </c>
      <c r="AP2920" s="111">
        <f t="shared" si="424"/>
        <v>0</v>
      </c>
      <c r="AQ2920" s="111">
        <f t="shared" si="425"/>
        <v>0</v>
      </c>
      <c r="AR2920" s="111">
        <f t="shared" si="426"/>
        <v>0</v>
      </c>
      <c r="AS2920" s="111">
        <f t="shared" si="427"/>
        <v>0</v>
      </c>
      <c r="AT2920" s="111">
        <f t="shared" si="428"/>
        <v>0</v>
      </c>
      <c r="AU2920" s="111">
        <f t="shared" si="429"/>
        <v>0</v>
      </c>
      <c r="AV2920" s="111">
        <f t="shared" si="430"/>
        <v>0</v>
      </c>
      <c r="AW2920" s="111">
        <f t="shared" si="431"/>
        <v>0</v>
      </c>
      <c r="AX2920" s="111">
        <f t="shared" si="432"/>
        <v>0</v>
      </c>
      <c r="AY2920" s="111">
        <f t="shared" si="433"/>
        <v>0</v>
      </c>
      <c r="AZ2920" s="111">
        <f t="shared" si="434"/>
        <v>0</v>
      </c>
      <c r="BA2920" s="111">
        <f t="shared" si="435"/>
        <v>0</v>
      </c>
      <c r="BB2920" s="111">
        <f t="shared" si="436"/>
        <v>0</v>
      </c>
      <c r="BC2920" s="111">
        <f t="shared" si="437"/>
        <v>0</v>
      </c>
      <c r="BD2920" s="111">
        <f t="shared" si="438"/>
        <v>0</v>
      </c>
      <c r="BE2920" s="111">
        <f t="shared" si="439"/>
        <v>0</v>
      </c>
      <c r="BF2920" s="111">
        <f t="shared" si="440"/>
        <v>0</v>
      </c>
      <c r="BG2920" s="111">
        <f t="shared" si="441"/>
        <v>0</v>
      </c>
    </row>
    <row r="2921" spans="1:59" ht="15.05" customHeight="1">
      <c r="A2921" s="132"/>
      <c r="B2921" s="132"/>
      <c r="C2921" s="160" t="s">
        <v>136</v>
      </c>
      <c r="D2921" s="551" t="str">
        <f t="shared" si="442"/>
        <v/>
      </c>
      <c r="E2921" s="551"/>
      <c r="F2921" s="551"/>
      <c r="G2921" s="550"/>
      <c r="H2921" s="550"/>
      <c r="I2921" s="550"/>
      <c r="J2921" s="550"/>
      <c r="K2921" s="513"/>
      <c r="L2921" s="514"/>
      <c r="M2921" s="513"/>
      <c r="N2921" s="514"/>
      <c r="O2921" s="513"/>
      <c r="P2921" s="514"/>
      <c r="Q2921" s="513"/>
      <c r="R2921" s="514"/>
      <c r="S2921" s="513"/>
      <c r="T2921" s="514"/>
      <c r="U2921" s="513"/>
      <c r="V2921" s="514"/>
      <c r="W2921" s="513"/>
      <c r="X2921" s="514"/>
      <c r="Y2921" s="513"/>
      <c r="Z2921" s="514"/>
      <c r="AA2921" s="513"/>
      <c r="AB2921" s="514"/>
      <c r="AC2921" s="513"/>
      <c r="AD2921" s="514"/>
      <c r="AE2921" s="132"/>
      <c r="AG2921" s="100">
        <f t="shared" si="443"/>
        <v>0</v>
      </c>
      <c r="AH2921" s="101">
        <f t="shared" si="444"/>
        <v>0</v>
      </c>
      <c r="AI2921" s="101">
        <f t="shared" si="445"/>
        <v>0</v>
      </c>
      <c r="AJ2921" s="102">
        <f t="shared" si="446"/>
        <v>0</v>
      </c>
      <c r="AL2921" s="111">
        <f t="shared" si="447"/>
        <v>0</v>
      </c>
      <c r="AM2921" s="111">
        <f t="shared" si="448"/>
        <v>0</v>
      </c>
      <c r="AN2921" s="111">
        <f t="shared" si="449"/>
        <v>0</v>
      </c>
      <c r="AP2921" s="111">
        <f t="shared" si="424"/>
        <v>0</v>
      </c>
      <c r="AQ2921" s="111">
        <f t="shared" si="425"/>
        <v>0</v>
      </c>
      <c r="AR2921" s="111">
        <f t="shared" si="426"/>
        <v>0</v>
      </c>
      <c r="AS2921" s="111">
        <f t="shared" si="427"/>
        <v>0</v>
      </c>
      <c r="AT2921" s="111">
        <f t="shared" si="428"/>
        <v>0</v>
      </c>
      <c r="AU2921" s="111">
        <f t="shared" si="429"/>
        <v>0</v>
      </c>
      <c r="AV2921" s="111">
        <f t="shared" si="430"/>
        <v>0</v>
      </c>
      <c r="AW2921" s="111">
        <f t="shared" si="431"/>
        <v>0</v>
      </c>
      <c r="AX2921" s="111">
        <f t="shared" si="432"/>
        <v>0</v>
      </c>
      <c r="AY2921" s="111">
        <f t="shared" si="433"/>
        <v>0</v>
      </c>
      <c r="AZ2921" s="111">
        <f t="shared" si="434"/>
        <v>0</v>
      </c>
      <c r="BA2921" s="111">
        <f t="shared" si="435"/>
        <v>0</v>
      </c>
      <c r="BB2921" s="111">
        <f t="shared" si="436"/>
        <v>0</v>
      </c>
      <c r="BC2921" s="111">
        <f t="shared" si="437"/>
        <v>0</v>
      </c>
      <c r="BD2921" s="111">
        <f t="shared" si="438"/>
        <v>0</v>
      </c>
      <c r="BE2921" s="111">
        <f t="shared" si="439"/>
        <v>0</v>
      </c>
      <c r="BF2921" s="111">
        <f t="shared" si="440"/>
        <v>0</v>
      </c>
      <c r="BG2921" s="111">
        <f t="shared" si="441"/>
        <v>0</v>
      </c>
    </row>
    <row r="2922" spans="1:59" ht="15.05" customHeight="1">
      <c r="A2922" s="132"/>
      <c r="B2922" s="132"/>
      <c r="C2922" s="160" t="s">
        <v>137</v>
      </c>
      <c r="D2922" s="551" t="str">
        <f t="shared" si="442"/>
        <v/>
      </c>
      <c r="E2922" s="551"/>
      <c r="F2922" s="551"/>
      <c r="G2922" s="550"/>
      <c r="H2922" s="550"/>
      <c r="I2922" s="550"/>
      <c r="J2922" s="550"/>
      <c r="K2922" s="513"/>
      <c r="L2922" s="514"/>
      <c r="M2922" s="513"/>
      <c r="N2922" s="514"/>
      <c r="O2922" s="513"/>
      <c r="P2922" s="514"/>
      <c r="Q2922" s="513"/>
      <c r="R2922" s="514"/>
      <c r="S2922" s="513"/>
      <c r="T2922" s="514"/>
      <c r="U2922" s="513"/>
      <c r="V2922" s="514"/>
      <c r="W2922" s="513"/>
      <c r="X2922" s="514"/>
      <c r="Y2922" s="513"/>
      <c r="Z2922" s="514"/>
      <c r="AA2922" s="513"/>
      <c r="AB2922" s="514"/>
      <c r="AC2922" s="513"/>
      <c r="AD2922" s="514"/>
      <c r="AE2922" s="132"/>
      <c r="AG2922" s="100">
        <f t="shared" si="443"/>
        <v>0</v>
      </c>
      <c r="AH2922" s="101">
        <f t="shared" si="444"/>
        <v>0</v>
      </c>
      <c r="AI2922" s="101">
        <f t="shared" si="445"/>
        <v>0</v>
      </c>
      <c r="AJ2922" s="102">
        <f t="shared" si="446"/>
        <v>0</v>
      </c>
      <c r="AL2922" s="111">
        <f t="shared" si="447"/>
        <v>0</v>
      </c>
      <c r="AM2922" s="111">
        <f t="shared" si="448"/>
        <v>0</v>
      </c>
      <c r="AN2922" s="111">
        <f t="shared" si="449"/>
        <v>0</v>
      </c>
      <c r="AP2922" s="111">
        <f t="shared" si="424"/>
        <v>0</v>
      </c>
      <c r="AQ2922" s="111">
        <f t="shared" si="425"/>
        <v>0</v>
      </c>
      <c r="AR2922" s="111">
        <f t="shared" si="426"/>
        <v>0</v>
      </c>
      <c r="AS2922" s="111">
        <f t="shared" si="427"/>
        <v>0</v>
      </c>
      <c r="AT2922" s="111">
        <f t="shared" si="428"/>
        <v>0</v>
      </c>
      <c r="AU2922" s="111">
        <f t="shared" si="429"/>
        <v>0</v>
      </c>
      <c r="AV2922" s="111">
        <f t="shared" si="430"/>
        <v>0</v>
      </c>
      <c r="AW2922" s="111">
        <f t="shared" si="431"/>
        <v>0</v>
      </c>
      <c r="AX2922" s="111">
        <f t="shared" si="432"/>
        <v>0</v>
      </c>
      <c r="AY2922" s="111">
        <f t="shared" si="433"/>
        <v>0</v>
      </c>
      <c r="AZ2922" s="111">
        <f t="shared" si="434"/>
        <v>0</v>
      </c>
      <c r="BA2922" s="111">
        <f t="shared" si="435"/>
        <v>0</v>
      </c>
      <c r="BB2922" s="111">
        <f t="shared" si="436"/>
        <v>0</v>
      </c>
      <c r="BC2922" s="111">
        <f t="shared" si="437"/>
        <v>0</v>
      </c>
      <c r="BD2922" s="111">
        <f t="shared" si="438"/>
        <v>0</v>
      </c>
      <c r="BE2922" s="111">
        <f t="shared" si="439"/>
        <v>0</v>
      </c>
      <c r="BF2922" s="111">
        <f t="shared" si="440"/>
        <v>0</v>
      </c>
      <c r="BG2922" s="111">
        <f t="shared" si="441"/>
        <v>0</v>
      </c>
    </row>
    <row r="2923" spans="1:59" ht="15.05" customHeight="1">
      <c r="A2923" s="132"/>
      <c r="B2923" s="132"/>
      <c r="C2923" s="160" t="s">
        <v>138</v>
      </c>
      <c r="D2923" s="551" t="str">
        <f t="shared" si="442"/>
        <v/>
      </c>
      <c r="E2923" s="551"/>
      <c r="F2923" s="551"/>
      <c r="G2923" s="550"/>
      <c r="H2923" s="550"/>
      <c r="I2923" s="550"/>
      <c r="J2923" s="550"/>
      <c r="K2923" s="513"/>
      <c r="L2923" s="514"/>
      <c r="M2923" s="513"/>
      <c r="N2923" s="514"/>
      <c r="O2923" s="513"/>
      <c r="P2923" s="514"/>
      <c r="Q2923" s="513"/>
      <c r="R2923" s="514"/>
      <c r="S2923" s="513"/>
      <c r="T2923" s="514"/>
      <c r="U2923" s="513"/>
      <c r="V2923" s="514"/>
      <c r="W2923" s="513"/>
      <c r="X2923" s="514"/>
      <c r="Y2923" s="513"/>
      <c r="Z2923" s="514"/>
      <c r="AA2923" s="513"/>
      <c r="AB2923" s="514"/>
      <c r="AC2923" s="513"/>
      <c r="AD2923" s="514"/>
      <c r="AE2923" s="132"/>
      <c r="AG2923" s="100">
        <f t="shared" si="443"/>
        <v>0</v>
      </c>
      <c r="AH2923" s="101">
        <f t="shared" si="444"/>
        <v>0</v>
      </c>
      <c r="AI2923" s="101">
        <f t="shared" si="445"/>
        <v>0</v>
      </c>
      <c r="AJ2923" s="102">
        <f t="shared" si="446"/>
        <v>0</v>
      </c>
      <c r="AL2923" s="111">
        <f t="shared" si="447"/>
        <v>0</v>
      </c>
      <c r="AM2923" s="111">
        <f t="shared" si="448"/>
        <v>0</v>
      </c>
      <c r="AN2923" s="111">
        <f t="shared" si="449"/>
        <v>0</v>
      </c>
      <c r="AP2923" s="111">
        <f t="shared" si="424"/>
        <v>0</v>
      </c>
      <c r="AQ2923" s="111">
        <f t="shared" si="425"/>
        <v>0</v>
      </c>
      <c r="AR2923" s="111">
        <f t="shared" si="426"/>
        <v>0</v>
      </c>
      <c r="AS2923" s="111">
        <f t="shared" si="427"/>
        <v>0</v>
      </c>
      <c r="AT2923" s="111">
        <f t="shared" si="428"/>
        <v>0</v>
      </c>
      <c r="AU2923" s="111">
        <f t="shared" si="429"/>
        <v>0</v>
      </c>
      <c r="AV2923" s="111">
        <f t="shared" si="430"/>
        <v>0</v>
      </c>
      <c r="AW2923" s="111">
        <f t="shared" si="431"/>
        <v>0</v>
      </c>
      <c r="AX2923" s="111">
        <f t="shared" si="432"/>
        <v>0</v>
      </c>
      <c r="AY2923" s="111">
        <f t="shared" si="433"/>
        <v>0</v>
      </c>
      <c r="AZ2923" s="111">
        <f t="shared" si="434"/>
        <v>0</v>
      </c>
      <c r="BA2923" s="111">
        <f t="shared" si="435"/>
        <v>0</v>
      </c>
      <c r="BB2923" s="111">
        <f t="shared" si="436"/>
        <v>0</v>
      </c>
      <c r="BC2923" s="111">
        <f t="shared" si="437"/>
        <v>0</v>
      </c>
      <c r="BD2923" s="111">
        <f t="shared" si="438"/>
        <v>0</v>
      </c>
      <c r="BE2923" s="111">
        <f t="shared" si="439"/>
        <v>0</v>
      </c>
      <c r="BF2923" s="111">
        <f t="shared" si="440"/>
        <v>0</v>
      </c>
      <c r="BG2923" s="111">
        <f t="shared" si="441"/>
        <v>0</v>
      </c>
    </row>
    <row r="2924" spans="1:59" ht="15.05" customHeight="1">
      <c r="A2924" s="132"/>
      <c r="B2924" s="132"/>
      <c r="C2924" s="160" t="s">
        <v>139</v>
      </c>
      <c r="D2924" s="551" t="str">
        <f t="shared" si="442"/>
        <v/>
      </c>
      <c r="E2924" s="551"/>
      <c r="F2924" s="551"/>
      <c r="G2924" s="550"/>
      <c r="H2924" s="550"/>
      <c r="I2924" s="550"/>
      <c r="J2924" s="550"/>
      <c r="K2924" s="513"/>
      <c r="L2924" s="514"/>
      <c r="M2924" s="513"/>
      <c r="N2924" s="514"/>
      <c r="O2924" s="513"/>
      <c r="P2924" s="514"/>
      <c r="Q2924" s="513"/>
      <c r="R2924" s="514"/>
      <c r="S2924" s="513"/>
      <c r="T2924" s="514"/>
      <c r="U2924" s="513"/>
      <c r="V2924" s="514"/>
      <c r="W2924" s="513"/>
      <c r="X2924" s="514"/>
      <c r="Y2924" s="513"/>
      <c r="Z2924" s="514"/>
      <c r="AA2924" s="513"/>
      <c r="AB2924" s="514"/>
      <c r="AC2924" s="513"/>
      <c r="AD2924" s="514"/>
      <c r="AE2924" s="132"/>
      <c r="AG2924" s="100">
        <f t="shared" si="443"/>
        <v>0</v>
      </c>
      <c r="AH2924" s="101">
        <f t="shared" si="444"/>
        <v>0</v>
      </c>
      <c r="AI2924" s="101">
        <f t="shared" si="445"/>
        <v>0</v>
      </c>
      <c r="AJ2924" s="102">
        <f t="shared" si="446"/>
        <v>0</v>
      </c>
      <c r="AL2924" s="111">
        <f t="shared" si="447"/>
        <v>0</v>
      </c>
      <c r="AM2924" s="111">
        <f t="shared" si="448"/>
        <v>0</v>
      </c>
      <c r="AN2924" s="111">
        <f t="shared" si="449"/>
        <v>0</v>
      </c>
      <c r="AP2924" s="111">
        <f t="shared" si="424"/>
        <v>0</v>
      </c>
      <c r="AQ2924" s="111">
        <f t="shared" si="425"/>
        <v>0</v>
      </c>
      <c r="AR2924" s="111">
        <f t="shared" si="426"/>
        <v>0</v>
      </c>
      <c r="AS2924" s="111">
        <f t="shared" si="427"/>
        <v>0</v>
      </c>
      <c r="AT2924" s="111">
        <f t="shared" si="428"/>
        <v>0</v>
      </c>
      <c r="AU2924" s="111">
        <f t="shared" si="429"/>
        <v>0</v>
      </c>
      <c r="AV2924" s="111">
        <f t="shared" si="430"/>
        <v>0</v>
      </c>
      <c r="AW2924" s="111">
        <f t="shared" si="431"/>
        <v>0</v>
      </c>
      <c r="AX2924" s="111">
        <f t="shared" si="432"/>
        <v>0</v>
      </c>
      <c r="AY2924" s="111">
        <f t="shared" si="433"/>
        <v>0</v>
      </c>
      <c r="AZ2924" s="111">
        <f t="shared" si="434"/>
        <v>0</v>
      </c>
      <c r="BA2924" s="111">
        <f t="shared" si="435"/>
        <v>0</v>
      </c>
      <c r="BB2924" s="111">
        <f t="shared" si="436"/>
        <v>0</v>
      </c>
      <c r="BC2924" s="111">
        <f t="shared" si="437"/>
        <v>0</v>
      </c>
      <c r="BD2924" s="111">
        <f t="shared" si="438"/>
        <v>0</v>
      </c>
      <c r="BE2924" s="111">
        <f t="shared" si="439"/>
        <v>0</v>
      </c>
      <c r="BF2924" s="111">
        <f t="shared" si="440"/>
        <v>0</v>
      </c>
      <c r="BG2924" s="111">
        <f t="shared" si="441"/>
        <v>0</v>
      </c>
    </row>
    <row r="2925" spans="1:59" ht="15.05" customHeight="1">
      <c r="A2925" s="132"/>
      <c r="B2925" s="132"/>
      <c r="C2925" s="160" t="s">
        <v>140</v>
      </c>
      <c r="D2925" s="551" t="str">
        <f t="shared" si="442"/>
        <v/>
      </c>
      <c r="E2925" s="551"/>
      <c r="F2925" s="551"/>
      <c r="G2925" s="550"/>
      <c r="H2925" s="550"/>
      <c r="I2925" s="550"/>
      <c r="J2925" s="550"/>
      <c r="K2925" s="513"/>
      <c r="L2925" s="514"/>
      <c r="M2925" s="513"/>
      <c r="N2925" s="514"/>
      <c r="O2925" s="513"/>
      <c r="P2925" s="514"/>
      <c r="Q2925" s="513"/>
      <c r="R2925" s="514"/>
      <c r="S2925" s="513"/>
      <c r="T2925" s="514"/>
      <c r="U2925" s="513"/>
      <c r="V2925" s="514"/>
      <c r="W2925" s="513"/>
      <c r="X2925" s="514"/>
      <c r="Y2925" s="513"/>
      <c r="Z2925" s="514"/>
      <c r="AA2925" s="513"/>
      <c r="AB2925" s="514"/>
      <c r="AC2925" s="513"/>
      <c r="AD2925" s="514"/>
      <c r="AE2925" s="132"/>
      <c r="AG2925" s="100">
        <f t="shared" si="443"/>
        <v>0</v>
      </c>
      <c r="AH2925" s="101">
        <f t="shared" si="444"/>
        <v>0</v>
      </c>
      <c r="AI2925" s="101">
        <f t="shared" si="445"/>
        <v>0</v>
      </c>
      <c r="AJ2925" s="102">
        <f t="shared" si="446"/>
        <v>0</v>
      </c>
      <c r="AL2925" s="111">
        <f t="shared" si="447"/>
        <v>0</v>
      </c>
      <c r="AM2925" s="111">
        <f t="shared" si="448"/>
        <v>0</v>
      </c>
      <c r="AN2925" s="111">
        <f t="shared" si="449"/>
        <v>0</v>
      </c>
      <c r="AP2925" s="111">
        <f t="shared" si="424"/>
        <v>0</v>
      </c>
      <c r="AQ2925" s="111">
        <f t="shared" si="425"/>
        <v>0</v>
      </c>
      <c r="AR2925" s="111">
        <f t="shared" si="426"/>
        <v>0</v>
      </c>
      <c r="AS2925" s="111">
        <f t="shared" si="427"/>
        <v>0</v>
      </c>
      <c r="AT2925" s="111">
        <f t="shared" si="428"/>
        <v>0</v>
      </c>
      <c r="AU2925" s="111">
        <f t="shared" si="429"/>
        <v>0</v>
      </c>
      <c r="AV2925" s="111">
        <f t="shared" si="430"/>
        <v>0</v>
      </c>
      <c r="AW2925" s="111">
        <f t="shared" si="431"/>
        <v>0</v>
      </c>
      <c r="AX2925" s="111">
        <f t="shared" si="432"/>
        <v>0</v>
      </c>
      <c r="AY2925" s="111">
        <f t="shared" si="433"/>
        <v>0</v>
      </c>
      <c r="AZ2925" s="111">
        <f t="shared" si="434"/>
        <v>0</v>
      </c>
      <c r="BA2925" s="111">
        <f t="shared" si="435"/>
        <v>0</v>
      </c>
      <c r="BB2925" s="111">
        <f t="shared" si="436"/>
        <v>0</v>
      </c>
      <c r="BC2925" s="111">
        <f t="shared" si="437"/>
        <v>0</v>
      </c>
      <c r="BD2925" s="111">
        <f t="shared" si="438"/>
        <v>0</v>
      </c>
      <c r="BE2925" s="111">
        <f t="shared" si="439"/>
        <v>0</v>
      </c>
      <c r="BF2925" s="111">
        <f t="shared" si="440"/>
        <v>0</v>
      </c>
      <c r="BG2925" s="111">
        <f t="shared" si="441"/>
        <v>0</v>
      </c>
    </row>
    <row r="2926" spans="1:59" ht="15.05" customHeight="1">
      <c r="A2926" s="132"/>
      <c r="B2926" s="132"/>
      <c r="C2926" s="160" t="s">
        <v>141</v>
      </c>
      <c r="D2926" s="551" t="str">
        <f t="shared" si="442"/>
        <v/>
      </c>
      <c r="E2926" s="551"/>
      <c r="F2926" s="551"/>
      <c r="G2926" s="550"/>
      <c r="H2926" s="550"/>
      <c r="I2926" s="550"/>
      <c r="J2926" s="550"/>
      <c r="K2926" s="513"/>
      <c r="L2926" s="514"/>
      <c r="M2926" s="513"/>
      <c r="N2926" s="514"/>
      <c r="O2926" s="513"/>
      <c r="P2926" s="514"/>
      <c r="Q2926" s="513"/>
      <c r="R2926" s="514"/>
      <c r="S2926" s="513"/>
      <c r="T2926" s="514"/>
      <c r="U2926" s="513"/>
      <c r="V2926" s="514"/>
      <c r="W2926" s="513"/>
      <c r="X2926" s="514"/>
      <c r="Y2926" s="513"/>
      <c r="Z2926" s="514"/>
      <c r="AA2926" s="513"/>
      <c r="AB2926" s="514"/>
      <c r="AC2926" s="513"/>
      <c r="AD2926" s="514"/>
      <c r="AE2926" s="132"/>
      <c r="AG2926" s="100">
        <f t="shared" si="443"/>
        <v>0</v>
      </c>
      <c r="AH2926" s="101">
        <f t="shared" si="444"/>
        <v>0</v>
      </c>
      <c r="AI2926" s="101">
        <f t="shared" si="445"/>
        <v>0</v>
      </c>
      <c r="AJ2926" s="102">
        <f t="shared" si="446"/>
        <v>0</v>
      </c>
      <c r="AL2926" s="111">
        <f t="shared" si="447"/>
        <v>0</v>
      </c>
      <c r="AM2926" s="111">
        <f t="shared" si="448"/>
        <v>0</v>
      </c>
      <c r="AN2926" s="111">
        <f t="shared" si="449"/>
        <v>0</v>
      </c>
      <c r="AP2926" s="111">
        <f t="shared" si="424"/>
        <v>0</v>
      </c>
      <c r="AQ2926" s="111">
        <f t="shared" si="425"/>
        <v>0</v>
      </c>
      <c r="AR2926" s="111">
        <f t="shared" si="426"/>
        <v>0</v>
      </c>
      <c r="AS2926" s="111">
        <f t="shared" si="427"/>
        <v>0</v>
      </c>
      <c r="AT2926" s="111">
        <f t="shared" si="428"/>
        <v>0</v>
      </c>
      <c r="AU2926" s="111">
        <f t="shared" si="429"/>
        <v>0</v>
      </c>
      <c r="AV2926" s="111">
        <f t="shared" si="430"/>
        <v>0</v>
      </c>
      <c r="AW2926" s="111">
        <f t="shared" si="431"/>
        <v>0</v>
      </c>
      <c r="AX2926" s="111">
        <f t="shared" si="432"/>
        <v>0</v>
      </c>
      <c r="AY2926" s="111">
        <f t="shared" si="433"/>
        <v>0</v>
      </c>
      <c r="AZ2926" s="111">
        <f t="shared" si="434"/>
        <v>0</v>
      </c>
      <c r="BA2926" s="111">
        <f t="shared" si="435"/>
        <v>0</v>
      </c>
      <c r="BB2926" s="111">
        <f t="shared" si="436"/>
        <v>0</v>
      </c>
      <c r="BC2926" s="111">
        <f t="shared" si="437"/>
        <v>0</v>
      </c>
      <c r="BD2926" s="111">
        <f t="shared" si="438"/>
        <v>0</v>
      </c>
      <c r="BE2926" s="111">
        <f t="shared" si="439"/>
        <v>0</v>
      </c>
      <c r="BF2926" s="111">
        <f t="shared" si="440"/>
        <v>0</v>
      </c>
      <c r="BG2926" s="111">
        <f t="shared" si="441"/>
        <v>0</v>
      </c>
    </row>
    <row r="2927" spans="1:59" ht="15.05" customHeight="1">
      <c r="A2927" s="132"/>
      <c r="B2927" s="132"/>
      <c r="C2927" s="160" t="s">
        <v>142</v>
      </c>
      <c r="D2927" s="551" t="str">
        <f t="shared" si="442"/>
        <v/>
      </c>
      <c r="E2927" s="551"/>
      <c r="F2927" s="551"/>
      <c r="G2927" s="550"/>
      <c r="H2927" s="550"/>
      <c r="I2927" s="550"/>
      <c r="J2927" s="550"/>
      <c r="K2927" s="513"/>
      <c r="L2927" s="514"/>
      <c r="M2927" s="513"/>
      <c r="N2927" s="514"/>
      <c r="O2927" s="513"/>
      <c r="P2927" s="514"/>
      <c r="Q2927" s="513"/>
      <c r="R2927" s="514"/>
      <c r="S2927" s="513"/>
      <c r="T2927" s="514"/>
      <c r="U2927" s="513"/>
      <c r="V2927" s="514"/>
      <c r="W2927" s="513"/>
      <c r="X2927" s="514"/>
      <c r="Y2927" s="513"/>
      <c r="Z2927" s="514"/>
      <c r="AA2927" s="513"/>
      <c r="AB2927" s="514"/>
      <c r="AC2927" s="513"/>
      <c r="AD2927" s="514"/>
      <c r="AE2927" s="132"/>
      <c r="AG2927" s="100">
        <f t="shared" si="443"/>
        <v>0</v>
      </c>
      <c r="AH2927" s="101">
        <f t="shared" si="444"/>
        <v>0</v>
      </c>
      <c r="AI2927" s="101">
        <f t="shared" si="445"/>
        <v>0</v>
      </c>
      <c r="AJ2927" s="102">
        <f t="shared" si="446"/>
        <v>0</v>
      </c>
      <c r="AL2927" s="111">
        <f t="shared" si="447"/>
        <v>0</v>
      </c>
      <c r="AM2927" s="111">
        <f t="shared" si="448"/>
        <v>0</v>
      </c>
      <c r="AN2927" s="111">
        <f t="shared" si="449"/>
        <v>0</v>
      </c>
      <c r="AP2927" s="111">
        <f t="shared" si="424"/>
        <v>0</v>
      </c>
      <c r="AQ2927" s="111">
        <f t="shared" si="425"/>
        <v>0</v>
      </c>
      <c r="AR2927" s="111">
        <f t="shared" si="426"/>
        <v>0</v>
      </c>
      <c r="AS2927" s="111">
        <f t="shared" si="427"/>
        <v>0</v>
      </c>
      <c r="AT2927" s="111">
        <f t="shared" si="428"/>
        <v>0</v>
      </c>
      <c r="AU2927" s="111">
        <f t="shared" si="429"/>
        <v>0</v>
      </c>
      <c r="AV2927" s="111">
        <f t="shared" si="430"/>
        <v>0</v>
      </c>
      <c r="AW2927" s="111">
        <f t="shared" si="431"/>
        <v>0</v>
      </c>
      <c r="AX2927" s="111">
        <f t="shared" si="432"/>
        <v>0</v>
      </c>
      <c r="AY2927" s="111">
        <f t="shared" si="433"/>
        <v>0</v>
      </c>
      <c r="AZ2927" s="111">
        <f t="shared" si="434"/>
        <v>0</v>
      </c>
      <c r="BA2927" s="111">
        <f t="shared" si="435"/>
        <v>0</v>
      </c>
      <c r="BB2927" s="111">
        <f t="shared" si="436"/>
        <v>0</v>
      </c>
      <c r="BC2927" s="111">
        <f t="shared" si="437"/>
        <v>0</v>
      </c>
      <c r="BD2927" s="111">
        <f t="shared" si="438"/>
        <v>0</v>
      </c>
      <c r="BE2927" s="111">
        <f t="shared" si="439"/>
        <v>0</v>
      </c>
      <c r="BF2927" s="111">
        <f t="shared" si="440"/>
        <v>0</v>
      </c>
      <c r="BG2927" s="111">
        <f t="shared" si="441"/>
        <v>0</v>
      </c>
    </row>
    <row r="2928" spans="1:59" ht="15.05" customHeight="1">
      <c r="A2928" s="132"/>
      <c r="B2928" s="132"/>
      <c r="C2928" s="160" t="s">
        <v>143</v>
      </c>
      <c r="D2928" s="551" t="str">
        <f t="shared" si="442"/>
        <v/>
      </c>
      <c r="E2928" s="551"/>
      <c r="F2928" s="551"/>
      <c r="G2928" s="550"/>
      <c r="H2928" s="550"/>
      <c r="I2928" s="550"/>
      <c r="J2928" s="550"/>
      <c r="K2928" s="513"/>
      <c r="L2928" s="514"/>
      <c r="M2928" s="513"/>
      <c r="N2928" s="514"/>
      <c r="O2928" s="513"/>
      <c r="P2928" s="514"/>
      <c r="Q2928" s="513"/>
      <c r="R2928" s="514"/>
      <c r="S2928" s="513"/>
      <c r="T2928" s="514"/>
      <c r="U2928" s="513"/>
      <c r="V2928" s="514"/>
      <c r="W2928" s="513"/>
      <c r="X2928" s="514"/>
      <c r="Y2928" s="513"/>
      <c r="Z2928" s="514"/>
      <c r="AA2928" s="513"/>
      <c r="AB2928" s="514"/>
      <c r="AC2928" s="513"/>
      <c r="AD2928" s="514"/>
      <c r="AE2928" s="132"/>
      <c r="AG2928" s="100">
        <f t="shared" si="443"/>
        <v>0</v>
      </c>
      <c r="AH2928" s="101">
        <f t="shared" si="444"/>
        <v>0</v>
      </c>
      <c r="AI2928" s="101">
        <f t="shared" si="445"/>
        <v>0</v>
      </c>
      <c r="AJ2928" s="102">
        <f t="shared" si="446"/>
        <v>0</v>
      </c>
      <c r="AL2928" s="111">
        <f t="shared" si="447"/>
        <v>0</v>
      </c>
      <c r="AM2928" s="111">
        <f t="shared" si="448"/>
        <v>0</v>
      </c>
      <c r="AN2928" s="111">
        <f t="shared" si="449"/>
        <v>0</v>
      </c>
      <c r="AP2928" s="111">
        <f t="shared" si="424"/>
        <v>0</v>
      </c>
      <c r="AQ2928" s="111">
        <f t="shared" si="425"/>
        <v>0</v>
      </c>
      <c r="AR2928" s="111">
        <f t="shared" si="426"/>
        <v>0</v>
      </c>
      <c r="AS2928" s="111">
        <f t="shared" si="427"/>
        <v>0</v>
      </c>
      <c r="AT2928" s="111">
        <f t="shared" si="428"/>
        <v>0</v>
      </c>
      <c r="AU2928" s="111">
        <f t="shared" si="429"/>
        <v>0</v>
      </c>
      <c r="AV2928" s="111">
        <f t="shared" si="430"/>
        <v>0</v>
      </c>
      <c r="AW2928" s="111">
        <f t="shared" si="431"/>
        <v>0</v>
      </c>
      <c r="AX2928" s="111">
        <f t="shared" si="432"/>
        <v>0</v>
      </c>
      <c r="AY2928" s="111">
        <f t="shared" si="433"/>
        <v>0</v>
      </c>
      <c r="AZ2928" s="111">
        <f t="shared" si="434"/>
        <v>0</v>
      </c>
      <c r="BA2928" s="111">
        <f t="shared" si="435"/>
        <v>0</v>
      </c>
      <c r="BB2928" s="111">
        <f t="shared" si="436"/>
        <v>0</v>
      </c>
      <c r="BC2928" s="111">
        <f t="shared" si="437"/>
        <v>0</v>
      </c>
      <c r="BD2928" s="111">
        <f t="shared" si="438"/>
        <v>0</v>
      </c>
      <c r="BE2928" s="111">
        <f t="shared" si="439"/>
        <v>0</v>
      </c>
      <c r="BF2928" s="111">
        <f t="shared" si="440"/>
        <v>0</v>
      </c>
      <c r="BG2928" s="111">
        <f t="shared" si="441"/>
        <v>0</v>
      </c>
    </row>
    <row r="2929" spans="1:59" ht="15.05" customHeight="1">
      <c r="A2929" s="132"/>
      <c r="B2929" s="132"/>
      <c r="C2929" s="160" t="s">
        <v>144</v>
      </c>
      <c r="D2929" s="551" t="str">
        <f t="shared" si="442"/>
        <v/>
      </c>
      <c r="E2929" s="551"/>
      <c r="F2929" s="551"/>
      <c r="G2929" s="550"/>
      <c r="H2929" s="550"/>
      <c r="I2929" s="550"/>
      <c r="J2929" s="550"/>
      <c r="K2929" s="513"/>
      <c r="L2929" s="514"/>
      <c r="M2929" s="513"/>
      <c r="N2929" s="514"/>
      <c r="O2929" s="513"/>
      <c r="P2929" s="514"/>
      <c r="Q2929" s="513"/>
      <c r="R2929" s="514"/>
      <c r="S2929" s="513"/>
      <c r="T2929" s="514"/>
      <c r="U2929" s="513"/>
      <c r="V2929" s="514"/>
      <c r="W2929" s="513"/>
      <c r="X2929" s="514"/>
      <c r="Y2929" s="513"/>
      <c r="Z2929" s="514"/>
      <c r="AA2929" s="513"/>
      <c r="AB2929" s="514"/>
      <c r="AC2929" s="513"/>
      <c r="AD2929" s="514"/>
      <c r="AE2929" s="132"/>
      <c r="AG2929" s="100">
        <f t="shared" si="443"/>
        <v>0</v>
      </c>
      <c r="AH2929" s="101">
        <f t="shared" si="444"/>
        <v>0</v>
      </c>
      <c r="AI2929" s="101">
        <f t="shared" si="445"/>
        <v>0</v>
      </c>
      <c r="AJ2929" s="102">
        <f t="shared" si="446"/>
        <v>0</v>
      </c>
      <c r="AL2929" s="111">
        <f t="shared" si="447"/>
        <v>0</v>
      </c>
      <c r="AM2929" s="111">
        <f t="shared" si="448"/>
        <v>0</v>
      </c>
      <c r="AN2929" s="111">
        <f t="shared" si="449"/>
        <v>0</v>
      </c>
      <c r="AP2929" s="111">
        <f t="shared" si="424"/>
        <v>0</v>
      </c>
      <c r="AQ2929" s="111">
        <f t="shared" si="425"/>
        <v>0</v>
      </c>
      <c r="AR2929" s="111">
        <f t="shared" si="426"/>
        <v>0</v>
      </c>
      <c r="AS2929" s="111">
        <f t="shared" si="427"/>
        <v>0</v>
      </c>
      <c r="AT2929" s="111">
        <f t="shared" si="428"/>
        <v>0</v>
      </c>
      <c r="AU2929" s="111">
        <f t="shared" si="429"/>
        <v>0</v>
      </c>
      <c r="AV2929" s="111">
        <f t="shared" si="430"/>
        <v>0</v>
      </c>
      <c r="AW2929" s="111">
        <f t="shared" si="431"/>
        <v>0</v>
      </c>
      <c r="AX2929" s="111">
        <f t="shared" si="432"/>
        <v>0</v>
      </c>
      <c r="AY2929" s="111">
        <f t="shared" si="433"/>
        <v>0</v>
      </c>
      <c r="AZ2929" s="111">
        <f t="shared" si="434"/>
        <v>0</v>
      </c>
      <c r="BA2929" s="111">
        <f t="shared" si="435"/>
        <v>0</v>
      </c>
      <c r="BB2929" s="111">
        <f t="shared" si="436"/>
        <v>0</v>
      </c>
      <c r="BC2929" s="111">
        <f t="shared" si="437"/>
        <v>0</v>
      </c>
      <c r="BD2929" s="111">
        <f t="shared" si="438"/>
        <v>0</v>
      </c>
      <c r="BE2929" s="111">
        <f t="shared" si="439"/>
        <v>0</v>
      </c>
      <c r="BF2929" s="111">
        <f t="shared" si="440"/>
        <v>0</v>
      </c>
      <c r="BG2929" s="111">
        <f t="shared" si="441"/>
        <v>0</v>
      </c>
    </row>
    <row r="2930" spans="1:59" ht="15.05" customHeight="1">
      <c r="A2930" s="132"/>
      <c r="B2930" s="132"/>
      <c r="C2930" s="160" t="s">
        <v>145</v>
      </c>
      <c r="D2930" s="551" t="str">
        <f t="shared" si="442"/>
        <v/>
      </c>
      <c r="E2930" s="551"/>
      <c r="F2930" s="551"/>
      <c r="G2930" s="550"/>
      <c r="H2930" s="550"/>
      <c r="I2930" s="550"/>
      <c r="J2930" s="550"/>
      <c r="K2930" s="513"/>
      <c r="L2930" s="514"/>
      <c r="M2930" s="513"/>
      <c r="N2930" s="514"/>
      <c r="O2930" s="513"/>
      <c r="P2930" s="514"/>
      <c r="Q2930" s="513"/>
      <c r="R2930" s="514"/>
      <c r="S2930" s="513"/>
      <c r="T2930" s="514"/>
      <c r="U2930" s="513"/>
      <c r="V2930" s="514"/>
      <c r="W2930" s="513"/>
      <c r="X2930" s="514"/>
      <c r="Y2930" s="513"/>
      <c r="Z2930" s="514"/>
      <c r="AA2930" s="513"/>
      <c r="AB2930" s="514"/>
      <c r="AC2930" s="513"/>
      <c r="AD2930" s="514"/>
      <c r="AE2930" s="132"/>
      <c r="AG2930" s="100">
        <f t="shared" si="443"/>
        <v>0</v>
      </c>
      <c r="AH2930" s="101">
        <f t="shared" si="444"/>
        <v>0</v>
      </c>
      <c r="AI2930" s="101">
        <f t="shared" si="445"/>
        <v>0</v>
      </c>
      <c r="AJ2930" s="102">
        <f t="shared" si="446"/>
        <v>0</v>
      </c>
      <c r="AL2930" s="111">
        <f t="shared" si="447"/>
        <v>0</v>
      </c>
      <c r="AM2930" s="111">
        <f t="shared" si="448"/>
        <v>0</v>
      </c>
      <c r="AN2930" s="111">
        <f t="shared" si="449"/>
        <v>0</v>
      </c>
      <c r="AP2930" s="111">
        <f t="shared" si="424"/>
        <v>0</v>
      </c>
      <c r="AQ2930" s="111">
        <f t="shared" si="425"/>
        <v>0</v>
      </c>
      <c r="AR2930" s="111">
        <f t="shared" si="426"/>
        <v>0</v>
      </c>
      <c r="AS2930" s="111">
        <f t="shared" si="427"/>
        <v>0</v>
      </c>
      <c r="AT2930" s="111">
        <f t="shared" si="428"/>
        <v>0</v>
      </c>
      <c r="AU2930" s="111">
        <f t="shared" si="429"/>
        <v>0</v>
      </c>
      <c r="AV2930" s="111">
        <f t="shared" si="430"/>
        <v>0</v>
      </c>
      <c r="AW2930" s="111">
        <f t="shared" si="431"/>
        <v>0</v>
      </c>
      <c r="AX2930" s="111">
        <f t="shared" si="432"/>
        <v>0</v>
      </c>
      <c r="AY2930" s="111">
        <f t="shared" si="433"/>
        <v>0</v>
      </c>
      <c r="AZ2930" s="111">
        <f t="shared" si="434"/>
        <v>0</v>
      </c>
      <c r="BA2930" s="111">
        <f t="shared" si="435"/>
        <v>0</v>
      </c>
      <c r="BB2930" s="111">
        <f t="shared" si="436"/>
        <v>0</v>
      </c>
      <c r="BC2930" s="111">
        <f t="shared" si="437"/>
        <v>0</v>
      </c>
      <c r="BD2930" s="111">
        <f t="shared" si="438"/>
        <v>0</v>
      </c>
      <c r="BE2930" s="111">
        <f t="shared" si="439"/>
        <v>0</v>
      </c>
      <c r="BF2930" s="111">
        <f t="shared" si="440"/>
        <v>0</v>
      </c>
      <c r="BG2930" s="111">
        <f t="shared" si="441"/>
        <v>0</v>
      </c>
    </row>
    <row r="2931" spans="1:59" ht="15.05" customHeight="1">
      <c r="A2931" s="132"/>
      <c r="B2931" s="132"/>
      <c r="C2931" s="160" t="s">
        <v>146</v>
      </c>
      <c r="D2931" s="551" t="str">
        <f t="shared" si="442"/>
        <v/>
      </c>
      <c r="E2931" s="551"/>
      <c r="F2931" s="551"/>
      <c r="G2931" s="550"/>
      <c r="H2931" s="550"/>
      <c r="I2931" s="550"/>
      <c r="J2931" s="550"/>
      <c r="K2931" s="513"/>
      <c r="L2931" s="514"/>
      <c r="M2931" s="513"/>
      <c r="N2931" s="514"/>
      <c r="O2931" s="513"/>
      <c r="P2931" s="514"/>
      <c r="Q2931" s="513"/>
      <c r="R2931" s="514"/>
      <c r="S2931" s="513"/>
      <c r="T2931" s="514"/>
      <c r="U2931" s="513"/>
      <c r="V2931" s="514"/>
      <c r="W2931" s="513"/>
      <c r="X2931" s="514"/>
      <c r="Y2931" s="513"/>
      <c r="Z2931" s="514"/>
      <c r="AA2931" s="513"/>
      <c r="AB2931" s="514"/>
      <c r="AC2931" s="513"/>
      <c r="AD2931" s="514"/>
      <c r="AE2931" s="132"/>
      <c r="AG2931" s="100">
        <f t="shared" si="443"/>
        <v>0</v>
      </c>
      <c r="AH2931" s="101">
        <f t="shared" si="444"/>
        <v>0</v>
      </c>
      <c r="AI2931" s="101">
        <f t="shared" si="445"/>
        <v>0</v>
      </c>
      <c r="AJ2931" s="102">
        <f t="shared" si="446"/>
        <v>0</v>
      </c>
      <c r="AL2931" s="111">
        <f t="shared" si="447"/>
        <v>0</v>
      </c>
      <c r="AM2931" s="111">
        <f t="shared" si="448"/>
        <v>0</v>
      </c>
      <c r="AN2931" s="111">
        <f t="shared" si="449"/>
        <v>0</v>
      </c>
      <c r="AP2931" s="111">
        <f t="shared" si="424"/>
        <v>0</v>
      </c>
      <c r="AQ2931" s="111">
        <f t="shared" si="425"/>
        <v>0</v>
      </c>
      <c r="AR2931" s="111">
        <f t="shared" si="426"/>
        <v>0</v>
      </c>
      <c r="AS2931" s="111">
        <f t="shared" si="427"/>
        <v>0</v>
      </c>
      <c r="AT2931" s="111">
        <f t="shared" si="428"/>
        <v>0</v>
      </c>
      <c r="AU2931" s="111">
        <f t="shared" si="429"/>
        <v>0</v>
      </c>
      <c r="AV2931" s="111">
        <f t="shared" si="430"/>
        <v>0</v>
      </c>
      <c r="AW2931" s="111">
        <f t="shared" si="431"/>
        <v>0</v>
      </c>
      <c r="AX2931" s="111">
        <f t="shared" si="432"/>
        <v>0</v>
      </c>
      <c r="AY2931" s="111">
        <f t="shared" si="433"/>
        <v>0</v>
      </c>
      <c r="AZ2931" s="111">
        <f t="shared" si="434"/>
        <v>0</v>
      </c>
      <c r="BA2931" s="111">
        <f t="shared" si="435"/>
        <v>0</v>
      </c>
      <c r="BB2931" s="111">
        <f t="shared" si="436"/>
        <v>0</v>
      </c>
      <c r="BC2931" s="111">
        <f t="shared" si="437"/>
        <v>0</v>
      </c>
      <c r="BD2931" s="111">
        <f t="shared" si="438"/>
        <v>0</v>
      </c>
      <c r="BE2931" s="111">
        <f t="shared" si="439"/>
        <v>0</v>
      </c>
      <c r="BF2931" s="111">
        <f t="shared" si="440"/>
        <v>0</v>
      </c>
      <c r="BG2931" s="111">
        <f t="shared" si="441"/>
        <v>0</v>
      </c>
    </row>
    <row r="2932" spans="1:59" ht="15.05" customHeight="1">
      <c r="A2932" s="132"/>
      <c r="B2932" s="132"/>
      <c r="C2932" s="160" t="s">
        <v>147</v>
      </c>
      <c r="D2932" s="551" t="str">
        <f t="shared" si="442"/>
        <v/>
      </c>
      <c r="E2932" s="551"/>
      <c r="F2932" s="551"/>
      <c r="G2932" s="550"/>
      <c r="H2932" s="550"/>
      <c r="I2932" s="550"/>
      <c r="J2932" s="550"/>
      <c r="K2932" s="513"/>
      <c r="L2932" s="514"/>
      <c r="M2932" s="513"/>
      <c r="N2932" s="514"/>
      <c r="O2932" s="513"/>
      <c r="P2932" s="514"/>
      <c r="Q2932" s="513"/>
      <c r="R2932" s="514"/>
      <c r="S2932" s="513"/>
      <c r="T2932" s="514"/>
      <c r="U2932" s="513"/>
      <c r="V2932" s="514"/>
      <c r="W2932" s="513"/>
      <c r="X2932" s="514"/>
      <c r="Y2932" s="513"/>
      <c r="Z2932" s="514"/>
      <c r="AA2932" s="513"/>
      <c r="AB2932" s="514"/>
      <c r="AC2932" s="513"/>
      <c r="AD2932" s="514"/>
      <c r="AE2932" s="132"/>
      <c r="AG2932" s="100">
        <f t="shared" si="443"/>
        <v>0</v>
      </c>
      <c r="AH2932" s="101">
        <f t="shared" si="444"/>
        <v>0</v>
      </c>
      <c r="AI2932" s="101">
        <f t="shared" si="445"/>
        <v>0</v>
      </c>
      <c r="AJ2932" s="102">
        <f t="shared" si="446"/>
        <v>0</v>
      </c>
      <c r="AL2932" s="111">
        <f t="shared" si="447"/>
        <v>0</v>
      </c>
      <c r="AM2932" s="111">
        <f t="shared" si="448"/>
        <v>0</v>
      </c>
      <c r="AN2932" s="111">
        <f t="shared" si="449"/>
        <v>0</v>
      </c>
      <c r="AP2932" s="111">
        <f t="shared" si="424"/>
        <v>0</v>
      </c>
      <c r="AQ2932" s="111">
        <f t="shared" si="425"/>
        <v>0</v>
      </c>
      <c r="AR2932" s="111">
        <f t="shared" si="426"/>
        <v>0</v>
      </c>
      <c r="AS2932" s="111">
        <f t="shared" si="427"/>
        <v>0</v>
      </c>
      <c r="AT2932" s="111">
        <f t="shared" si="428"/>
        <v>0</v>
      </c>
      <c r="AU2932" s="111">
        <f t="shared" si="429"/>
        <v>0</v>
      </c>
      <c r="AV2932" s="111">
        <f t="shared" si="430"/>
        <v>0</v>
      </c>
      <c r="AW2932" s="111">
        <f t="shared" si="431"/>
        <v>0</v>
      </c>
      <c r="AX2932" s="111">
        <f t="shared" si="432"/>
        <v>0</v>
      </c>
      <c r="AY2932" s="111">
        <f t="shared" si="433"/>
        <v>0</v>
      </c>
      <c r="AZ2932" s="111">
        <f t="shared" si="434"/>
        <v>0</v>
      </c>
      <c r="BA2932" s="111">
        <f t="shared" si="435"/>
        <v>0</v>
      </c>
      <c r="BB2932" s="111">
        <f t="shared" si="436"/>
        <v>0</v>
      </c>
      <c r="BC2932" s="111">
        <f t="shared" si="437"/>
        <v>0</v>
      </c>
      <c r="BD2932" s="111">
        <f t="shared" si="438"/>
        <v>0</v>
      </c>
      <c r="BE2932" s="111">
        <f t="shared" si="439"/>
        <v>0</v>
      </c>
      <c r="BF2932" s="111">
        <f t="shared" si="440"/>
        <v>0</v>
      </c>
      <c r="BG2932" s="111">
        <f t="shared" si="441"/>
        <v>0</v>
      </c>
    </row>
    <row r="2933" spans="1:59" ht="15.05" customHeight="1">
      <c r="A2933" s="132"/>
      <c r="B2933" s="132"/>
      <c r="C2933" s="160" t="s">
        <v>148</v>
      </c>
      <c r="D2933" s="551" t="str">
        <f t="shared" si="442"/>
        <v/>
      </c>
      <c r="E2933" s="551"/>
      <c r="F2933" s="551"/>
      <c r="G2933" s="550"/>
      <c r="H2933" s="550"/>
      <c r="I2933" s="550"/>
      <c r="J2933" s="550"/>
      <c r="K2933" s="513"/>
      <c r="L2933" s="514"/>
      <c r="M2933" s="513"/>
      <c r="N2933" s="514"/>
      <c r="O2933" s="513"/>
      <c r="P2933" s="514"/>
      <c r="Q2933" s="513"/>
      <c r="R2933" s="514"/>
      <c r="S2933" s="513"/>
      <c r="T2933" s="514"/>
      <c r="U2933" s="513"/>
      <c r="V2933" s="514"/>
      <c r="W2933" s="513"/>
      <c r="X2933" s="514"/>
      <c r="Y2933" s="513"/>
      <c r="Z2933" s="514"/>
      <c r="AA2933" s="513"/>
      <c r="AB2933" s="514"/>
      <c r="AC2933" s="513"/>
      <c r="AD2933" s="514"/>
      <c r="AE2933" s="132"/>
      <c r="AG2933" s="100">
        <f t="shared" si="443"/>
        <v>0</v>
      </c>
      <c r="AH2933" s="101">
        <f t="shared" si="444"/>
        <v>0</v>
      </c>
      <c r="AI2933" s="101">
        <f t="shared" si="445"/>
        <v>0</v>
      </c>
      <c r="AJ2933" s="102">
        <f t="shared" si="446"/>
        <v>0</v>
      </c>
      <c r="AL2933" s="111">
        <f t="shared" si="447"/>
        <v>0</v>
      </c>
      <c r="AM2933" s="111">
        <f t="shared" si="448"/>
        <v>0</v>
      </c>
      <c r="AN2933" s="111">
        <f t="shared" si="449"/>
        <v>0</v>
      </c>
      <c r="AP2933" s="111">
        <f t="shared" si="424"/>
        <v>0</v>
      </c>
      <c r="AQ2933" s="111">
        <f t="shared" si="425"/>
        <v>0</v>
      </c>
      <c r="AR2933" s="111">
        <f t="shared" si="426"/>
        <v>0</v>
      </c>
      <c r="AS2933" s="111">
        <f t="shared" si="427"/>
        <v>0</v>
      </c>
      <c r="AT2933" s="111">
        <f t="shared" si="428"/>
        <v>0</v>
      </c>
      <c r="AU2933" s="111">
        <f t="shared" si="429"/>
        <v>0</v>
      </c>
      <c r="AV2933" s="111">
        <f t="shared" si="430"/>
        <v>0</v>
      </c>
      <c r="AW2933" s="111">
        <f t="shared" si="431"/>
        <v>0</v>
      </c>
      <c r="AX2933" s="111">
        <f t="shared" si="432"/>
        <v>0</v>
      </c>
      <c r="AY2933" s="111">
        <f t="shared" si="433"/>
        <v>0</v>
      </c>
      <c r="AZ2933" s="111">
        <f t="shared" si="434"/>
        <v>0</v>
      </c>
      <c r="BA2933" s="111">
        <f t="shared" si="435"/>
        <v>0</v>
      </c>
      <c r="BB2933" s="111">
        <f t="shared" si="436"/>
        <v>0</v>
      </c>
      <c r="BC2933" s="111">
        <f t="shared" si="437"/>
        <v>0</v>
      </c>
      <c r="BD2933" s="111">
        <f t="shared" si="438"/>
        <v>0</v>
      </c>
      <c r="BE2933" s="111">
        <f t="shared" si="439"/>
        <v>0</v>
      </c>
      <c r="BF2933" s="111">
        <f t="shared" si="440"/>
        <v>0</v>
      </c>
      <c r="BG2933" s="111">
        <f t="shared" si="441"/>
        <v>0</v>
      </c>
    </row>
    <row r="2934" spans="1:59" ht="15.05" customHeight="1">
      <c r="A2934" s="132"/>
      <c r="B2934" s="132"/>
      <c r="C2934" s="160" t="s">
        <v>149</v>
      </c>
      <c r="D2934" s="551" t="str">
        <f t="shared" si="442"/>
        <v/>
      </c>
      <c r="E2934" s="551"/>
      <c r="F2934" s="551"/>
      <c r="G2934" s="550"/>
      <c r="H2934" s="550"/>
      <c r="I2934" s="550"/>
      <c r="J2934" s="550"/>
      <c r="K2934" s="513"/>
      <c r="L2934" s="514"/>
      <c r="M2934" s="513"/>
      <c r="N2934" s="514"/>
      <c r="O2934" s="513"/>
      <c r="P2934" s="514"/>
      <c r="Q2934" s="513"/>
      <c r="R2934" s="514"/>
      <c r="S2934" s="513"/>
      <c r="T2934" s="514"/>
      <c r="U2934" s="513"/>
      <c r="V2934" s="514"/>
      <c r="W2934" s="513"/>
      <c r="X2934" s="514"/>
      <c r="Y2934" s="513"/>
      <c r="Z2934" s="514"/>
      <c r="AA2934" s="513"/>
      <c r="AB2934" s="514"/>
      <c r="AC2934" s="513"/>
      <c r="AD2934" s="514"/>
      <c r="AE2934" s="132"/>
      <c r="AG2934" s="100">
        <f t="shared" si="443"/>
        <v>0</v>
      </c>
      <c r="AH2934" s="101">
        <f t="shared" si="444"/>
        <v>0</v>
      </c>
      <c r="AI2934" s="101">
        <f t="shared" si="445"/>
        <v>0</v>
      </c>
      <c r="AJ2934" s="102">
        <f t="shared" si="446"/>
        <v>0</v>
      </c>
      <c r="AL2934" s="111">
        <f t="shared" si="447"/>
        <v>0</v>
      </c>
      <c r="AM2934" s="111">
        <f t="shared" si="448"/>
        <v>0</v>
      </c>
      <c r="AN2934" s="111">
        <f t="shared" si="449"/>
        <v>0</v>
      </c>
      <c r="AP2934" s="111">
        <f t="shared" si="424"/>
        <v>0</v>
      </c>
      <c r="AQ2934" s="111">
        <f t="shared" si="425"/>
        <v>0</v>
      </c>
      <c r="AR2934" s="111">
        <f t="shared" si="426"/>
        <v>0</v>
      </c>
      <c r="AS2934" s="111">
        <f t="shared" si="427"/>
        <v>0</v>
      </c>
      <c r="AT2934" s="111">
        <f t="shared" si="428"/>
        <v>0</v>
      </c>
      <c r="AU2934" s="111">
        <f t="shared" si="429"/>
        <v>0</v>
      </c>
      <c r="AV2934" s="111">
        <f t="shared" si="430"/>
        <v>0</v>
      </c>
      <c r="AW2934" s="111">
        <f t="shared" si="431"/>
        <v>0</v>
      </c>
      <c r="AX2934" s="111">
        <f t="shared" si="432"/>
        <v>0</v>
      </c>
      <c r="AY2934" s="111">
        <f t="shared" si="433"/>
        <v>0</v>
      </c>
      <c r="AZ2934" s="111">
        <f t="shared" si="434"/>
        <v>0</v>
      </c>
      <c r="BA2934" s="111">
        <f t="shared" si="435"/>
        <v>0</v>
      </c>
      <c r="BB2934" s="111">
        <f t="shared" si="436"/>
        <v>0</v>
      </c>
      <c r="BC2934" s="111">
        <f t="shared" si="437"/>
        <v>0</v>
      </c>
      <c r="BD2934" s="111">
        <f t="shared" si="438"/>
        <v>0</v>
      </c>
      <c r="BE2934" s="111">
        <f t="shared" si="439"/>
        <v>0</v>
      </c>
      <c r="BF2934" s="111">
        <f t="shared" si="440"/>
        <v>0</v>
      </c>
      <c r="BG2934" s="111">
        <f t="shared" si="441"/>
        <v>0</v>
      </c>
    </row>
    <row r="2935" spans="1:59" ht="15.05" customHeight="1">
      <c r="A2935" s="132"/>
      <c r="B2935" s="132"/>
      <c r="C2935" s="160" t="s">
        <v>150</v>
      </c>
      <c r="D2935" s="551" t="str">
        <f t="shared" si="442"/>
        <v/>
      </c>
      <c r="E2935" s="551"/>
      <c r="F2935" s="551"/>
      <c r="G2935" s="550"/>
      <c r="H2935" s="550"/>
      <c r="I2935" s="550"/>
      <c r="J2935" s="550"/>
      <c r="K2935" s="513"/>
      <c r="L2935" s="514"/>
      <c r="M2935" s="513"/>
      <c r="N2935" s="514"/>
      <c r="O2935" s="513"/>
      <c r="P2935" s="514"/>
      <c r="Q2935" s="513"/>
      <c r="R2935" s="514"/>
      <c r="S2935" s="513"/>
      <c r="T2935" s="514"/>
      <c r="U2935" s="513"/>
      <c r="V2935" s="514"/>
      <c r="W2935" s="513"/>
      <c r="X2935" s="514"/>
      <c r="Y2935" s="513"/>
      <c r="Z2935" s="514"/>
      <c r="AA2935" s="513"/>
      <c r="AB2935" s="514"/>
      <c r="AC2935" s="513"/>
      <c r="AD2935" s="514"/>
      <c r="AE2935" s="132"/>
      <c r="AG2935" s="100">
        <f t="shared" si="443"/>
        <v>0</v>
      </c>
      <c r="AH2935" s="101">
        <f t="shared" si="444"/>
        <v>0</v>
      </c>
      <c r="AI2935" s="101">
        <f t="shared" si="445"/>
        <v>0</v>
      </c>
      <c r="AJ2935" s="102">
        <f t="shared" si="446"/>
        <v>0</v>
      </c>
      <c r="AL2935" s="111">
        <f t="shared" si="447"/>
        <v>0</v>
      </c>
      <c r="AM2935" s="111">
        <f t="shared" si="448"/>
        <v>0</v>
      </c>
      <c r="AN2935" s="111">
        <f t="shared" si="449"/>
        <v>0</v>
      </c>
      <c r="AP2935" s="111">
        <f t="shared" si="424"/>
        <v>0</v>
      </c>
      <c r="AQ2935" s="111">
        <f t="shared" si="425"/>
        <v>0</v>
      </c>
      <c r="AR2935" s="111">
        <f t="shared" si="426"/>
        <v>0</v>
      </c>
      <c r="AS2935" s="111">
        <f t="shared" si="427"/>
        <v>0</v>
      </c>
      <c r="AT2935" s="111">
        <f t="shared" si="428"/>
        <v>0</v>
      </c>
      <c r="AU2935" s="111">
        <f t="shared" si="429"/>
        <v>0</v>
      </c>
      <c r="AV2935" s="111">
        <f t="shared" si="430"/>
        <v>0</v>
      </c>
      <c r="AW2935" s="111">
        <f t="shared" si="431"/>
        <v>0</v>
      </c>
      <c r="AX2935" s="111">
        <f t="shared" si="432"/>
        <v>0</v>
      </c>
      <c r="AY2935" s="111">
        <f t="shared" si="433"/>
        <v>0</v>
      </c>
      <c r="AZ2935" s="111">
        <f t="shared" si="434"/>
        <v>0</v>
      </c>
      <c r="BA2935" s="111">
        <f t="shared" si="435"/>
        <v>0</v>
      </c>
      <c r="BB2935" s="111">
        <f t="shared" si="436"/>
        <v>0</v>
      </c>
      <c r="BC2935" s="111">
        <f t="shared" si="437"/>
        <v>0</v>
      </c>
      <c r="BD2935" s="111">
        <f t="shared" si="438"/>
        <v>0</v>
      </c>
      <c r="BE2935" s="111">
        <f t="shared" si="439"/>
        <v>0</v>
      </c>
      <c r="BF2935" s="111">
        <f t="shared" si="440"/>
        <v>0</v>
      </c>
      <c r="BG2935" s="111">
        <f t="shared" si="441"/>
        <v>0</v>
      </c>
    </row>
    <row r="2936" spans="1:59" ht="15.05" customHeight="1">
      <c r="A2936" s="132"/>
      <c r="B2936" s="132"/>
      <c r="C2936" s="160" t="s">
        <v>151</v>
      </c>
      <c r="D2936" s="551" t="str">
        <f t="shared" si="442"/>
        <v/>
      </c>
      <c r="E2936" s="551"/>
      <c r="F2936" s="551"/>
      <c r="G2936" s="550"/>
      <c r="H2936" s="550"/>
      <c r="I2936" s="550"/>
      <c r="J2936" s="550"/>
      <c r="K2936" s="513"/>
      <c r="L2936" s="514"/>
      <c r="M2936" s="513"/>
      <c r="N2936" s="514"/>
      <c r="O2936" s="513"/>
      <c r="P2936" s="514"/>
      <c r="Q2936" s="513"/>
      <c r="R2936" s="514"/>
      <c r="S2936" s="513"/>
      <c r="T2936" s="514"/>
      <c r="U2936" s="513"/>
      <c r="V2936" s="514"/>
      <c r="W2936" s="513"/>
      <c r="X2936" s="514"/>
      <c r="Y2936" s="513"/>
      <c r="Z2936" s="514"/>
      <c r="AA2936" s="513"/>
      <c r="AB2936" s="514"/>
      <c r="AC2936" s="513"/>
      <c r="AD2936" s="514"/>
      <c r="AE2936" s="132"/>
      <c r="AG2936" s="100">
        <f t="shared" si="443"/>
        <v>0</v>
      </c>
      <c r="AH2936" s="101">
        <f t="shared" si="444"/>
        <v>0</v>
      </c>
      <c r="AI2936" s="101">
        <f t="shared" si="445"/>
        <v>0</v>
      </c>
      <c r="AJ2936" s="102">
        <f t="shared" si="446"/>
        <v>0</v>
      </c>
      <c r="AL2936" s="111">
        <f t="shared" si="447"/>
        <v>0</v>
      </c>
      <c r="AM2936" s="111">
        <f t="shared" si="448"/>
        <v>0</v>
      </c>
      <c r="AN2936" s="111">
        <f t="shared" si="449"/>
        <v>0</v>
      </c>
      <c r="AP2936" s="111">
        <f t="shared" si="424"/>
        <v>0</v>
      </c>
      <c r="AQ2936" s="111">
        <f t="shared" si="425"/>
        <v>0</v>
      </c>
      <c r="AR2936" s="111">
        <f t="shared" si="426"/>
        <v>0</v>
      </c>
      <c r="AS2936" s="111">
        <f t="shared" si="427"/>
        <v>0</v>
      </c>
      <c r="AT2936" s="111">
        <f t="shared" si="428"/>
        <v>0</v>
      </c>
      <c r="AU2936" s="111">
        <f t="shared" si="429"/>
        <v>0</v>
      </c>
      <c r="AV2936" s="111">
        <f t="shared" si="430"/>
        <v>0</v>
      </c>
      <c r="AW2936" s="111">
        <f t="shared" si="431"/>
        <v>0</v>
      </c>
      <c r="AX2936" s="111">
        <f t="shared" si="432"/>
        <v>0</v>
      </c>
      <c r="AY2936" s="111">
        <f t="shared" si="433"/>
        <v>0</v>
      </c>
      <c r="AZ2936" s="111">
        <f t="shared" si="434"/>
        <v>0</v>
      </c>
      <c r="BA2936" s="111">
        <f t="shared" si="435"/>
        <v>0</v>
      </c>
      <c r="BB2936" s="111">
        <f t="shared" si="436"/>
        <v>0</v>
      </c>
      <c r="BC2936" s="111">
        <f t="shared" si="437"/>
        <v>0</v>
      </c>
      <c r="BD2936" s="111">
        <f t="shared" si="438"/>
        <v>0</v>
      </c>
      <c r="BE2936" s="111">
        <f t="shared" si="439"/>
        <v>0</v>
      </c>
      <c r="BF2936" s="111">
        <f t="shared" si="440"/>
        <v>0</v>
      </c>
      <c r="BG2936" s="111">
        <f t="shared" si="441"/>
        <v>0</v>
      </c>
    </row>
    <row r="2937" spans="1:59" ht="15.05" customHeight="1">
      <c r="A2937" s="132"/>
      <c r="B2937" s="132"/>
      <c r="C2937" s="160" t="s">
        <v>152</v>
      </c>
      <c r="D2937" s="551" t="str">
        <f t="shared" si="442"/>
        <v/>
      </c>
      <c r="E2937" s="551"/>
      <c r="F2937" s="551"/>
      <c r="G2937" s="550"/>
      <c r="H2937" s="550"/>
      <c r="I2937" s="550"/>
      <c r="J2937" s="550"/>
      <c r="K2937" s="513"/>
      <c r="L2937" s="514"/>
      <c r="M2937" s="513"/>
      <c r="N2937" s="514"/>
      <c r="O2937" s="513"/>
      <c r="P2937" s="514"/>
      <c r="Q2937" s="513"/>
      <c r="R2937" s="514"/>
      <c r="S2937" s="513"/>
      <c r="T2937" s="514"/>
      <c r="U2937" s="513"/>
      <c r="V2937" s="514"/>
      <c r="W2937" s="513"/>
      <c r="X2937" s="514"/>
      <c r="Y2937" s="513"/>
      <c r="Z2937" s="514"/>
      <c r="AA2937" s="513"/>
      <c r="AB2937" s="514"/>
      <c r="AC2937" s="513"/>
      <c r="AD2937" s="514"/>
      <c r="AE2937" s="132"/>
      <c r="AG2937" s="100">
        <f t="shared" si="443"/>
        <v>0</v>
      </c>
      <c r="AH2937" s="101">
        <f t="shared" si="444"/>
        <v>0</v>
      </c>
      <c r="AI2937" s="101">
        <f t="shared" si="445"/>
        <v>0</v>
      </c>
      <c r="AJ2937" s="102">
        <f t="shared" si="446"/>
        <v>0</v>
      </c>
      <c r="AL2937" s="111">
        <f t="shared" si="447"/>
        <v>0</v>
      </c>
      <c r="AM2937" s="111">
        <f t="shared" si="448"/>
        <v>0</v>
      </c>
      <c r="AN2937" s="111">
        <f t="shared" si="449"/>
        <v>0</v>
      </c>
      <c r="AP2937" s="111">
        <f t="shared" si="424"/>
        <v>0</v>
      </c>
      <c r="AQ2937" s="111">
        <f t="shared" si="425"/>
        <v>0</v>
      </c>
      <c r="AR2937" s="111">
        <f t="shared" si="426"/>
        <v>0</v>
      </c>
      <c r="AS2937" s="111">
        <f t="shared" si="427"/>
        <v>0</v>
      </c>
      <c r="AT2937" s="111">
        <f t="shared" si="428"/>
        <v>0</v>
      </c>
      <c r="AU2937" s="111">
        <f t="shared" si="429"/>
        <v>0</v>
      </c>
      <c r="AV2937" s="111">
        <f t="shared" si="430"/>
        <v>0</v>
      </c>
      <c r="AW2937" s="111">
        <f t="shared" si="431"/>
        <v>0</v>
      </c>
      <c r="AX2937" s="111">
        <f t="shared" si="432"/>
        <v>0</v>
      </c>
      <c r="AY2937" s="111">
        <f t="shared" si="433"/>
        <v>0</v>
      </c>
      <c r="AZ2937" s="111">
        <f t="shared" si="434"/>
        <v>0</v>
      </c>
      <c r="BA2937" s="111">
        <f t="shared" si="435"/>
        <v>0</v>
      </c>
      <c r="BB2937" s="111">
        <f t="shared" si="436"/>
        <v>0</v>
      </c>
      <c r="BC2937" s="111">
        <f t="shared" si="437"/>
        <v>0</v>
      </c>
      <c r="BD2937" s="111">
        <f t="shared" si="438"/>
        <v>0</v>
      </c>
      <c r="BE2937" s="111">
        <f t="shared" si="439"/>
        <v>0</v>
      </c>
      <c r="BF2937" s="111">
        <f t="shared" si="440"/>
        <v>0</v>
      </c>
      <c r="BG2937" s="111">
        <f t="shared" si="441"/>
        <v>0</v>
      </c>
    </row>
    <row r="2938" spans="1:59" ht="15.05" customHeight="1">
      <c r="A2938" s="132"/>
      <c r="B2938" s="132"/>
      <c r="C2938" s="160" t="s">
        <v>153</v>
      </c>
      <c r="D2938" s="551" t="str">
        <f t="shared" si="442"/>
        <v/>
      </c>
      <c r="E2938" s="551"/>
      <c r="F2938" s="551"/>
      <c r="G2938" s="550"/>
      <c r="H2938" s="550"/>
      <c r="I2938" s="550"/>
      <c r="J2938" s="550"/>
      <c r="K2938" s="513"/>
      <c r="L2938" s="514"/>
      <c r="M2938" s="513"/>
      <c r="N2938" s="514"/>
      <c r="O2938" s="513"/>
      <c r="P2938" s="514"/>
      <c r="Q2938" s="513"/>
      <c r="R2938" s="514"/>
      <c r="S2938" s="513"/>
      <c r="T2938" s="514"/>
      <c r="U2938" s="513"/>
      <c r="V2938" s="514"/>
      <c r="W2938" s="513"/>
      <c r="X2938" s="514"/>
      <c r="Y2938" s="513"/>
      <c r="Z2938" s="514"/>
      <c r="AA2938" s="513"/>
      <c r="AB2938" s="514"/>
      <c r="AC2938" s="513"/>
      <c r="AD2938" s="514"/>
      <c r="AE2938" s="132"/>
      <c r="AG2938" s="100">
        <f t="shared" si="443"/>
        <v>0</v>
      </c>
      <c r="AH2938" s="101">
        <f t="shared" si="444"/>
        <v>0</v>
      </c>
      <c r="AI2938" s="101">
        <f t="shared" si="445"/>
        <v>0</v>
      </c>
      <c r="AJ2938" s="102">
        <f t="shared" si="446"/>
        <v>0</v>
      </c>
      <c r="AL2938" s="111">
        <f t="shared" si="447"/>
        <v>0</v>
      </c>
      <c r="AM2938" s="111">
        <f t="shared" si="448"/>
        <v>0</v>
      </c>
      <c r="AN2938" s="111">
        <f t="shared" si="449"/>
        <v>0</v>
      </c>
      <c r="AP2938" s="111">
        <f t="shared" si="424"/>
        <v>0</v>
      </c>
      <c r="AQ2938" s="111">
        <f t="shared" si="425"/>
        <v>0</v>
      </c>
      <c r="AR2938" s="111">
        <f t="shared" si="426"/>
        <v>0</v>
      </c>
      <c r="AS2938" s="111">
        <f t="shared" si="427"/>
        <v>0</v>
      </c>
      <c r="AT2938" s="111">
        <f t="shared" si="428"/>
        <v>0</v>
      </c>
      <c r="AU2938" s="111">
        <f t="shared" si="429"/>
        <v>0</v>
      </c>
      <c r="AV2938" s="111">
        <f t="shared" si="430"/>
        <v>0</v>
      </c>
      <c r="AW2938" s="111">
        <f t="shared" si="431"/>
        <v>0</v>
      </c>
      <c r="AX2938" s="111">
        <f t="shared" si="432"/>
        <v>0</v>
      </c>
      <c r="AY2938" s="111">
        <f t="shared" si="433"/>
        <v>0</v>
      </c>
      <c r="AZ2938" s="111">
        <f t="shared" si="434"/>
        <v>0</v>
      </c>
      <c r="BA2938" s="111">
        <f t="shared" si="435"/>
        <v>0</v>
      </c>
      <c r="BB2938" s="111">
        <f t="shared" si="436"/>
        <v>0</v>
      </c>
      <c r="BC2938" s="111">
        <f t="shared" si="437"/>
        <v>0</v>
      </c>
      <c r="BD2938" s="111">
        <f t="shared" si="438"/>
        <v>0</v>
      </c>
      <c r="BE2938" s="111">
        <f t="shared" si="439"/>
        <v>0</v>
      </c>
      <c r="BF2938" s="111">
        <f t="shared" si="440"/>
        <v>0</v>
      </c>
      <c r="BG2938" s="111">
        <f t="shared" si="441"/>
        <v>0</v>
      </c>
    </row>
    <row r="2939" spans="1:59" ht="15.05" customHeight="1">
      <c r="A2939" s="132"/>
      <c r="B2939" s="132"/>
      <c r="C2939" s="160" t="s">
        <v>154</v>
      </c>
      <c r="D2939" s="551" t="str">
        <f t="shared" si="442"/>
        <v/>
      </c>
      <c r="E2939" s="551"/>
      <c r="F2939" s="551"/>
      <c r="G2939" s="550"/>
      <c r="H2939" s="550"/>
      <c r="I2939" s="550"/>
      <c r="J2939" s="550"/>
      <c r="K2939" s="513"/>
      <c r="L2939" s="514"/>
      <c r="M2939" s="513"/>
      <c r="N2939" s="514"/>
      <c r="O2939" s="513"/>
      <c r="P2939" s="514"/>
      <c r="Q2939" s="513"/>
      <c r="R2939" s="514"/>
      <c r="S2939" s="513"/>
      <c r="T2939" s="514"/>
      <c r="U2939" s="513"/>
      <c r="V2939" s="514"/>
      <c r="W2939" s="513"/>
      <c r="X2939" s="514"/>
      <c r="Y2939" s="513"/>
      <c r="Z2939" s="514"/>
      <c r="AA2939" s="513"/>
      <c r="AB2939" s="514"/>
      <c r="AC2939" s="513"/>
      <c r="AD2939" s="514"/>
      <c r="AE2939" s="132"/>
      <c r="AG2939" s="100">
        <f t="shared" si="443"/>
        <v>0</v>
      </c>
      <c r="AH2939" s="101">
        <f t="shared" si="444"/>
        <v>0</v>
      </c>
      <c r="AI2939" s="101">
        <f t="shared" si="445"/>
        <v>0</v>
      </c>
      <c r="AJ2939" s="102">
        <f t="shared" si="446"/>
        <v>0</v>
      </c>
      <c r="AL2939" s="111">
        <f t="shared" si="447"/>
        <v>0</v>
      </c>
      <c r="AM2939" s="111">
        <f t="shared" si="448"/>
        <v>0</v>
      </c>
      <c r="AN2939" s="111">
        <f t="shared" si="449"/>
        <v>0</v>
      </c>
      <c r="AP2939" s="111">
        <f t="shared" si="424"/>
        <v>0</v>
      </c>
      <c r="AQ2939" s="111">
        <f t="shared" si="425"/>
        <v>0</v>
      </c>
      <c r="AR2939" s="111">
        <f t="shared" si="426"/>
        <v>0</v>
      </c>
      <c r="AS2939" s="111">
        <f t="shared" si="427"/>
        <v>0</v>
      </c>
      <c r="AT2939" s="111">
        <f t="shared" si="428"/>
        <v>0</v>
      </c>
      <c r="AU2939" s="111">
        <f t="shared" si="429"/>
        <v>0</v>
      </c>
      <c r="AV2939" s="111">
        <f t="shared" si="430"/>
        <v>0</v>
      </c>
      <c r="AW2939" s="111">
        <f t="shared" si="431"/>
        <v>0</v>
      </c>
      <c r="AX2939" s="111">
        <f t="shared" si="432"/>
        <v>0</v>
      </c>
      <c r="AY2939" s="111">
        <f t="shared" si="433"/>
        <v>0</v>
      </c>
      <c r="AZ2939" s="111">
        <f t="shared" si="434"/>
        <v>0</v>
      </c>
      <c r="BA2939" s="111">
        <f t="shared" si="435"/>
        <v>0</v>
      </c>
      <c r="BB2939" s="111">
        <f t="shared" si="436"/>
        <v>0</v>
      </c>
      <c r="BC2939" s="111">
        <f t="shared" si="437"/>
        <v>0</v>
      </c>
      <c r="BD2939" s="111">
        <f t="shared" si="438"/>
        <v>0</v>
      </c>
      <c r="BE2939" s="111">
        <f t="shared" si="439"/>
        <v>0</v>
      </c>
      <c r="BF2939" s="111">
        <f t="shared" si="440"/>
        <v>0</v>
      </c>
      <c r="BG2939" s="111">
        <f t="shared" si="441"/>
        <v>0</v>
      </c>
    </row>
    <row r="2940" spans="1:59" ht="15.05" customHeight="1">
      <c r="A2940" s="132"/>
      <c r="B2940" s="132"/>
      <c r="C2940" s="160" t="s">
        <v>155</v>
      </c>
      <c r="D2940" s="551" t="str">
        <f t="shared" si="442"/>
        <v/>
      </c>
      <c r="E2940" s="551"/>
      <c r="F2940" s="551"/>
      <c r="G2940" s="550"/>
      <c r="H2940" s="550"/>
      <c r="I2940" s="550"/>
      <c r="J2940" s="550"/>
      <c r="K2940" s="513"/>
      <c r="L2940" s="514"/>
      <c r="M2940" s="513"/>
      <c r="N2940" s="514"/>
      <c r="O2940" s="513"/>
      <c r="P2940" s="514"/>
      <c r="Q2940" s="513"/>
      <c r="R2940" s="514"/>
      <c r="S2940" s="513"/>
      <c r="T2940" s="514"/>
      <c r="U2940" s="513"/>
      <c r="V2940" s="514"/>
      <c r="W2940" s="513"/>
      <c r="X2940" s="514"/>
      <c r="Y2940" s="513"/>
      <c r="Z2940" s="514"/>
      <c r="AA2940" s="513"/>
      <c r="AB2940" s="514"/>
      <c r="AC2940" s="513"/>
      <c r="AD2940" s="514"/>
      <c r="AE2940" s="132"/>
      <c r="AG2940" s="100">
        <f t="shared" si="443"/>
        <v>0</v>
      </c>
      <c r="AH2940" s="101">
        <f t="shared" si="444"/>
        <v>0</v>
      </c>
      <c r="AI2940" s="101">
        <f t="shared" si="445"/>
        <v>0</v>
      </c>
      <c r="AJ2940" s="102">
        <f t="shared" si="446"/>
        <v>0</v>
      </c>
      <c r="AL2940" s="111">
        <f t="shared" si="447"/>
        <v>0</v>
      </c>
      <c r="AM2940" s="111">
        <f t="shared" si="448"/>
        <v>0</v>
      </c>
      <c r="AN2940" s="111">
        <f t="shared" si="449"/>
        <v>0</v>
      </c>
      <c r="AP2940" s="111">
        <f t="shared" si="424"/>
        <v>0</v>
      </c>
      <c r="AQ2940" s="111">
        <f t="shared" si="425"/>
        <v>0</v>
      </c>
      <c r="AR2940" s="111">
        <f t="shared" si="426"/>
        <v>0</v>
      </c>
      <c r="AS2940" s="111">
        <f t="shared" si="427"/>
        <v>0</v>
      </c>
      <c r="AT2940" s="111">
        <f t="shared" si="428"/>
        <v>0</v>
      </c>
      <c r="AU2940" s="111">
        <f t="shared" si="429"/>
        <v>0</v>
      </c>
      <c r="AV2940" s="111">
        <f t="shared" si="430"/>
        <v>0</v>
      </c>
      <c r="AW2940" s="111">
        <f t="shared" si="431"/>
        <v>0</v>
      </c>
      <c r="AX2940" s="111">
        <f t="shared" si="432"/>
        <v>0</v>
      </c>
      <c r="AY2940" s="111">
        <f t="shared" si="433"/>
        <v>0</v>
      </c>
      <c r="AZ2940" s="111">
        <f t="shared" si="434"/>
        <v>0</v>
      </c>
      <c r="BA2940" s="111">
        <f t="shared" si="435"/>
        <v>0</v>
      </c>
      <c r="BB2940" s="111">
        <f t="shared" si="436"/>
        <v>0</v>
      </c>
      <c r="BC2940" s="111">
        <f t="shared" si="437"/>
        <v>0</v>
      </c>
      <c r="BD2940" s="111">
        <f t="shared" si="438"/>
        <v>0</v>
      </c>
      <c r="BE2940" s="111">
        <f t="shared" si="439"/>
        <v>0</v>
      </c>
      <c r="BF2940" s="111">
        <f t="shared" si="440"/>
        <v>0</v>
      </c>
      <c r="BG2940" s="111">
        <f t="shared" si="441"/>
        <v>0</v>
      </c>
    </row>
    <row r="2941" spans="1:59" ht="15.05" customHeight="1">
      <c r="A2941" s="132"/>
      <c r="B2941" s="132"/>
      <c r="C2941" s="160" t="s">
        <v>156</v>
      </c>
      <c r="D2941" s="551" t="str">
        <f t="shared" si="442"/>
        <v/>
      </c>
      <c r="E2941" s="551"/>
      <c r="F2941" s="551"/>
      <c r="G2941" s="550"/>
      <c r="H2941" s="550"/>
      <c r="I2941" s="550"/>
      <c r="J2941" s="550"/>
      <c r="K2941" s="513"/>
      <c r="L2941" s="514"/>
      <c r="M2941" s="513"/>
      <c r="N2941" s="514"/>
      <c r="O2941" s="513"/>
      <c r="P2941" s="514"/>
      <c r="Q2941" s="513"/>
      <c r="R2941" s="514"/>
      <c r="S2941" s="513"/>
      <c r="T2941" s="514"/>
      <c r="U2941" s="513"/>
      <c r="V2941" s="514"/>
      <c r="W2941" s="513"/>
      <c r="X2941" s="514"/>
      <c r="Y2941" s="513"/>
      <c r="Z2941" s="514"/>
      <c r="AA2941" s="513"/>
      <c r="AB2941" s="514"/>
      <c r="AC2941" s="513"/>
      <c r="AD2941" s="514"/>
      <c r="AE2941" s="132"/>
      <c r="AG2941" s="100">
        <f t="shared" si="443"/>
        <v>0</v>
      </c>
      <c r="AH2941" s="101">
        <f t="shared" si="444"/>
        <v>0</v>
      </c>
      <c r="AI2941" s="101">
        <f t="shared" si="445"/>
        <v>0</v>
      </c>
      <c r="AJ2941" s="102">
        <f t="shared" si="446"/>
        <v>0</v>
      </c>
      <c r="AL2941" s="111">
        <f t="shared" si="447"/>
        <v>0</v>
      </c>
      <c r="AM2941" s="111">
        <f t="shared" si="448"/>
        <v>0</v>
      </c>
      <c r="AN2941" s="111">
        <f t="shared" si="449"/>
        <v>0</v>
      </c>
      <c r="AP2941" s="111">
        <f t="shared" si="424"/>
        <v>0</v>
      </c>
      <c r="AQ2941" s="111">
        <f t="shared" si="425"/>
        <v>0</v>
      </c>
      <c r="AR2941" s="111">
        <f t="shared" si="426"/>
        <v>0</v>
      </c>
      <c r="AS2941" s="111">
        <f t="shared" si="427"/>
        <v>0</v>
      </c>
      <c r="AT2941" s="111">
        <f t="shared" si="428"/>
        <v>0</v>
      </c>
      <c r="AU2941" s="111">
        <f t="shared" si="429"/>
        <v>0</v>
      </c>
      <c r="AV2941" s="111">
        <f t="shared" si="430"/>
        <v>0</v>
      </c>
      <c r="AW2941" s="111">
        <f t="shared" si="431"/>
        <v>0</v>
      </c>
      <c r="AX2941" s="111">
        <f t="shared" si="432"/>
        <v>0</v>
      </c>
      <c r="AY2941" s="111">
        <f t="shared" si="433"/>
        <v>0</v>
      </c>
      <c r="AZ2941" s="111">
        <f t="shared" si="434"/>
        <v>0</v>
      </c>
      <c r="BA2941" s="111">
        <f t="shared" si="435"/>
        <v>0</v>
      </c>
      <c r="BB2941" s="111">
        <f t="shared" si="436"/>
        <v>0</v>
      </c>
      <c r="BC2941" s="111">
        <f t="shared" si="437"/>
        <v>0</v>
      </c>
      <c r="BD2941" s="111">
        <f t="shared" si="438"/>
        <v>0</v>
      </c>
      <c r="BE2941" s="111">
        <f t="shared" si="439"/>
        <v>0</v>
      </c>
      <c r="BF2941" s="111">
        <f t="shared" si="440"/>
        <v>0</v>
      </c>
      <c r="BG2941" s="111">
        <f t="shared" si="441"/>
        <v>0</v>
      </c>
    </row>
    <row r="2942" spans="1:59" ht="15.05" customHeight="1">
      <c r="A2942" s="132"/>
      <c r="B2942" s="132"/>
      <c r="C2942" s="160" t="s">
        <v>157</v>
      </c>
      <c r="D2942" s="551" t="str">
        <f t="shared" si="442"/>
        <v/>
      </c>
      <c r="E2942" s="551"/>
      <c r="F2942" s="551"/>
      <c r="G2942" s="550"/>
      <c r="H2942" s="550"/>
      <c r="I2942" s="550"/>
      <c r="J2942" s="550"/>
      <c r="K2942" s="513"/>
      <c r="L2942" s="514"/>
      <c r="M2942" s="513"/>
      <c r="N2942" s="514"/>
      <c r="O2942" s="513"/>
      <c r="P2942" s="514"/>
      <c r="Q2942" s="513"/>
      <c r="R2942" s="514"/>
      <c r="S2942" s="513"/>
      <c r="T2942" s="514"/>
      <c r="U2942" s="513"/>
      <c r="V2942" s="514"/>
      <c r="W2942" s="513"/>
      <c r="X2942" s="514"/>
      <c r="Y2942" s="513"/>
      <c r="Z2942" s="514"/>
      <c r="AA2942" s="513"/>
      <c r="AB2942" s="514"/>
      <c r="AC2942" s="513"/>
      <c r="AD2942" s="514"/>
      <c r="AE2942" s="132"/>
      <c r="AG2942" s="100">
        <f t="shared" si="443"/>
        <v>0</v>
      </c>
      <c r="AH2942" s="101">
        <f t="shared" si="444"/>
        <v>0</v>
      </c>
      <c r="AI2942" s="101">
        <f t="shared" si="445"/>
        <v>0</v>
      </c>
      <c r="AJ2942" s="102">
        <f t="shared" si="446"/>
        <v>0</v>
      </c>
      <c r="AL2942" s="111">
        <f t="shared" si="447"/>
        <v>0</v>
      </c>
      <c r="AM2942" s="111">
        <f t="shared" si="448"/>
        <v>0</v>
      </c>
      <c r="AN2942" s="111">
        <f t="shared" si="449"/>
        <v>0</v>
      </c>
      <c r="AP2942" s="111">
        <f t="shared" si="424"/>
        <v>0</v>
      </c>
      <c r="AQ2942" s="111">
        <f t="shared" si="425"/>
        <v>0</v>
      </c>
      <c r="AR2942" s="111">
        <f t="shared" si="426"/>
        <v>0</v>
      </c>
      <c r="AS2942" s="111">
        <f t="shared" si="427"/>
        <v>0</v>
      </c>
      <c r="AT2942" s="111">
        <f t="shared" si="428"/>
        <v>0</v>
      </c>
      <c r="AU2942" s="111">
        <f t="shared" si="429"/>
        <v>0</v>
      </c>
      <c r="AV2942" s="111">
        <f t="shared" si="430"/>
        <v>0</v>
      </c>
      <c r="AW2942" s="111">
        <f t="shared" si="431"/>
        <v>0</v>
      </c>
      <c r="AX2942" s="111">
        <f t="shared" si="432"/>
        <v>0</v>
      </c>
      <c r="AY2942" s="111">
        <f t="shared" si="433"/>
        <v>0</v>
      </c>
      <c r="AZ2942" s="111">
        <f t="shared" si="434"/>
        <v>0</v>
      </c>
      <c r="BA2942" s="111">
        <f t="shared" si="435"/>
        <v>0</v>
      </c>
      <c r="BB2942" s="111">
        <f t="shared" si="436"/>
        <v>0</v>
      </c>
      <c r="BC2942" s="111">
        <f t="shared" si="437"/>
        <v>0</v>
      </c>
      <c r="BD2942" s="111">
        <f t="shared" si="438"/>
        <v>0</v>
      </c>
      <c r="BE2942" s="111">
        <f t="shared" si="439"/>
        <v>0</v>
      </c>
      <c r="BF2942" s="111">
        <f t="shared" si="440"/>
        <v>0</v>
      </c>
      <c r="BG2942" s="111">
        <f t="shared" si="441"/>
        <v>0</v>
      </c>
    </row>
    <row r="2943" spans="1:59" ht="15.05" customHeight="1">
      <c r="A2943" s="132"/>
      <c r="B2943" s="132"/>
      <c r="C2943" s="160" t="s">
        <v>158</v>
      </c>
      <c r="D2943" s="551" t="str">
        <f t="shared" si="442"/>
        <v/>
      </c>
      <c r="E2943" s="551"/>
      <c r="F2943" s="551"/>
      <c r="G2943" s="550"/>
      <c r="H2943" s="550"/>
      <c r="I2943" s="550"/>
      <c r="J2943" s="550"/>
      <c r="K2943" s="513"/>
      <c r="L2943" s="514"/>
      <c r="M2943" s="513"/>
      <c r="N2943" s="514"/>
      <c r="O2943" s="513"/>
      <c r="P2943" s="514"/>
      <c r="Q2943" s="513"/>
      <c r="R2943" s="514"/>
      <c r="S2943" s="513"/>
      <c r="T2943" s="514"/>
      <c r="U2943" s="513"/>
      <c r="V2943" s="514"/>
      <c r="W2943" s="513"/>
      <c r="X2943" s="514"/>
      <c r="Y2943" s="513"/>
      <c r="Z2943" s="514"/>
      <c r="AA2943" s="513"/>
      <c r="AB2943" s="514"/>
      <c r="AC2943" s="513"/>
      <c r="AD2943" s="514"/>
      <c r="AE2943" s="132"/>
      <c r="AG2943" s="100">
        <f t="shared" si="443"/>
        <v>0</v>
      </c>
      <c r="AH2943" s="101">
        <f t="shared" si="444"/>
        <v>0</v>
      </c>
      <c r="AI2943" s="101">
        <f t="shared" si="445"/>
        <v>0</v>
      </c>
      <c r="AJ2943" s="102">
        <f t="shared" si="446"/>
        <v>0</v>
      </c>
      <c r="AL2943" s="111">
        <f t="shared" si="447"/>
        <v>0</v>
      </c>
      <c r="AM2943" s="111">
        <f t="shared" si="448"/>
        <v>0</v>
      </c>
      <c r="AN2943" s="111">
        <f t="shared" si="449"/>
        <v>0</v>
      </c>
      <c r="AP2943" s="111">
        <f t="shared" si="424"/>
        <v>0</v>
      </c>
      <c r="AQ2943" s="111">
        <f t="shared" si="425"/>
        <v>0</v>
      </c>
      <c r="AR2943" s="111">
        <f t="shared" si="426"/>
        <v>0</v>
      </c>
      <c r="AS2943" s="111">
        <f t="shared" si="427"/>
        <v>0</v>
      </c>
      <c r="AT2943" s="111">
        <f t="shared" si="428"/>
        <v>0</v>
      </c>
      <c r="AU2943" s="111">
        <f t="shared" si="429"/>
        <v>0</v>
      </c>
      <c r="AV2943" s="111">
        <f t="shared" si="430"/>
        <v>0</v>
      </c>
      <c r="AW2943" s="111">
        <f t="shared" si="431"/>
        <v>0</v>
      </c>
      <c r="AX2943" s="111">
        <f t="shared" si="432"/>
        <v>0</v>
      </c>
      <c r="AY2943" s="111">
        <f t="shared" si="433"/>
        <v>0</v>
      </c>
      <c r="AZ2943" s="111">
        <f t="shared" si="434"/>
        <v>0</v>
      </c>
      <c r="BA2943" s="111">
        <f t="shared" si="435"/>
        <v>0</v>
      </c>
      <c r="BB2943" s="111">
        <f t="shared" si="436"/>
        <v>0</v>
      </c>
      <c r="BC2943" s="111">
        <f t="shared" si="437"/>
        <v>0</v>
      </c>
      <c r="BD2943" s="111">
        <f t="shared" si="438"/>
        <v>0</v>
      </c>
      <c r="BE2943" s="111">
        <f t="shared" si="439"/>
        <v>0</v>
      </c>
      <c r="BF2943" s="111">
        <f t="shared" si="440"/>
        <v>0</v>
      </c>
      <c r="BG2943" s="111">
        <f t="shared" si="441"/>
        <v>0</v>
      </c>
    </row>
    <row r="2944" spans="1:59" ht="15.05" customHeight="1">
      <c r="A2944" s="132"/>
      <c r="B2944" s="132"/>
      <c r="C2944" s="160" t="s">
        <v>159</v>
      </c>
      <c r="D2944" s="551" t="str">
        <f t="shared" si="442"/>
        <v/>
      </c>
      <c r="E2944" s="551"/>
      <c r="F2944" s="551"/>
      <c r="G2944" s="550"/>
      <c r="H2944" s="550"/>
      <c r="I2944" s="550"/>
      <c r="J2944" s="550"/>
      <c r="K2944" s="513"/>
      <c r="L2944" s="514"/>
      <c r="M2944" s="513"/>
      <c r="N2944" s="514"/>
      <c r="O2944" s="513"/>
      <c r="P2944" s="514"/>
      <c r="Q2944" s="513"/>
      <c r="R2944" s="514"/>
      <c r="S2944" s="513"/>
      <c r="T2944" s="514"/>
      <c r="U2944" s="513"/>
      <c r="V2944" s="514"/>
      <c r="W2944" s="513"/>
      <c r="X2944" s="514"/>
      <c r="Y2944" s="513"/>
      <c r="Z2944" s="514"/>
      <c r="AA2944" s="513"/>
      <c r="AB2944" s="514"/>
      <c r="AC2944" s="513"/>
      <c r="AD2944" s="514"/>
      <c r="AE2944" s="132"/>
      <c r="AG2944" s="100">
        <f t="shared" si="443"/>
        <v>0</v>
      </c>
      <c r="AH2944" s="101">
        <f t="shared" si="444"/>
        <v>0</v>
      </c>
      <c r="AI2944" s="101">
        <f t="shared" si="445"/>
        <v>0</v>
      </c>
      <c r="AJ2944" s="102">
        <f t="shared" si="446"/>
        <v>0</v>
      </c>
      <c r="AL2944" s="111">
        <f t="shared" si="447"/>
        <v>0</v>
      </c>
      <c r="AM2944" s="111">
        <f t="shared" si="448"/>
        <v>0</v>
      </c>
      <c r="AN2944" s="111">
        <f t="shared" si="449"/>
        <v>0</v>
      </c>
      <c r="AP2944" s="111">
        <f t="shared" si="424"/>
        <v>0</v>
      </c>
      <c r="AQ2944" s="111">
        <f t="shared" si="425"/>
        <v>0</v>
      </c>
      <c r="AR2944" s="111">
        <f t="shared" si="426"/>
        <v>0</v>
      </c>
      <c r="AS2944" s="111">
        <f t="shared" si="427"/>
        <v>0</v>
      </c>
      <c r="AT2944" s="111">
        <f t="shared" si="428"/>
        <v>0</v>
      </c>
      <c r="AU2944" s="111">
        <f t="shared" si="429"/>
        <v>0</v>
      </c>
      <c r="AV2944" s="111">
        <f t="shared" si="430"/>
        <v>0</v>
      </c>
      <c r="AW2944" s="111">
        <f t="shared" si="431"/>
        <v>0</v>
      </c>
      <c r="AX2944" s="111">
        <f t="shared" si="432"/>
        <v>0</v>
      </c>
      <c r="AY2944" s="111">
        <f t="shared" si="433"/>
        <v>0</v>
      </c>
      <c r="AZ2944" s="111">
        <f t="shared" si="434"/>
        <v>0</v>
      </c>
      <c r="BA2944" s="111">
        <f t="shared" si="435"/>
        <v>0</v>
      </c>
      <c r="BB2944" s="111">
        <f t="shared" si="436"/>
        <v>0</v>
      </c>
      <c r="BC2944" s="111">
        <f t="shared" si="437"/>
        <v>0</v>
      </c>
      <c r="BD2944" s="111">
        <f t="shared" si="438"/>
        <v>0</v>
      </c>
      <c r="BE2944" s="111">
        <f t="shared" si="439"/>
        <v>0</v>
      </c>
      <c r="BF2944" s="111">
        <f t="shared" si="440"/>
        <v>0</v>
      </c>
      <c r="BG2944" s="111">
        <f t="shared" si="441"/>
        <v>0</v>
      </c>
    </row>
    <row r="2945" spans="1:59" ht="15.05" customHeight="1">
      <c r="A2945" s="132"/>
      <c r="B2945" s="132"/>
      <c r="C2945" s="160" t="s">
        <v>160</v>
      </c>
      <c r="D2945" s="551" t="str">
        <f t="shared" si="442"/>
        <v/>
      </c>
      <c r="E2945" s="551"/>
      <c r="F2945" s="551"/>
      <c r="G2945" s="550"/>
      <c r="H2945" s="550"/>
      <c r="I2945" s="550"/>
      <c r="J2945" s="550"/>
      <c r="K2945" s="513"/>
      <c r="L2945" s="514"/>
      <c r="M2945" s="513"/>
      <c r="N2945" s="514"/>
      <c r="O2945" s="513"/>
      <c r="P2945" s="514"/>
      <c r="Q2945" s="513"/>
      <c r="R2945" s="514"/>
      <c r="S2945" s="513"/>
      <c r="T2945" s="514"/>
      <c r="U2945" s="513"/>
      <c r="V2945" s="514"/>
      <c r="W2945" s="513"/>
      <c r="X2945" s="514"/>
      <c r="Y2945" s="513"/>
      <c r="Z2945" s="514"/>
      <c r="AA2945" s="513"/>
      <c r="AB2945" s="514"/>
      <c r="AC2945" s="513"/>
      <c r="AD2945" s="514"/>
      <c r="AE2945" s="132"/>
      <c r="AG2945" s="100">
        <f t="shared" si="443"/>
        <v>0</v>
      </c>
      <c r="AH2945" s="101">
        <f t="shared" si="444"/>
        <v>0</v>
      </c>
      <c r="AI2945" s="101">
        <f t="shared" si="445"/>
        <v>0</v>
      </c>
      <c r="AJ2945" s="102">
        <f t="shared" si="446"/>
        <v>0</v>
      </c>
      <c r="AL2945" s="111">
        <f t="shared" si="447"/>
        <v>0</v>
      </c>
      <c r="AM2945" s="111">
        <f t="shared" si="448"/>
        <v>0</v>
      </c>
      <c r="AN2945" s="111">
        <f t="shared" si="449"/>
        <v>0</v>
      </c>
      <c r="AP2945" s="111">
        <f t="shared" si="424"/>
        <v>0</v>
      </c>
      <c r="AQ2945" s="111">
        <f t="shared" si="425"/>
        <v>0</v>
      </c>
      <c r="AR2945" s="111">
        <f t="shared" si="426"/>
        <v>0</v>
      </c>
      <c r="AS2945" s="111">
        <f t="shared" si="427"/>
        <v>0</v>
      </c>
      <c r="AT2945" s="111">
        <f t="shared" si="428"/>
        <v>0</v>
      </c>
      <c r="AU2945" s="111">
        <f t="shared" si="429"/>
        <v>0</v>
      </c>
      <c r="AV2945" s="111">
        <f t="shared" si="430"/>
        <v>0</v>
      </c>
      <c r="AW2945" s="111">
        <f t="shared" si="431"/>
        <v>0</v>
      </c>
      <c r="AX2945" s="111">
        <f t="shared" si="432"/>
        <v>0</v>
      </c>
      <c r="AY2945" s="111">
        <f t="shared" si="433"/>
        <v>0</v>
      </c>
      <c r="AZ2945" s="111">
        <f t="shared" si="434"/>
        <v>0</v>
      </c>
      <c r="BA2945" s="111">
        <f t="shared" si="435"/>
        <v>0</v>
      </c>
      <c r="BB2945" s="111">
        <f t="shared" si="436"/>
        <v>0</v>
      </c>
      <c r="BC2945" s="111">
        <f t="shared" si="437"/>
        <v>0</v>
      </c>
      <c r="BD2945" s="111">
        <f t="shared" si="438"/>
        <v>0</v>
      </c>
      <c r="BE2945" s="111">
        <f t="shared" si="439"/>
        <v>0</v>
      </c>
      <c r="BF2945" s="111">
        <f t="shared" si="440"/>
        <v>0</v>
      </c>
      <c r="BG2945" s="111">
        <f t="shared" si="441"/>
        <v>0</v>
      </c>
    </row>
    <row r="2946" spans="1:59" ht="15.05" customHeight="1">
      <c r="A2946" s="132"/>
      <c r="B2946" s="132"/>
      <c r="C2946" s="162" t="s">
        <v>161</v>
      </c>
      <c r="D2946" s="551" t="str">
        <f t="shared" si="442"/>
        <v/>
      </c>
      <c r="E2946" s="551"/>
      <c r="F2946" s="551"/>
      <c r="G2946" s="550"/>
      <c r="H2946" s="550"/>
      <c r="I2946" s="550"/>
      <c r="J2946" s="550"/>
      <c r="K2946" s="513"/>
      <c r="L2946" s="514"/>
      <c r="M2946" s="513"/>
      <c r="N2946" s="514"/>
      <c r="O2946" s="513"/>
      <c r="P2946" s="514"/>
      <c r="Q2946" s="513"/>
      <c r="R2946" s="514"/>
      <c r="S2946" s="513"/>
      <c r="T2946" s="514"/>
      <c r="U2946" s="513"/>
      <c r="V2946" s="514"/>
      <c r="W2946" s="513"/>
      <c r="X2946" s="514"/>
      <c r="Y2946" s="513"/>
      <c r="Z2946" s="514"/>
      <c r="AA2946" s="513"/>
      <c r="AB2946" s="514"/>
      <c r="AC2946" s="513"/>
      <c r="AD2946" s="514"/>
      <c r="AE2946" s="132"/>
      <c r="AG2946" s="100">
        <f t="shared" si="443"/>
        <v>0</v>
      </c>
      <c r="AH2946" s="101">
        <f t="shared" si="444"/>
        <v>0</v>
      </c>
      <c r="AI2946" s="101">
        <f t="shared" si="445"/>
        <v>0</v>
      </c>
      <c r="AJ2946" s="102">
        <f t="shared" si="446"/>
        <v>0</v>
      </c>
      <c r="AL2946" s="111">
        <f t="shared" si="447"/>
        <v>0</v>
      </c>
      <c r="AM2946" s="111">
        <f t="shared" si="448"/>
        <v>0</v>
      </c>
      <c r="AN2946" s="111">
        <f t="shared" si="449"/>
        <v>0</v>
      </c>
      <c r="AP2946" s="111">
        <f t="shared" si="424"/>
        <v>0</v>
      </c>
      <c r="AQ2946" s="111">
        <f t="shared" si="425"/>
        <v>0</v>
      </c>
      <c r="AR2946" s="111">
        <f t="shared" si="426"/>
        <v>0</v>
      </c>
      <c r="AS2946" s="111">
        <f t="shared" si="427"/>
        <v>0</v>
      </c>
      <c r="AT2946" s="111">
        <f t="shared" si="428"/>
        <v>0</v>
      </c>
      <c r="AU2946" s="111">
        <f t="shared" si="429"/>
        <v>0</v>
      </c>
      <c r="AV2946" s="111">
        <f t="shared" si="430"/>
        <v>0</v>
      </c>
      <c r="AW2946" s="111">
        <f t="shared" si="431"/>
        <v>0</v>
      </c>
      <c r="AX2946" s="111">
        <f t="shared" si="432"/>
        <v>0</v>
      </c>
      <c r="AY2946" s="111">
        <f t="shared" si="433"/>
        <v>0</v>
      </c>
      <c r="AZ2946" s="111">
        <f t="shared" si="434"/>
        <v>0</v>
      </c>
      <c r="BA2946" s="111">
        <f t="shared" si="435"/>
        <v>0</v>
      </c>
      <c r="BB2946" s="111">
        <f t="shared" si="436"/>
        <v>0</v>
      </c>
      <c r="BC2946" s="111">
        <f t="shared" si="437"/>
        <v>0</v>
      </c>
      <c r="BD2946" s="111">
        <f t="shared" si="438"/>
        <v>0</v>
      </c>
      <c r="BE2946" s="111">
        <f t="shared" si="439"/>
        <v>0</v>
      </c>
      <c r="BF2946" s="111">
        <f t="shared" si="440"/>
        <v>0</v>
      </c>
      <c r="BG2946" s="111">
        <f t="shared" si="441"/>
        <v>0</v>
      </c>
    </row>
    <row r="2947" spans="1:59" ht="15.05" customHeight="1">
      <c r="A2947" s="132"/>
      <c r="B2947" s="132"/>
      <c r="C2947" s="162" t="s">
        <v>162</v>
      </c>
      <c r="D2947" s="551" t="str">
        <f t="shared" si="442"/>
        <v/>
      </c>
      <c r="E2947" s="551"/>
      <c r="F2947" s="551"/>
      <c r="G2947" s="550"/>
      <c r="H2947" s="550"/>
      <c r="I2947" s="550"/>
      <c r="J2947" s="550"/>
      <c r="K2947" s="513"/>
      <c r="L2947" s="514"/>
      <c r="M2947" s="513"/>
      <c r="N2947" s="514"/>
      <c r="O2947" s="513"/>
      <c r="P2947" s="514"/>
      <c r="Q2947" s="513"/>
      <c r="R2947" s="514"/>
      <c r="S2947" s="513"/>
      <c r="T2947" s="514"/>
      <c r="U2947" s="513"/>
      <c r="V2947" s="514"/>
      <c r="W2947" s="513"/>
      <c r="X2947" s="514"/>
      <c r="Y2947" s="513"/>
      <c r="Z2947" s="514"/>
      <c r="AA2947" s="513"/>
      <c r="AB2947" s="514"/>
      <c r="AC2947" s="513"/>
      <c r="AD2947" s="514"/>
      <c r="AE2947" s="132"/>
      <c r="AG2947" s="100">
        <f t="shared" si="443"/>
        <v>0</v>
      </c>
      <c r="AH2947" s="101">
        <f t="shared" si="444"/>
        <v>0</v>
      </c>
      <c r="AI2947" s="101">
        <f t="shared" si="445"/>
        <v>0</v>
      </c>
      <c r="AJ2947" s="102">
        <f t="shared" si="446"/>
        <v>0</v>
      </c>
      <c r="AL2947" s="111">
        <f t="shared" si="447"/>
        <v>0</v>
      </c>
      <c r="AM2947" s="111">
        <f t="shared" si="448"/>
        <v>0</v>
      </c>
      <c r="AN2947" s="111">
        <f t="shared" si="449"/>
        <v>0</v>
      </c>
      <c r="AP2947" s="111">
        <f t="shared" si="424"/>
        <v>0</v>
      </c>
      <c r="AQ2947" s="111">
        <f t="shared" si="425"/>
        <v>0</v>
      </c>
      <c r="AR2947" s="111">
        <f t="shared" si="426"/>
        <v>0</v>
      </c>
      <c r="AS2947" s="111">
        <f t="shared" si="427"/>
        <v>0</v>
      </c>
      <c r="AT2947" s="111">
        <f t="shared" si="428"/>
        <v>0</v>
      </c>
      <c r="AU2947" s="111">
        <f t="shared" si="429"/>
        <v>0</v>
      </c>
      <c r="AV2947" s="111">
        <f t="shared" si="430"/>
        <v>0</v>
      </c>
      <c r="AW2947" s="111">
        <f t="shared" si="431"/>
        <v>0</v>
      </c>
      <c r="AX2947" s="111">
        <f t="shared" si="432"/>
        <v>0</v>
      </c>
      <c r="AY2947" s="111">
        <f t="shared" si="433"/>
        <v>0</v>
      </c>
      <c r="AZ2947" s="111">
        <f t="shared" si="434"/>
        <v>0</v>
      </c>
      <c r="BA2947" s="111">
        <f t="shared" si="435"/>
        <v>0</v>
      </c>
      <c r="BB2947" s="111">
        <f t="shared" si="436"/>
        <v>0</v>
      </c>
      <c r="BC2947" s="111">
        <f t="shared" si="437"/>
        <v>0</v>
      </c>
      <c r="BD2947" s="111">
        <f t="shared" si="438"/>
        <v>0</v>
      </c>
      <c r="BE2947" s="111">
        <f t="shared" si="439"/>
        <v>0</v>
      </c>
      <c r="BF2947" s="111">
        <f t="shared" si="440"/>
        <v>0</v>
      </c>
      <c r="BG2947" s="111">
        <f t="shared" si="441"/>
        <v>0</v>
      </c>
    </row>
    <row r="2948" spans="1:59" ht="15.05" customHeight="1">
      <c r="A2948" s="132"/>
      <c r="B2948" s="132"/>
      <c r="C2948" s="162" t="s">
        <v>163</v>
      </c>
      <c r="D2948" s="551" t="str">
        <f t="shared" si="442"/>
        <v/>
      </c>
      <c r="E2948" s="551"/>
      <c r="F2948" s="551"/>
      <c r="G2948" s="550"/>
      <c r="H2948" s="550"/>
      <c r="I2948" s="550"/>
      <c r="J2948" s="550"/>
      <c r="K2948" s="513"/>
      <c r="L2948" s="514"/>
      <c r="M2948" s="513"/>
      <c r="N2948" s="514"/>
      <c r="O2948" s="513"/>
      <c r="P2948" s="514"/>
      <c r="Q2948" s="513"/>
      <c r="R2948" s="514"/>
      <c r="S2948" s="513"/>
      <c r="T2948" s="514"/>
      <c r="U2948" s="513"/>
      <c r="V2948" s="514"/>
      <c r="W2948" s="513"/>
      <c r="X2948" s="514"/>
      <c r="Y2948" s="513"/>
      <c r="Z2948" s="514"/>
      <c r="AA2948" s="513"/>
      <c r="AB2948" s="514"/>
      <c r="AC2948" s="513"/>
      <c r="AD2948" s="514"/>
      <c r="AE2948" s="132"/>
      <c r="AG2948" s="100">
        <f t="shared" si="443"/>
        <v>0</v>
      </c>
      <c r="AH2948" s="101">
        <f t="shared" si="444"/>
        <v>0</v>
      </c>
      <c r="AI2948" s="101">
        <f t="shared" si="445"/>
        <v>0</v>
      </c>
      <c r="AJ2948" s="102">
        <f t="shared" si="446"/>
        <v>0</v>
      </c>
      <c r="AL2948" s="111">
        <f t="shared" si="447"/>
        <v>0</v>
      </c>
      <c r="AM2948" s="111">
        <f t="shared" si="448"/>
        <v>0</v>
      </c>
      <c r="AN2948" s="111">
        <f t="shared" si="449"/>
        <v>0</v>
      </c>
      <c r="AP2948" s="111">
        <f t="shared" si="424"/>
        <v>0</v>
      </c>
      <c r="AQ2948" s="111">
        <f t="shared" si="425"/>
        <v>0</v>
      </c>
      <c r="AR2948" s="111">
        <f t="shared" si="426"/>
        <v>0</v>
      </c>
      <c r="AS2948" s="111">
        <f t="shared" si="427"/>
        <v>0</v>
      </c>
      <c r="AT2948" s="111">
        <f t="shared" si="428"/>
        <v>0</v>
      </c>
      <c r="AU2948" s="111">
        <f t="shared" si="429"/>
        <v>0</v>
      </c>
      <c r="AV2948" s="111">
        <f t="shared" si="430"/>
        <v>0</v>
      </c>
      <c r="AW2948" s="111">
        <f t="shared" si="431"/>
        <v>0</v>
      </c>
      <c r="AX2948" s="111">
        <f t="shared" si="432"/>
        <v>0</v>
      </c>
      <c r="AY2948" s="111">
        <f t="shared" si="433"/>
        <v>0</v>
      </c>
      <c r="AZ2948" s="111">
        <f t="shared" si="434"/>
        <v>0</v>
      </c>
      <c r="BA2948" s="111">
        <f t="shared" si="435"/>
        <v>0</v>
      </c>
      <c r="BB2948" s="111">
        <f t="shared" si="436"/>
        <v>0</v>
      </c>
      <c r="BC2948" s="111">
        <f t="shared" si="437"/>
        <v>0</v>
      </c>
      <c r="BD2948" s="111">
        <f t="shared" si="438"/>
        <v>0</v>
      </c>
      <c r="BE2948" s="111">
        <f t="shared" si="439"/>
        <v>0</v>
      </c>
      <c r="BF2948" s="111">
        <f t="shared" si="440"/>
        <v>0</v>
      </c>
      <c r="BG2948" s="111">
        <f t="shared" si="441"/>
        <v>0</v>
      </c>
    </row>
    <row r="2949" spans="1:59" ht="15.05" customHeight="1">
      <c r="A2949" s="132"/>
      <c r="B2949" s="132"/>
      <c r="C2949" s="162" t="s">
        <v>164</v>
      </c>
      <c r="D2949" s="551" t="str">
        <f t="shared" si="442"/>
        <v/>
      </c>
      <c r="E2949" s="551"/>
      <c r="F2949" s="551"/>
      <c r="G2949" s="550"/>
      <c r="H2949" s="550"/>
      <c r="I2949" s="550"/>
      <c r="J2949" s="550"/>
      <c r="K2949" s="513"/>
      <c r="L2949" s="514"/>
      <c r="M2949" s="513"/>
      <c r="N2949" s="514"/>
      <c r="O2949" s="513"/>
      <c r="P2949" s="514"/>
      <c r="Q2949" s="513"/>
      <c r="R2949" s="514"/>
      <c r="S2949" s="513"/>
      <c r="T2949" s="514"/>
      <c r="U2949" s="513"/>
      <c r="V2949" s="514"/>
      <c r="W2949" s="513"/>
      <c r="X2949" s="514"/>
      <c r="Y2949" s="513"/>
      <c r="Z2949" s="514"/>
      <c r="AA2949" s="513"/>
      <c r="AB2949" s="514"/>
      <c r="AC2949" s="513"/>
      <c r="AD2949" s="514"/>
      <c r="AE2949" s="132"/>
      <c r="AG2949" s="100">
        <f t="shared" si="443"/>
        <v>0</v>
      </c>
      <c r="AH2949" s="101">
        <f t="shared" si="444"/>
        <v>0</v>
      </c>
      <c r="AI2949" s="101">
        <f t="shared" si="445"/>
        <v>0</v>
      </c>
      <c r="AJ2949" s="102">
        <f t="shared" si="446"/>
        <v>0</v>
      </c>
      <c r="AL2949" s="111">
        <f t="shared" si="447"/>
        <v>0</v>
      </c>
      <c r="AM2949" s="111">
        <f t="shared" si="448"/>
        <v>0</v>
      </c>
      <c r="AN2949" s="111">
        <f t="shared" si="449"/>
        <v>0</v>
      </c>
      <c r="AP2949" s="111">
        <f t="shared" ref="AP2949:AP2972" si="450">IF($AG$2851=$AH$2851,0,IF(OR(AND(M2673="NA",M2949&lt;&gt;"NA"),AND(M2673&lt;&gt;"NA",M2949="NA"),AND(M2673&lt;&gt;"NS",M2673&lt;&gt;"NA",M2949&lt;&gt;"NS",M2949&lt;&gt;"NA",M2949&gt;M2673)),1,0))</f>
        <v>0</v>
      </c>
      <c r="AQ2949" s="111">
        <f t="shared" ref="AQ2949:AQ2972" si="451">IF($AG$2851=$AH$2851,0,IF(OR(AND(N2673="NA",N2949&lt;&gt;"NA"),AND(N2673&lt;&gt;"NA",N2949="NA"),AND(N2673&lt;&gt;"NS",N2673&lt;&gt;"NA",N2949&lt;&gt;"NS",N2949&lt;&gt;"NA",N2949&gt;N2673)),1,0))</f>
        <v>0</v>
      </c>
      <c r="AR2949" s="111">
        <f t="shared" ref="AR2949:AR2972" si="452">IF($AG$2851=$AH$2851,0,IF(OR(AND(O2673="NA",O2949&lt;&gt;"NA"),AND(O2673&lt;&gt;"NA",O2949="NA"),AND(O2673&lt;&gt;"NS",O2673&lt;&gt;"NA",O2949&lt;&gt;"NS",O2949&lt;&gt;"NA",O2949&gt;O2673)),1,0))</f>
        <v>0</v>
      </c>
      <c r="AS2949" s="111">
        <f t="shared" ref="AS2949:AS2972" si="453">IF($AG$2851=$AH$2851,0,IF(OR(AND(P2673="NA",P2949&lt;&gt;"NA"),AND(P2673&lt;&gt;"NA",P2949="NA"),AND(P2673&lt;&gt;"NS",P2673&lt;&gt;"NA",P2949&lt;&gt;"NS",P2949&lt;&gt;"NA",P2949&gt;P2673)),1,0))</f>
        <v>0</v>
      </c>
      <c r="AT2949" s="111">
        <f t="shared" ref="AT2949:AT2972" si="454">IF($AG$2851=$AH$2851,0,IF(OR(AND(Q2673="NA",Q2949&lt;&gt;"NA"),AND(Q2673&lt;&gt;"NA",Q2949="NA"),AND(Q2673&lt;&gt;"NS",Q2673&lt;&gt;"NA",Q2949&lt;&gt;"NS",Q2949&lt;&gt;"NA",Q2949&gt;Q2673)),1,0))</f>
        <v>0</v>
      </c>
      <c r="AU2949" s="111">
        <f t="shared" ref="AU2949:AU2972" si="455">IF($AG$2851=$AH$2851,0,IF(OR(AND(R2673="NA",R2949&lt;&gt;"NA"),AND(R2673&lt;&gt;"NA",R2949="NA"),AND(R2673&lt;&gt;"NS",R2673&lt;&gt;"NA",R2949&lt;&gt;"NS",R2949&lt;&gt;"NA",R2949&gt;R2673)),1,0))</f>
        <v>0</v>
      </c>
      <c r="AV2949" s="111">
        <f t="shared" ref="AV2949:AV2972" si="456">IF($AG$2851=$AH$2851,0,IF(OR(AND(S2673="NA",S2949&lt;&gt;"NA"),AND(S2673&lt;&gt;"NA",S2949="NA"),AND(S2673&lt;&gt;"NS",S2673&lt;&gt;"NA",S2949&lt;&gt;"NS",S2949&lt;&gt;"NA",S2949&gt;S2673)),1,0))</f>
        <v>0</v>
      </c>
      <c r="AW2949" s="111">
        <f t="shared" ref="AW2949:AW2972" si="457">IF($AG$2851=$AH$2851,0,IF(OR(AND(T2673="NA",T2949&lt;&gt;"NA"),AND(T2673&lt;&gt;"NA",T2949="NA"),AND(T2673&lt;&gt;"NS",T2673&lt;&gt;"NA",T2949&lt;&gt;"NS",T2949&lt;&gt;"NA",T2949&gt;T2673)),1,0))</f>
        <v>0</v>
      </c>
      <c r="AX2949" s="111">
        <f t="shared" ref="AX2949:AX2972" si="458">IF($AG$2851=$AH$2851,0,IF(OR(AND(U2673="NA",U2949&lt;&gt;"NA"),AND(U2673&lt;&gt;"NA",U2949="NA"),AND(U2673&lt;&gt;"NS",U2673&lt;&gt;"NA",U2949&lt;&gt;"NS",U2949&lt;&gt;"NA",U2949&gt;U2673)),1,0))</f>
        <v>0</v>
      </c>
      <c r="AY2949" s="111">
        <f t="shared" ref="AY2949:AY2972" si="459">IF($AG$2851=$AH$2851,0,IF(OR(AND(V2673="NA",V2949&lt;&gt;"NA"),AND(V2673&lt;&gt;"NA",V2949="NA"),AND(V2673&lt;&gt;"NS",V2673&lt;&gt;"NA",V2949&lt;&gt;"NS",V2949&lt;&gt;"NA",V2949&gt;V2673)),1,0))</f>
        <v>0</v>
      </c>
      <c r="AZ2949" s="111">
        <f t="shared" ref="AZ2949:AZ2972" si="460">IF($AG$2851=$AH$2851,0,IF(OR(AND(W2673="NA",W2949&lt;&gt;"NA"),AND(W2673&lt;&gt;"NA",W2949="NA"),AND(W2673&lt;&gt;"NS",W2673&lt;&gt;"NA",W2949&lt;&gt;"NS",W2949&lt;&gt;"NA",W2949&gt;W2673)),1,0))</f>
        <v>0</v>
      </c>
      <c r="BA2949" s="111">
        <f t="shared" ref="BA2949:BA2972" si="461">IF($AG$2851=$AH$2851,0,IF(OR(AND(X2673="NA",X2949&lt;&gt;"NA"),AND(X2673&lt;&gt;"NA",X2949="NA"),AND(X2673&lt;&gt;"NS",X2673&lt;&gt;"NA",X2949&lt;&gt;"NS",X2949&lt;&gt;"NA",X2949&gt;X2673)),1,0))</f>
        <v>0</v>
      </c>
      <c r="BB2949" s="111">
        <f t="shared" ref="BB2949:BB2972" si="462">IF($AG$2851=$AH$2851,0,IF(OR(AND(Y2673="NA",Y2949&lt;&gt;"NA"),AND(Y2673&lt;&gt;"NA",Y2949="NA"),AND(Y2673&lt;&gt;"NS",Y2673&lt;&gt;"NA",Y2949&lt;&gt;"NS",Y2949&lt;&gt;"NA",Y2949&gt;Y2673)),1,0))</f>
        <v>0</v>
      </c>
      <c r="BC2949" s="111">
        <f t="shared" ref="BC2949:BC2972" si="463">IF($AG$2851=$AH$2851,0,IF(OR(AND(Z2673="NA",Z2949&lt;&gt;"NA"),AND(Z2673&lt;&gt;"NA",Z2949="NA"),AND(Z2673&lt;&gt;"NS",Z2673&lt;&gt;"NA",Z2949&lt;&gt;"NS",Z2949&lt;&gt;"NA",Z2949&gt;Z2673)),1,0))</f>
        <v>0</v>
      </c>
      <c r="BD2949" s="111">
        <f t="shared" ref="BD2949:BD2972" si="464">IF($AG$2851=$AH$2851,0,IF(OR(AND(AA2673="NA",AA2949&lt;&gt;"NA"),AND(AA2673&lt;&gt;"NA",AA2949="NA"),AND(AA2673&lt;&gt;"NS",AA2673&lt;&gt;"NA",AA2949&lt;&gt;"NS",AA2949&lt;&gt;"NA",AA2949&gt;AA2673)),1,0))</f>
        <v>0</v>
      </c>
      <c r="BE2949" s="111">
        <f t="shared" ref="BE2949:BE2972" si="465">IF($AG$2851=$AH$2851,0,IF(OR(AND(AB2673="NA",AB2949&lt;&gt;"NA"),AND(AB2673&lt;&gt;"NA",AB2949="NA"),AND(AB2673&lt;&gt;"NS",AB2673&lt;&gt;"NA",AB2949&lt;&gt;"NS",AB2949&lt;&gt;"NA",AB2949&gt;AB2673)),1,0))</f>
        <v>0</v>
      </c>
      <c r="BF2949" s="111">
        <f t="shared" ref="BF2949:BF2972" si="466">IF($AG$2851=$AH$2851,0,IF(OR(AND(AC2673="NA",AC2949&lt;&gt;"NA"),AND(AC2673&lt;&gt;"NA",AC2949="NA"),AND(AC2673&lt;&gt;"NS",AC2673&lt;&gt;"NA",AC2949&lt;&gt;"NS",AC2949&lt;&gt;"NA",AC2949&gt;AC2673)),1,0))</f>
        <v>0</v>
      </c>
      <c r="BG2949" s="111">
        <f t="shared" ref="BG2949:BG2972" si="467">IF($AG$2851=$AH$2851,0,IF(OR(AND(AD2673="NA",AD2949&lt;&gt;"NA"),AND(AD2673&lt;&gt;"NA",AD2949="NA"),AND(AD2673&lt;&gt;"NS",AD2673&lt;&gt;"NA",AD2949&lt;&gt;"NS",AD2949&lt;&gt;"NA",AD2949&gt;AD2673)),1,0))</f>
        <v>0</v>
      </c>
    </row>
    <row r="2950" spans="1:59" ht="15.05" customHeight="1">
      <c r="A2950" s="132"/>
      <c r="B2950" s="132"/>
      <c r="C2950" s="260" t="s">
        <v>165</v>
      </c>
      <c r="D2950" s="551" t="str">
        <f t="shared" si="442"/>
        <v/>
      </c>
      <c r="E2950" s="551"/>
      <c r="F2950" s="551"/>
      <c r="G2950" s="550"/>
      <c r="H2950" s="550"/>
      <c r="I2950" s="550"/>
      <c r="J2950" s="550"/>
      <c r="K2950" s="513"/>
      <c r="L2950" s="514"/>
      <c r="M2950" s="513"/>
      <c r="N2950" s="514"/>
      <c r="O2950" s="513"/>
      <c r="P2950" s="514"/>
      <c r="Q2950" s="513"/>
      <c r="R2950" s="514"/>
      <c r="S2950" s="513"/>
      <c r="T2950" s="514"/>
      <c r="U2950" s="513"/>
      <c r="V2950" s="514"/>
      <c r="W2950" s="513"/>
      <c r="X2950" s="514"/>
      <c r="Y2950" s="513"/>
      <c r="Z2950" s="514"/>
      <c r="AA2950" s="513"/>
      <c r="AB2950" s="514"/>
      <c r="AC2950" s="513"/>
      <c r="AD2950" s="514"/>
      <c r="AE2950" s="132"/>
      <c r="AG2950" s="100">
        <f t="shared" si="443"/>
        <v>0</v>
      </c>
      <c r="AH2950" s="101">
        <f t="shared" si="444"/>
        <v>0</v>
      </c>
      <c r="AI2950" s="101">
        <f t="shared" si="445"/>
        <v>0</v>
      </c>
      <c r="AJ2950" s="102">
        <f t="shared" si="446"/>
        <v>0</v>
      </c>
      <c r="AL2950" s="111">
        <f t="shared" si="447"/>
        <v>0</v>
      </c>
      <c r="AM2950" s="111">
        <f t="shared" si="448"/>
        <v>0</v>
      </c>
      <c r="AN2950" s="111">
        <f t="shared" si="449"/>
        <v>0</v>
      </c>
      <c r="AP2950" s="111">
        <f t="shared" si="450"/>
        <v>0</v>
      </c>
      <c r="AQ2950" s="111">
        <f t="shared" si="451"/>
        <v>0</v>
      </c>
      <c r="AR2950" s="111">
        <f t="shared" si="452"/>
        <v>0</v>
      </c>
      <c r="AS2950" s="111">
        <f t="shared" si="453"/>
        <v>0</v>
      </c>
      <c r="AT2950" s="111">
        <f t="shared" si="454"/>
        <v>0</v>
      </c>
      <c r="AU2950" s="111">
        <f t="shared" si="455"/>
        <v>0</v>
      </c>
      <c r="AV2950" s="111">
        <f t="shared" si="456"/>
        <v>0</v>
      </c>
      <c r="AW2950" s="111">
        <f t="shared" si="457"/>
        <v>0</v>
      </c>
      <c r="AX2950" s="111">
        <f t="shared" si="458"/>
        <v>0</v>
      </c>
      <c r="AY2950" s="111">
        <f t="shared" si="459"/>
        <v>0</v>
      </c>
      <c r="AZ2950" s="111">
        <f t="shared" si="460"/>
        <v>0</v>
      </c>
      <c r="BA2950" s="111">
        <f t="shared" si="461"/>
        <v>0</v>
      </c>
      <c r="BB2950" s="111">
        <f t="shared" si="462"/>
        <v>0</v>
      </c>
      <c r="BC2950" s="111">
        <f t="shared" si="463"/>
        <v>0</v>
      </c>
      <c r="BD2950" s="111">
        <f t="shared" si="464"/>
        <v>0</v>
      </c>
      <c r="BE2950" s="111">
        <f t="shared" si="465"/>
        <v>0</v>
      </c>
      <c r="BF2950" s="111">
        <f t="shared" si="466"/>
        <v>0</v>
      </c>
      <c r="BG2950" s="111">
        <f t="shared" si="467"/>
        <v>0</v>
      </c>
    </row>
    <row r="2951" spans="1:59" ht="15.05" customHeight="1">
      <c r="A2951" s="132"/>
      <c r="B2951" s="132"/>
      <c r="C2951" s="261" t="s">
        <v>166</v>
      </c>
      <c r="D2951" s="551" t="str">
        <f t="shared" si="442"/>
        <v/>
      </c>
      <c r="E2951" s="551"/>
      <c r="F2951" s="551"/>
      <c r="G2951" s="550"/>
      <c r="H2951" s="550"/>
      <c r="I2951" s="550"/>
      <c r="J2951" s="550"/>
      <c r="K2951" s="513"/>
      <c r="L2951" s="514"/>
      <c r="M2951" s="513"/>
      <c r="N2951" s="514"/>
      <c r="O2951" s="513"/>
      <c r="P2951" s="514"/>
      <c r="Q2951" s="513"/>
      <c r="R2951" s="514"/>
      <c r="S2951" s="513"/>
      <c r="T2951" s="514"/>
      <c r="U2951" s="513"/>
      <c r="V2951" s="514"/>
      <c r="W2951" s="513"/>
      <c r="X2951" s="514"/>
      <c r="Y2951" s="513"/>
      <c r="Z2951" s="514"/>
      <c r="AA2951" s="513"/>
      <c r="AB2951" s="514"/>
      <c r="AC2951" s="513"/>
      <c r="AD2951" s="514"/>
      <c r="AE2951" s="132"/>
      <c r="AG2951" s="100">
        <f t="shared" si="443"/>
        <v>0</v>
      </c>
      <c r="AH2951" s="101">
        <f t="shared" si="444"/>
        <v>0</v>
      </c>
      <c r="AI2951" s="101">
        <f t="shared" si="445"/>
        <v>0</v>
      </c>
      <c r="AJ2951" s="102">
        <f t="shared" si="446"/>
        <v>0</v>
      </c>
      <c r="AL2951" s="111">
        <f t="shared" si="447"/>
        <v>0</v>
      </c>
      <c r="AM2951" s="111">
        <f t="shared" si="448"/>
        <v>0</v>
      </c>
      <c r="AN2951" s="111">
        <f t="shared" si="449"/>
        <v>0</v>
      </c>
      <c r="AP2951" s="111">
        <f t="shared" si="450"/>
        <v>0</v>
      </c>
      <c r="AQ2951" s="111">
        <f t="shared" si="451"/>
        <v>0</v>
      </c>
      <c r="AR2951" s="111">
        <f t="shared" si="452"/>
        <v>0</v>
      </c>
      <c r="AS2951" s="111">
        <f t="shared" si="453"/>
        <v>0</v>
      </c>
      <c r="AT2951" s="111">
        <f t="shared" si="454"/>
        <v>0</v>
      </c>
      <c r="AU2951" s="111">
        <f t="shared" si="455"/>
        <v>0</v>
      </c>
      <c r="AV2951" s="111">
        <f t="shared" si="456"/>
        <v>0</v>
      </c>
      <c r="AW2951" s="111">
        <f t="shared" si="457"/>
        <v>0</v>
      </c>
      <c r="AX2951" s="111">
        <f t="shared" si="458"/>
        <v>0</v>
      </c>
      <c r="AY2951" s="111">
        <f t="shared" si="459"/>
        <v>0</v>
      </c>
      <c r="AZ2951" s="111">
        <f t="shared" si="460"/>
        <v>0</v>
      </c>
      <c r="BA2951" s="111">
        <f t="shared" si="461"/>
        <v>0</v>
      </c>
      <c r="BB2951" s="111">
        <f t="shared" si="462"/>
        <v>0</v>
      </c>
      <c r="BC2951" s="111">
        <f t="shared" si="463"/>
        <v>0</v>
      </c>
      <c r="BD2951" s="111">
        <f t="shared" si="464"/>
        <v>0</v>
      </c>
      <c r="BE2951" s="111">
        <f t="shared" si="465"/>
        <v>0</v>
      </c>
      <c r="BF2951" s="111">
        <f t="shared" si="466"/>
        <v>0</v>
      </c>
      <c r="BG2951" s="111">
        <f t="shared" si="467"/>
        <v>0</v>
      </c>
    </row>
    <row r="2952" spans="1:59" ht="15.05" customHeight="1">
      <c r="A2952" s="132"/>
      <c r="B2952" s="132"/>
      <c r="C2952" s="261" t="s">
        <v>167</v>
      </c>
      <c r="D2952" s="551" t="str">
        <f t="shared" si="442"/>
        <v/>
      </c>
      <c r="E2952" s="551"/>
      <c r="F2952" s="551"/>
      <c r="G2952" s="550"/>
      <c r="H2952" s="550"/>
      <c r="I2952" s="550"/>
      <c r="J2952" s="550"/>
      <c r="K2952" s="513"/>
      <c r="L2952" s="514"/>
      <c r="M2952" s="513"/>
      <c r="N2952" s="514"/>
      <c r="O2952" s="513"/>
      <c r="P2952" s="514"/>
      <c r="Q2952" s="513"/>
      <c r="R2952" s="514"/>
      <c r="S2952" s="513"/>
      <c r="T2952" s="514"/>
      <c r="U2952" s="513"/>
      <c r="V2952" s="514"/>
      <c r="W2952" s="513"/>
      <c r="X2952" s="514"/>
      <c r="Y2952" s="513"/>
      <c r="Z2952" s="514"/>
      <c r="AA2952" s="513"/>
      <c r="AB2952" s="514"/>
      <c r="AC2952" s="513"/>
      <c r="AD2952" s="514"/>
      <c r="AE2952" s="132"/>
      <c r="AG2952" s="100">
        <f t="shared" si="443"/>
        <v>0</v>
      </c>
      <c r="AH2952" s="101">
        <f t="shared" si="444"/>
        <v>0</v>
      </c>
      <c r="AI2952" s="101">
        <f t="shared" si="445"/>
        <v>0</v>
      </c>
      <c r="AJ2952" s="102">
        <f t="shared" si="446"/>
        <v>0</v>
      </c>
      <c r="AL2952" s="111">
        <f t="shared" si="447"/>
        <v>0</v>
      </c>
      <c r="AM2952" s="111">
        <f t="shared" si="448"/>
        <v>0</v>
      </c>
      <c r="AN2952" s="111">
        <f t="shared" si="449"/>
        <v>0</v>
      </c>
      <c r="AP2952" s="111">
        <f t="shared" si="450"/>
        <v>0</v>
      </c>
      <c r="AQ2952" s="111">
        <f t="shared" si="451"/>
        <v>0</v>
      </c>
      <c r="AR2952" s="111">
        <f t="shared" si="452"/>
        <v>0</v>
      </c>
      <c r="AS2952" s="111">
        <f t="shared" si="453"/>
        <v>0</v>
      </c>
      <c r="AT2952" s="111">
        <f t="shared" si="454"/>
        <v>0</v>
      </c>
      <c r="AU2952" s="111">
        <f t="shared" si="455"/>
        <v>0</v>
      </c>
      <c r="AV2952" s="111">
        <f t="shared" si="456"/>
        <v>0</v>
      </c>
      <c r="AW2952" s="111">
        <f t="shared" si="457"/>
        <v>0</v>
      </c>
      <c r="AX2952" s="111">
        <f t="shared" si="458"/>
        <v>0</v>
      </c>
      <c r="AY2952" s="111">
        <f t="shared" si="459"/>
        <v>0</v>
      </c>
      <c r="AZ2952" s="111">
        <f t="shared" si="460"/>
        <v>0</v>
      </c>
      <c r="BA2952" s="111">
        <f t="shared" si="461"/>
        <v>0</v>
      </c>
      <c r="BB2952" s="111">
        <f t="shared" si="462"/>
        <v>0</v>
      </c>
      <c r="BC2952" s="111">
        <f t="shared" si="463"/>
        <v>0</v>
      </c>
      <c r="BD2952" s="111">
        <f t="shared" si="464"/>
        <v>0</v>
      </c>
      <c r="BE2952" s="111">
        <f t="shared" si="465"/>
        <v>0</v>
      </c>
      <c r="BF2952" s="111">
        <f t="shared" si="466"/>
        <v>0</v>
      </c>
      <c r="BG2952" s="111">
        <f t="shared" si="467"/>
        <v>0</v>
      </c>
    </row>
    <row r="2953" spans="1:59" ht="15.05" customHeight="1">
      <c r="A2953" s="132"/>
      <c r="B2953" s="132"/>
      <c r="C2953" s="262" t="s">
        <v>168</v>
      </c>
      <c r="D2953" s="551" t="str">
        <f t="shared" si="442"/>
        <v/>
      </c>
      <c r="E2953" s="551"/>
      <c r="F2953" s="551"/>
      <c r="G2953" s="550"/>
      <c r="H2953" s="550"/>
      <c r="I2953" s="550"/>
      <c r="J2953" s="550"/>
      <c r="K2953" s="513"/>
      <c r="L2953" s="514"/>
      <c r="M2953" s="513"/>
      <c r="N2953" s="514"/>
      <c r="O2953" s="513"/>
      <c r="P2953" s="514"/>
      <c r="Q2953" s="513"/>
      <c r="R2953" s="514"/>
      <c r="S2953" s="513"/>
      <c r="T2953" s="514"/>
      <c r="U2953" s="513"/>
      <c r="V2953" s="514"/>
      <c r="W2953" s="513"/>
      <c r="X2953" s="514"/>
      <c r="Y2953" s="513"/>
      <c r="Z2953" s="514"/>
      <c r="AA2953" s="513"/>
      <c r="AB2953" s="514"/>
      <c r="AC2953" s="513"/>
      <c r="AD2953" s="514"/>
      <c r="AE2953" s="132"/>
      <c r="AG2953" s="100">
        <f t="shared" si="443"/>
        <v>0</v>
      </c>
      <c r="AH2953" s="101">
        <f t="shared" si="444"/>
        <v>0</v>
      </c>
      <c r="AI2953" s="101">
        <f t="shared" si="445"/>
        <v>0</v>
      </c>
      <c r="AJ2953" s="102">
        <f t="shared" si="446"/>
        <v>0</v>
      </c>
      <c r="AL2953" s="111">
        <f t="shared" si="447"/>
        <v>0</v>
      </c>
      <c r="AM2953" s="111">
        <f t="shared" si="448"/>
        <v>0</v>
      </c>
      <c r="AN2953" s="111">
        <f t="shared" si="449"/>
        <v>0</v>
      </c>
      <c r="AP2953" s="111">
        <f t="shared" si="450"/>
        <v>0</v>
      </c>
      <c r="AQ2953" s="111">
        <f t="shared" si="451"/>
        <v>0</v>
      </c>
      <c r="AR2953" s="111">
        <f t="shared" si="452"/>
        <v>0</v>
      </c>
      <c r="AS2953" s="111">
        <f t="shared" si="453"/>
        <v>0</v>
      </c>
      <c r="AT2953" s="111">
        <f t="shared" si="454"/>
        <v>0</v>
      </c>
      <c r="AU2953" s="111">
        <f t="shared" si="455"/>
        <v>0</v>
      </c>
      <c r="AV2953" s="111">
        <f t="shared" si="456"/>
        <v>0</v>
      </c>
      <c r="AW2953" s="111">
        <f t="shared" si="457"/>
        <v>0</v>
      </c>
      <c r="AX2953" s="111">
        <f t="shared" si="458"/>
        <v>0</v>
      </c>
      <c r="AY2953" s="111">
        <f t="shared" si="459"/>
        <v>0</v>
      </c>
      <c r="AZ2953" s="111">
        <f t="shared" si="460"/>
        <v>0</v>
      </c>
      <c r="BA2953" s="111">
        <f t="shared" si="461"/>
        <v>0</v>
      </c>
      <c r="BB2953" s="111">
        <f t="shared" si="462"/>
        <v>0</v>
      </c>
      <c r="BC2953" s="111">
        <f t="shared" si="463"/>
        <v>0</v>
      </c>
      <c r="BD2953" s="111">
        <f t="shared" si="464"/>
        <v>0</v>
      </c>
      <c r="BE2953" s="111">
        <f t="shared" si="465"/>
        <v>0</v>
      </c>
      <c r="BF2953" s="111">
        <f t="shared" si="466"/>
        <v>0</v>
      </c>
      <c r="BG2953" s="111">
        <f t="shared" si="467"/>
        <v>0</v>
      </c>
    </row>
    <row r="2954" spans="1:59" ht="15.05" customHeight="1">
      <c r="A2954" s="132"/>
      <c r="B2954" s="132"/>
      <c r="C2954" s="162" t="s">
        <v>169</v>
      </c>
      <c r="D2954" s="551" t="str">
        <f t="shared" si="442"/>
        <v/>
      </c>
      <c r="E2954" s="551"/>
      <c r="F2954" s="551"/>
      <c r="G2954" s="550"/>
      <c r="H2954" s="550"/>
      <c r="I2954" s="550"/>
      <c r="J2954" s="550"/>
      <c r="K2954" s="513"/>
      <c r="L2954" s="514"/>
      <c r="M2954" s="513"/>
      <c r="N2954" s="514"/>
      <c r="O2954" s="513"/>
      <c r="P2954" s="514"/>
      <c r="Q2954" s="513"/>
      <c r="R2954" s="514"/>
      <c r="S2954" s="513"/>
      <c r="T2954" s="514"/>
      <c r="U2954" s="513"/>
      <c r="V2954" s="514"/>
      <c r="W2954" s="513"/>
      <c r="X2954" s="514"/>
      <c r="Y2954" s="513"/>
      <c r="Z2954" s="514"/>
      <c r="AA2954" s="513"/>
      <c r="AB2954" s="514"/>
      <c r="AC2954" s="513"/>
      <c r="AD2954" s="514"/>
      <c r="AE2954" s="132"/>
      <c r="AG2954" s="100">
        <f t="shared" si="443"/>
        <v>0</v>
      </c>
      <c r="AH2954" s="101">
        <f t="shared" si="444"/>
        <v>0</v>
      </c>
      <c r="AI2954" s="101">
        <f t="shared" si="445"/>
        <v>0</v>
      </c>
      <c r="AJ2954" s="102">
        <f t="shared" si="446"/>
        <v>0</v>
      </c>
      <c r="AL2954" s="111">
        <f t="shared" si="447"/>
        <v>0</v>
      </c>
      <c r="AM2954" s="111">
        <f t="shared" si="448"/>
        <v>0</v>
      </c>
      <c r="AN2954" s="111">
        <f t="shared" si="449"/>
        <v>0</v>
      </c>
      <c r="AP2954" s="111">
        <f t="shared" si="450"/>
        <v>0</v>
      </c>
      <c r="AQ2954" s="111">
        <f t="shared" si="451"/>
        <v>0</v>
      </c>
      <c r="AR2954" s="111">
        <f t="shared" si="452"/>
        <v>0</v>
      </c>
      <c r="AS2954" s="111">
        <f t="shared" si="453"/>
        <v>0</v>
      </c>
      <c r="AT2954" s="111">
        <f t="shared" si="454"/>
        <v>0</v>
      </c>
      <c r="AU2954" s="111">
        <f t="shared" si="455"/>
        <v>0</v>
      </c>
      <c r="AV2954" s="111">
        <f t="shared" si="456"/>
        <v>0</v>
      </c>
      <c r="AW2954" s="111">
        <f t="shared" si="457"/>
        <v>0</v>
      </c>
      <c r="AX2954" s="111">
        <f t="shared" si="458"/>
        <v>0</v>
      </c>
      <c r="AY2954" s="111">
        <f t="shared" si="459"/>
        <v>0</v>
      </c>
      <c r="AZ2954" s="111">
        <f t="shared" si="460"/>
        <v>0</v>
      </c>
      <c r="BA2954" s="111">
        <f t="shared" si="461"/>
        <v>0</v>
      </c>
      <c r="BB2954" s="111">
        <f t="shared" si="462"/>
        <v>0</v>
      </c>
      <c r="BC2954" s="111">
        <f t="shared" si="463"/>
        <v>0</v>
      </c>
      <c r="BD2954" s="111">
        <f t="shared" si="464"/>
        <v>0</v>
      </c>
      <c r="BE2954" s="111">
        <f t="shared" si="465"/>
        <v>0</v>
      </c>
      <c r="BF2954" s="111">
        <f t="shared" si="466"/>
        <v>0</v>
      </c>
      <c r="BG2954" s="111">
        <f t="shared" si="467"/>
        <v>0</v>
      </c>
    </row>
    <row r="2955" spans="1:59" ht="15.05" customHeight="1">
      <c r="A2955" s="132"/>
      <c r="B2955" s="132"/>
      <c r="C2955" s="162" t="s">
        <v>170</v>
      </c>
      <c r="D2955" s="551" t="str">
        <f t="shared" si="442"/>
        <v/>
      </c>
      <c r="E2955" s="551"/>
      <c r="F2955" s="551"/>
      <c r="G2955" s="550"/>
      <c r="H2955" s="550"/>
      <c r="I2955" s="550"/>
      <c r="J2955" s="550"/>
      <c r="K2955" s="513"/>
      <c r="L2955" s="514"/>
      <c r="M2955" s="513"/>
      <c r="N2955" s="514"/>
      <c r="O2955" s="513"/>
      <c r="P2955" s="514"/>
      <c r="Q2955" s="513"/>
      <c r="R2955" s="514"/>
      <c r="S2955" s="513"/>
      <c r="T2955" s="514"/>
      <c r="U2955" s="513"/>
      <c r="V2955" s="514"/>
      <c r="W2955" s="513"/>
      <c r="X2955" s="514"/>
      <c r="Y2955" s="513"/>
      <c r="Z2955" s="514"/>
      <c r="AA2955" s="513"/>
      <c r="AB2955" s="514"/>
      <c r="AC2955" s="513"/>
      <c r="AD2955" s="514"/>
      <c r="AE2955" s="132"/>
      <c r="AG2955" s="100">
        <f t="shared" si="443"/>
        <v>0</v>
      </c>
      <c r="AH2955" s="101">
        <f t="shared" si="444"/>
        <v>0</v>
      </c>
      <c r="AI2955" s="101">
        <f t="shared" si="445"/>
        <v>0</v>
      </c>
      <c r="AJ2955" s="102">
        <f t="shared" si="446"/>
        <v>0</v>
      </c>
      <c r="AL2955" s="111">
        <f t="shared" si="447"/>
        <v>0</v>
      </c>
      <c r="AM2955" s="111">
        <f t="shared" si="448"/>
        <v>0</v>
      </c>
      <c r="AN2955" s="111">
        <f t="shared" si="449"/>
        <v>0</v>
      </c>
      <c r="AP2955" s="111">
        <f t="shared" si="450"/>
        <v>0</v>
      </c>
      <c r="AQ2955" s="111">
        <f t="shared" si="451"/>
        <v>0</v>
      </c>
      <c r="AR2955" s="111">
        <f t="shared" si="452"/>
        <v>0</v>
      </c>
      <c r="AS2955" s="111">
        <f t="shared" si="453"/>
        <v>0</v>
      </c>
      <c r="AT2955" s="111">
        <f t="shared" si="454"/>
        <v>0</v>
      </c>
      <c r="AU2955" s="111">
        <f t="shared" si="455"/>
        <v>0</v>
      </c>
      <c r="AV2955" s="111">
        <f t="shared" si="456"/>
        <v>0</v>
      </c>
      <c r="AW2955" s="111">
        <f t="shared" si="457"/>
        <v>0</v>
      </c>
      <c r="AX2955" s="111">
        <f t="shared" si="458"/>
        <v>0</v>
      </c>
      <c r="AY2955" s="111">
        <f t="shared" si="459"/>
        <v>0</v>
      </c>
      <c r="AZ2955" s="111">
        <f t="shared" si="460"/>
        <v>0</v>
      </c>
      <c r="BA2955" s="111">
        <f t="shared" si="461"/>
        <v>0</v>
      </c>
      <c r="BB2955" s="111">
        <f t="shared" si="462"/>
        <v>0</v>
      </c>
      <c r="BC2955" s="111">
        <f t="shared" si="463"/>
        <v>0</v>
      </c>
      <c r="BD2955" s="111">
        <f t="shared" si="464"/>
        <v>0</v>
      </c>
      <c r="BE2955" s="111">
        <f t="shared" si="465"/>
        <v>0</v>
      </c>
      <c r="BF2955" s="111">
        <f t="shared" si="466"/>
        <v>0</v>
      </c>
      <c r="BG2955" s="111">
        <f t="shared" si="467"/>
        <v>0</v>
      </c>
    </row>
    <row r="2956" spans="1:59" ht="15.05" customHeight="1">
      <c r="A2956" s="132"/>
      <c r="B2956" s="132"/>
      <c r="C2956" s="162" t="s">
        <v>171</v>
      </c>
      <c r="D2956" s="551" t="str">
        <f t="shared" si="442"/>
        <v/>
      </c>
      <c r="E2956" s="551"/>
      <c r="F2956" s="551"/>
      <c r="G2956" s="550"/>
      <c r="H2956" s="550"/>
      <c r="I2956" s="550"/>
      <c r="J2956" s="550"/>
      <c r="K2956" s="513"/>
      <c r="L2956" s="514"/>
      <c r="M2956" s="513"/>
      <c r="N2956" s="514"/>
      <c r="O2956" s="513"/>
      <c r="P2956" s="514"/>
      <c r="Q2956" s="513"/>
      <c r="R2956" s="514"/>
      <c r="S2956" s="513"/>
      <c r="T2956" s="514"/>
      <c r="U2956" s="513"/>
      <c r="V2956" s="514"/>
      <c r="W2956" s="513"/>
      <c r="X2956" s="514"/>
      <c r="Y2956" s="513"/>
      <c r="Z2956" s="514"/>
      <c r="AA2956" s="513"/>
      <c r="AB2956" s="514"/>
      <c r="AC2956" s="513"/>
      <c r="AD2956" s="514"/>
      <c r="AE2956" s="132"/>
      <c r="AG2956" s="100">
        <f t="shared" si="443"/>
        <v>0</v>
      </c>
      <c r="AH2956" s="101">
        <f t="shared" si="444"/>
        <v>0</v>
      </c>
      <c r="AI2956" s="101">
        <f t="shared" si="445"/>
        <v>0</v>
      </c>
      <c r="AJ2956" s="102">
        <f t="shared" si="446"/>
        <v>0</v>
      </c>
      <c r="AL2956" s="111">
        <f t="shared" si="447"/>
        <v>0</v>
      </c>
      <c r="AM2956" s="111">
        <f t="shared" si="448"/>
        <v>0</v>
      </c>
      <c r="AN2956" s="111">
        <f t="shared" si="449"/>
        <v>0</v>
      </c>
      <c r="AP2956" s="111">
        <f t="shared" si="450"/>
        <v>0</v>
      </c>
      <c r="AQ2956" s="111">
        <f t="shared" si="451"/>
        <v>0</v>
      </c>
      <c r="AR2956" s="111">
        <f t="shared" si="452"/>
        <v>0</v>
      </c>
      <c r="AS2956" s="111">
        <f t="shared" si="453"/>
        <v>0</v>
      </c>
      <c r="AT2956" s="111">
        <f t="shared" si="454"/>
        <v>0</v>
      </c>
      <c r="AU2956" s="111">
        <f t="shared" si="455"/>
        <v>0</v>
      </c>
      <c r="AV2956" s="111">
        <f t="shared" si="456"/>
        <v>0</v>
      </c>
      <c r="AW2956" s="111">
        <f t="shared" si="457"/>
        <v>0</v>
      </c>
      <c r="AX2956" s="111">
        <f t="shared" si="458"/>
        <v>0</v>
      </c>
      <c r="AY2956" s="111">
        <f t="shared" si="459"/>
        <v>0</v>
      </c>
      <c r="AZ2956" s="111">
        <f t="shared" si="460"/>
        <v>0</v>
      </c>
      <c r="BA2956" s="111">
        <f t="shared" si="461"/>
        <v>0</v>
      </c>
      <c r="BB2956" s="111">
        <f t="shared" si="462"/>
        <v>0</v>
      </c>
      <c r="BC2956" s="111">
        <f t="shared" si="463"/>
        <v>0</v>
      </c>
      <c r="BD2956" s="111">
        <f t="shared" si="464"/>
        <v>0</v>
      </c>
      <c r="BE2956" s="111">
        <f t="shared" si="465"/>
        <v>0</v>
      </c>
      <c r="BF2956" s="111">
        <f t="shared" si="466"/>
        <v>0</v>
      </c>
      <c r="BG2956" s="111">
        <f t="shared" si="467"/>
        <v>0</v>
      </c>
    </row>
    <row r="2957" spans="1:59" ht="15.05" customHeight="1">
      <c r="A2957" s="132"/>
      <c r="B2957" s="132"/>
      <c r="C2957" s="162" t="s">
        <v>172</v>
      </c>
      <c r="D2957" s="551" t="str">
        <f t="shared" si="442"/>
        <v/>
      </c>
      <c r="E2957" s="551"/>
      <c r="F2957" s="551"/>
      <c r="G2957" s="550"/>
      <c r="H2957" s="550"/>
      <c r="I2957" s="550"/>
      <c r="J2957" s="550"/>
      <c r="K2957" s="513"/>
      <c r="L2957" s="514"/>
      <c r="M2957" s="513"/>
      <c r="N2957" s="514"/>
      <c r="O2957" s="513"/>
      <c r="P2957" s="514"/>
      <c r="Q2957" s="513"/>
      <c r="R2957" s="514"/>
      <c r="S2957" s="513"/>
      <c r="T2957" s="514"/>
      <c r="U2957" s="513"/>
      <c r="V2957" s="514"/>
      <c r="W2957" s="513"/>
      <c r="X2957" s="514"/>
      <c r="Y2957" s="513"/>
      <c r="Z2957" s="514"/>
      <c r="AA2957" s="513"/>
      <c r="AB2957" s="514"/>
      <c r="AC2957" s="513"/>
      <c r="AD2957" s="514"/>
      <c r="AE2957" s="132"/>
      <c r="AG2957" s="100">
        <f t="shared" si="443"/>
        <v>0</v>
      </c>
      <c r="AH2957" s="101">
        <f t="shared" si="444"/>
        <v>0</v>
      </c>
      <c r="AI2957" s="101">
        <f t="shared" si="445"/>
        <v>0</v>
      </c>
      <c r="AJ2957" s="102">
        <f t="shared" si="446"/>
        <v>0</v>
      </c>
      <c r="AL2957" s="111">
        <f t="shared" si="447"/>
        <v>0</v>
      </c>
      <c r="AM2957" s="111">
        <f t="shared" si="448"/>
        <v>0</v>
      </c>
      <c r="AN2957" s="111">
        <f t="shared" si="449"/>
        <v>0</v>
      </c>
      <c r="AP2957" s="111">
        <f t="shared" si="450"/>
        <v>0</v>
      </c>
      <c r="AQ2957" s="111">
        <f t="shared" si="451"/>
        <v>0</v>
      </c>
      <c r="AR2957" s="111">
        <f t="shared" si="452"/>
        <v>0</v>
      </c>
      <c r="AS2957" s="111">
        <f t="shared" si="453"/>
        <v>0</v>
      </c>
      <c r="AT2957" s="111">
        <f t="shared" si="454"/>
        <v>0</v>
      </c>
      <c r="AU2957" s="111">
        <f t="shared" si="455"/>
        <v>0</v>
      </c>
      <c r="AV2957" s="111">
        <f t="shared" si="456"/>
        <v>0</v>
      </c>
      <c r="AW2957" s="111">
        <f t="shared" si="457"/>
        <v>0</v>
      </c>
      <c r="AX2957" s="111">
        <f t="shared" si="458"/>
        <v>0</v>
      </c>
      <c r="AY2957" s="111">
        <f t="shared" si="459"/>
        <v>0</v>
      </c>
      <c r="AZ2957" s="111">
        <f t="shared" si="460"/>
        <v>0</v>
      </c>
      <c r="BA2957" s="111">
        <f t="shared" si="461"/>
        <v>0</v>
      </c>
      <c r="BB2957" s="111">
        <f t="shared" si="462"/>
        <v>0</v>
      </c>
      <c r="BC2957" s="111">
        <f t="shared" si="463"/>
        <v>0</v>
      </c>
      <c r="BD2957" s="111">
        <f t="shared" si="464"/>
        <v>0</v>
      </c>
      <c r="BE2957" s="111">
        <f t="shared" si="465"/>
        <v>0</v>
      </c>
      <c r="BF2957" s="111">
        <f t="shared" si="466"/>
        <v>0</v>
      </c>
      <c r="BG2957" s="111">
        <f t="shared" si="467"/>
        <v>0</v>
      </c>
    </row>
    <row r="2958" spans="1:59" ht="15.05" customHeight="1">
      <c r="A2958" s="132"/>
      <c r="B2958" s="132"/>
      <c r="C2958" s="162" t="s">
        <v>173</v>
      </c>
      <c r="D2958" s="551" t="str">
        <f t="shared" si="442"/>
        <v/>
      </c>
      <c r="E2958" s="551"/>
      <c r="F2958" s="551"/>
      <c r="G2958" s="550"/>
      <c r="H2958" s="550"/>
      <c r="I2958" s="550"/>
      <c r="J2958" s="550"/>
      <c r="K2958" s="513"/>
      <c r="L2958" s="514"/>
      <c r="M2958" s="513"/>
      <c r="N2958" s="514"/>
      <c r="O2958" s="513"/>
      <c r="P2958" s="514"/>
      <c r="Q2958" s="513"/>
      <c r="R2958" s="514"/>
      <c r="S2958" s="513"/>
      <c r="T2958" s="514"/>
      <c r="U2958" s="513"/>
      <c r="V2958" s="514"/>
      <c r="W2958" s="513"/>
      <c r="X2958" s="514"/>
      <c r="Y2958" s="513"/>
      <c r="Z2958" s="514"/>
      <c r="AA2958" s="513"/>
      <c r="AB2958" s="514"/>
      <c r="AC2958" s="513"/>
      <c r="AD2958" s="514"/>
      <c r="AE2958" s="132"/>
      <c r="AG2958" s="100">
        <f t="shared" si="443"/>
        <v>0</v>
      </c>
      <c r="AH2958" s="101">
        <f t="shared" si="444"/>
        <v>0</v>
      </c>
      <c r="AI2958" s="101">
        <f t="shared" si="445"/>
        <v>0</v>
      </c>
      <c r="AJ2958" s="102">
        <f t="shared" si="446"/>
        <v>0</v>
      </c>
      <c r="AL2958" s="111">
        <f t="shared" si="447"/>
        <v>0</v>
      </c>
      <c r="AM2958" s="111">
        <f t="shared" si="448"/>
        <v>0</v>
      </c>
      <c r="AN2958" s="111">
        <f t="shared" si="449"/>
        <v>0</v>
      </c>
      <c r="AP2958" s="111">
        <f t="shared" si="450"/>
        <v>0</v>
      </c>
      <c r="AQ2958" s="111">
        <f t="shared" si="451"/>
        <v>0</v>
      </c>
      <c r="AR2958" s="111">
        <f t="shared" si="452"/>
        <v>0</v>
      </c>
      <c r="AS2958" s="111">
        <f t="shared" si="453"/>
        <v>0</v>
      </c>
      <c r="AT2958" s="111">
        <f t="shared" si="454"/>
        <v>0</v>
      </c>
      <c r="AU2958" s="111">
        <f t="shared" si="455"/>
        <v>0</v>
      </c>
      <c r="AV2958" s="111">
        <f t="shared" si="456"/>
        <v>0</v>
      </c>
      <c r="AW2958" s="111">
        <f t="shared" si="457"/>
        <v>0</v>
      </c>
      <c r="AX2958" s="111">
        <f t="shared" si="458"/>
        <v>0</v>
      </c>
      <c r="AY2958" s="111">
        <f t="shared" si="459"/>
        <v>0</v>
      </c>
      <c r="AZ2958" s="111">
        <f t="shared" si="460"/>
        <v>0</v>
      </c>
      <c r="BA2958" s="111">
        <f t="shared" si="461"/>
        <v>0</v>
      </c>
      <c r="BB2958" s="111">
        <f t="shared" si="462"/>
        <v>0</v>
      </c>
      <c r="BC2958" s="111">
        <f t="shared" si="463"/>
        <v>0</v>
      </c>
      <c r="BD2958" s="111">
        <f t="shared" si="464"/>
        <v>0</v>
      </c>
      <c r="BE2958" s="111">
        <f t="shared" si="465"/>
        <v>0</v>
      </c>
      <c r="BF2958" s="111">
        <f t="shared" si="466"/>
        <v>0</v>
      </c>
      <c r="BG2958" s="111">
        <f t="shared" si="467"/>
        <v>0</v>
      </c>
    </row>
    <row r="2959" spans="1:59" ht="15.05" customHeight="1">
      <c r="A2959" s="132"/>
      <c r="B2959" s="132"/>
      <c r="C2959" s="162" t="s">
        <v>174</v>
      </c>
      <c r="D2959" s="551" t="str">
        <f t="shared" si="442"/>
        <v/>
      </c>
      <c r="E2959" s="551"/>
      <c r="F2959" s="551"/>
      <c r="G2959" s="550"/>
      <c r="H2959" s="550"/>
      <c r="I2959" s="550"/>
      <c r="J2959" s="550"/>
      <c r="K2959" s="513"/>
      <c r="L2959" s="514"/>
      <c r="M2959" s="513"/>
      <c r="N2959" s="514"/>
      <c r="O2959" s="513"/>
      <c r="P2959" s="514"/>
      <c r="Q2959" s="513"/>
      <c r="R2959" s="514"/>
      <c r="S2959" s="513"/>
      <c r="T2959" s="514"/>
      <c r="U2959" s="513"/>
      <c r="V2959" s="514"/>
      <c r="W2959" s="513"/>
      <c r="X2959" s="514"/>
      <c r="Y2959" s="513"/>
      <c r="Z2959" s="514"/>
      <c r="AA2959" s="513"/>
      <c r="AB2959" s="514"/>
      <c r="AC2959" s="513"/>
      <c r="AD2959" s="514"/>
      <c r="AE2959" s="132"/>
      <c r="AG2959" s="100">
        <f t="shared" si="443"/>
        <v>0</v>
      </c>
      <c r="AH2959" s="101">
        <f t="shared" si="444"/>
        <v>0</v>
      </c>
      <c r="AI2959" s="101">
        <f t="shared" si="445"/>
        <v>0</v>
      </c>
      <c r="AJ2959" s="102">
        <f t="shared" si="446"/>
        <v>0</v>
      </c>
      <c r="AL2959" s="111">
        <f t="shared" si="447"/>
        <v>0</v>
      </c>
      <c r="AM2959" s="111">
        <f t="shared" si="448"/>
        <v>0</v>
      </c>
      <c r="AN2959" s="111">
        <f t="shared" si="449"/>
        <v>0</v>
      </c>
      <c r="AP2959" s="111">
        <f t="shared" si="450"/>
        <v>0</v>
      </c>
      <c r="AQ2959" s="111">
        <f t="shared" si="451"/>
        <v>0</v>
      </c>
      <c r="AR2959" s="111">
        <f t="shared" si="452"/>
        <v>0</v>
      </c>
      <c r="AS2959" s="111">
        <f t="shared" si="453"/>
        <v>0</v>
      </c>
      <c r="AT2959" s="111">
        <f t="shared" si="454"/>
        <v>0</v>
      </c>
      <c r="AU2959" s="111">
        <f t="shared" si="455"/>
        <v>0</v>
      </c>
      <c r="AV2959" s="111">
        <f t="shared" si="456"/>
        <v>0</v>
      </c>
      <c r="AW2959" s="111">
        <f t="shared" si="457"/>
        <v>0</v>
      </c>
      <c r="AX2959" s="111">
        <f t="shared" si="458"/>
        <v>0</v>
      </c>
      <c r="AY2959" s="111">
        <f t="shared" si="459"/>
        <v>0</v>
      </c>
      <c r="AZ2959" s="111">
        <f t="shared" si="460"/>
        <v>0</v>
      </c>
      <c r="BA2959" s="111">
        <f t="shared" si="461"/>
        <v>0</v>
      </c>
      <c r="BB2959" s="111">
        <f t="shared" si="462"/>
        <v>0</v>
      </c>
      <c r="BC2959" s="111">
        <f t="shared" si="463"/>
        <v>0</v>
      </c>
      <c r="BD2959" s="111">
        <f t="shared" si="464"/>
        <v>0</v>
      </c>
      <c r="BE2959" s="111">
        <f t="shared" si="465"/>
        <v>0</v>
      </c>
      <c r="BF2959" s="111">
        <f t="shared" si="466"/>
        <v>0</v>
      </c>
      <c r="BG2959" s="111">
        <f t="shared" si="467"/>
        <v>0</v>
      </c>
    </row>
    <row r="2960" spans="1:59" ht="15.05" customHeight="1">
      <c r="A2960" s="132"/>
      <c r="B2960" s="132"/>
      <c r="C2960" s="162" t="s">
        <v>175</v>
      </c>
      <c r="D2960" s="551" t="str">
        <f t="shared" si="442"/>
        <v/>
      </c>
      <c r="E2960" s="551"/>
      <c r="F2960" s="551"/>
      <c r="G2960" s="550"/>
      <c r="H2960" s="550"/>
      <c r="I2960" s="550"/>
      <c r="J2960" s="550"/>
      <c r="K2960" s="513"/>
      <c r="L2960" s="514"/>
      <c r="M2960" s="513"/>
      <c r="N2960" s="514"/>
      <c r="O2960" s="513"/>
      <c r="P2960" s="514"/>
      <c r="Q2960" s="513"/>
      <c r="R2960" s="514"/>
      <c r="S2960" s="513"/>
      <c r="T2960" s="514"/>
      <c r="U2960" s="513"/>
      <c r="V2960" s="514"/>
      <c r="W2960" s="513"/>
      <c r="X2960" s="514"/>
      <c r="Y2960" s="513"/>
      <c r="Z2960" s="514"/>
      <c r="AA2960" s="513"/>
      <c r="AB2960" s="514"/>
      <c r="AC2960" s="513"/>
      <c r="AD2960" s="514"/>
      <c r="AE2960" s="132"/>
      <c r="AG2960" s="100">
        <f t="shared" si="443"/>
        <v>0</v>
      </c>
      <c r="AH2960" s="101">
        <f t="shared" si="444"/>
        <v>0</v>
      </c>
      <c r="AI2960" s="101">
        <f t="shared" si="445"/>
        <v>0</v>
      </c>
      <c r="AJ2960" s="102">
        <f t="shared" si="446"/>
        <v>0</v>
      </c>
      <c r="AL2960" s="111">
        <f t="shared" si="447"/>
        <v>0</v>
      </c>
      <c r="AM2960" s="111">
        <f t="shared" si="448"/>
        <v>0</v>
      </c>
      <c r="AN2960" s="111">
        <f t="shared" si="449"/>
        <v>0</v>
      </c>
      <c r="AP2960" s="111">
        <f t="shared" si="450"/>
        <v>0</v>
      </c>
      <c r="AQ2960" s="111">
        <f t="shared" si="451"/>
        <v>0</v>
      </c>
      <c r="AR2960" s="111">
        <f t="shared" si="452"/>
        <v>0</v>
      </c>
      <c r="AS2960" s="111">
        <f t="shared" si="453"/>
        <v>0</v>
      </c>
      <c r="AT2960" s="111">
        <f t="shared" si="454"/>
        <v>0</v>
      </c>
      <c r="AU2960" s="111">
        <f t="shared" si="455"/>
        <v>0</v>
      </c>
      <c r="AV2960" s="111">
        <f t="shared" si="456"/>
        <v>0</v>
      </c>
      <c r="AW2960" s="111">
        <f t="shared" si="457"/>
        <v>0</v>
      </c>
      <c r="AX2960" s="111">
        <f t="shared" si="458"/>
        <v>0</v>
      </c>
      <c r="AY2960" s="111">
        <f t="shared" si="459"/>
        <v>0</v>
      </c>
      <c r="AZ2960" s="111">
        <f t="shared" si="460"/>
        <v>0</v>
      </c>
      <c r="BA2960" s="111">
        <f t="shared" si="461"/>
        <v>0</v>
      </c>
      <c r="BB2960" s="111">
        <f t="shared" si="462"/>
        <v>0</v>
      </c>
      <c r="BC2960" s="111">
        <f t="shared" si="463"/>
        <v>0</v>
      </c>
      <c r="BD2960" s="111">
        <f t="shared" si="464"/>
        <v>0</v>
      </c>
      <c r="BE2960" s="111">
        <f t="shared" si="465"/>
        <v>0</v>
      </c>
      <c r="BF2960" s="111">
        <f t="shared" si="466"/>
        <v>0</v>
      </c>
      <c r="BG2960" s="111">
        <f t="shared" si="467"/>
        <v>0</v>
      </c>
    </row>
    <row r="2961" spans="1:59" ht="15.05" customHeight="1">
      <c r="A2961" s="132"/>
      <c r="B2961" s="132"/>
      <c r="C2961" s="162" t="s">
        <v>176</v>
      </c>
      <c r="D2961" s="551" t="str">
        <f t="shared" si="442"/>
        <v/>
      </c>
      <c r="E2961" s="551"/>
      <c r="F2961" s="551"/>
      <c r="G2961" s="550"/>
      <c r="H2961" s="550"/>
      <c r="I2961" s="550"/>
      <c r="J2961" s="550"/>
      <c r="K2961" s="513"/>
      <c r="L2961" s="514"/>
      <c r="M2961" s="513"/>
      <c r="N2961" s="514"/>
      <c r="O2961" s="513"/>
      <c r="P2961" s="514"/>
      <c r="Q2961" s="513"/>
      <c r="R2961" s="514"/>
      <c r="S2961" s="513"/>
      <c r="T2961" s="514"/>
      <c r="U2961" s="513"/>
      <c r="V2961" s="514"/>
      <c r="W2961" s="513"/>
      <c r="X2961" s="514"/>
      <c r="Y2961" s="513"/>
      <c r="Z2961" s="514"/>
      <c r="AA2961" s="513"/>
      <c r="AB2961" s="514"/>
      <c r="AC2961" s="513"/>
      <c r="AD2961" s="514"/>
      <c r="AE2961" s="132"/>
      <c r="AG2961" s="100">
        <f t="shared" si="443"/>
        <v>0</v>
      </c>
      <c r="AH2961" s="101">
        <f t="shared" si="444"/>
        <v>0</v>
      </c>
      <c r="AI2961" s="101">
        <f t="shared" si="445"/>
        <v>0</v>
      </c>
      <c r="AJ2961" s="102">
        <f t="shared" si="446"/>
        <v>0</v>
      </c>
      <c r="AL2961" s="111">
        <f t="shared" si="447"/>
        <v>0</v>
      </c>
      <c r="AM2961" s="111">
        <f t="shared" si="448"/>
        <v>0</v>
      </c>
      <c r="AN2961" s="111">
        <f t="shared" si="449"/>
        <v>0</v>
      </c>
      <c r="AP2961" s="111">
        <f t="shared" si="450"/>
        <v>0</v>
      </c>
      <c r="AQ2961" s="111">
        <f t="shared" si="451"/>
        <v>0</v>
      </c>
      <c r="AR2961" s="111">
        <f t="shared" si="452"/>
        <v>0</v>
      </c>
      <c r="AS2961" s="111">
        <f t="shared" si="453"/>
        <v>0</v>
      </c>
      <c r="AT2961" s="111">
        <f t="shared" si="454"/>
        <v>0</v>
      </c>
      <c r="AU2961" s="111">
        <f t="shared" si="455"/>
        <v>0</v>
      </c>
      <c r="AV2961" s="111">
        <f t="shared" si="456"/>
        <v>0</v>
      </c>
      <c r="AW2961" s="111">
        <f t="shared" si="457"/>
        <v>0</v>
      </c>
      <c r="AX2961" s="111">
        <f t="shared" si="458"/>
        <v>0</v>
      </c>
      <c r="AY2961" s="111">
        <f t="shared" si="459"/>
        <v>0</v>
      </c>
      <c r="AZ2961" s="111">
        <f t="shared" si="460"/>
        <v>0</v>
      </c>
      <c r="BA2961" s="111">
        <f t="shared" si="461"/>
        <v>0</v>
      </c>
      <c r="BB2961" s="111">
        <f t="shared" si="462"/>
        <v>0</v>
      </c>
      <c r="BC2961" s="111">
        <f t="shared" si="463"/>
        <v>0</v>
      </c>
      <c r="BD2961" s="111">
        <f t="shared" si="464"/>
        <v>0</v>
      </c>
      <c r="BE2961" s="111">
        <f t="shared" si="465"/>
        <v>0</v>
      </c>
      <c r="BF2961" s="111">
        <f t="shared" si="466"/>
        <v>0</v>
      </c>
      <c r="BG2961" s="111">
        <f t="shared" si="467"/>
        <v>0</v>
      </c>
    </row>
    <row r="2962" spans="1:59" ht="15.05" customHeight="1">
      <c r="A2962" s="132"/>
      <c r="B2962" s="132"/>
      <c r="C2962" s="162" t="s">
        <v>177</v>
      </c>
      <c r="D2962" s="551" t="str">
        <f t="shared" si="442"/>
        <v/>
      </c>
      <c r="E2962" s="551"/>
      <c r="F2962" s="551"/>
      <c r="G2962" s="550"/>
      <c r="H2962" s="550"/>
      <c r="I2962" s="550"/>
      <c r="J2962" s="550"/>
      <c r="K2962" s="513"/>
      <c r="L2962" s="514"/>
      <c r="M2962" s="513"/>
      <c r="N2962" s="514"/>
      <c r="O2962" s="513"/>
      <c r="P2962" s="514"/>
      <c r="Q2962" s="513"/>
      <c r="R2962" s="514"/>
      <c r="S2962" s="513"/>
      <c r="T2962" s="514"/>
      <c r="U2962" s="513"/>
      <c r="V2962" s="514"/>
      <c r="W2962" s="513"/>
      <c r="X2962" s="514"/>
      <c r="Y2962" s="513"/>
      <c r="Z2962" s="514"/>
      <c r="AA2962" s="513"/>
      <c r="AB2962" s="514"/>
      <c r="AC2962" s="513"/>
      <c r="AD2962" s="514"/>
      <c r="AE2962" s="132"/>
      <c r="AG2962" s="100">
        <f t="shared" si="443"/>
        <v>0</v>
      </c>
      <c r="AH2962" s="101">
        <f t="shared" si="444"/>
        <v>0</v>
      </c>
      <c r="AI2962" s="101">
        <f t="shared" si="445"/>
        <v>0</v>
      </c>
      <c r="AJ2962" s="102">
        <f t="shared" si="446"/>
        <v>0</v>
      </c>
      <c r="AL2962" s="111">
        <f t="shared" si="447"/>
        <v>0</v>
      </c>
      <c r="AM2962" s="111">
        <f t="shared" si="448"/>
        <v>0</v>
      </c>
      <c r="AN2962" s="111">
        <f t="shared" si="449"/>
        <v>0</v>
      </c>
      <c r="AP2962" s="111">
        <f t="shared" si="450"/>
        <v>0</v>
      </c>
      <c r="AQ2962" s="111">
        <f t="shared" si="451"/>
        <v>0</v>
      </c>
      <c r="AR2962" s="111">
        <f t="shared" si="452"/>
        <v>0</v>
      </c>
      <c r="AS2962" s="111">
        <f t="shared" si="453"/>
        <v>0</v>
      </c>
      <c r="AT2962" s="111">
        <f t="shared" si="454"/>
        <v>0</v>
      </c>
      <c r="AU2962" s="111">
        <f t="shared" si="455"/>
        <v>0</v>
      </c>
      <c r="AV2962" s="111">
        <f t="shared" si="456"/>
        <v>0</v>
      </c>
      <c r="AW2962" s="111">
        <f t="shared" si="457"/>
        <v>0</v>
      </c>
      <c r="AX2962" s="111">
        <f t="shared" si="458"/>
        <v>0</v>
      </c>
      <c r="AY2962" s="111">
        <f t="shared" si="459"/>
        <v>0</v>
      </c>
      <c r="AZ2962" s="111">
        <f t="shared" si="460"/>
        <v>0</v>
      </c>
      <c r="BA2962" s="111">
        <f t="shared" si="461"/>
        <v>0</v>
      </c>
      <c r="BB2962" s="111">
        <f t="shared" si="462"/>
        <v>0</v>
      </c>
      <c r="BC2962" s="111">
        <f t="shared" si="463"/>
        <v>0</v>
      </c>
      <c r="BD2962" s="111">
        <f t="shared" si="464"/>
        <v>0</v>
      </c>
      <c r="BE2962" s="111">
        <f t="shared" si="465"/>
        <v>0</v>
      </c>
      <c r="BF2962" s="111">
        <f t="shared" si="466"/>
        <v>0</v>
      </c>
      <c r="BG2962" s="111">
        <f t="shared" si="467"/>
        <v>0</v>
      </c>
    </row>
    <row r="2963" spans="1:59" ht="15.05" customHeight="1">
      <c r="A2963" s="132"/>
      <c r="B2963" s="132"/>
      <c r="C2963" s="162" t="s">
        <v>178</v>
      </c>
      <c r="D2963" s="551" t="str">
        <f t="shared" si="442"/>
        <v/>
      </c>
      <c r="E2963" s="551"/>
      <c r="F2963" s="551"/>
      <c r="G2963" s="550"/>
      <c r="H2963" s="550"/>
      <c r="I2963" s="550"/>
      <c r="J2963" s="550"/>
      <c r="K2963" s="513"/>
      <c r="L2963" s="514"/>
      <c r="M2963" s="513"/>
      <c r="N2963" s="514"/>
      <c r="O2963" s="513"/>
      <c r="P2963" s="514"/>
      <c r="Q2963" s="513"/>
      <c r="R2963" s="514"/>
      <c r="S2963" s="513"/>
      <c r="T2963" s="514"/>
      <c r="U2963" s="513"/>
      <c r="V2963" s="514"/>
      <c r="W2963" s="513"/>
      <c r="X2963" s="514"/>
      <c r="Y2963" s="513"/>
      <c r="Z2963" s="514"/>
      <c r="AA2963" s="513"/>
      <c r="AB2963" s="514"/>
      <c r="AC2963" s="513"/>
      <c r="AD2963" s="514"/>
      <c r="AE2963" s="132"/>
      <c r="AG2963" s="100">
        <f t="shared" si="443"/>
        <v>0</v>
      </c>
      <c r="AH2963" s="101">
        <f t="shared" si="444"/>
        <v>0</v>
      </c>
      <c r="AI2963" s="101">
        <f t="shared" si="445"/>
        <v>0</v>
      </c>
      <c r="AJ2963" s="102">
        <f t="shared" si="446"/>
        <v>0</v>
      </c>
      <c r="AL2963" s="111">
        <f t="shared" si="447"/>
        <v>0</v>
      </c>
      <c r="AM2963" s="111">
        <f t="shared" si="448"/>
        <v>0</v>
      </c>
      <c r="AN2963" s="111">
        <f t="shared" si="449"/>
        <v>0</v>
      </c>
      <c r="AP2963" s="111">
        <f t="shared" si="450"/>
        <v>0</v>
      </c>
      <c r="AQ2963" s="111">
        <f t="shared" si="451"/>
        <v>0</v>
      </c>
      <c r="AR2963" s="111">
        <f t="shared" si="452"/>
        <v>0</v>
      </c>
      <c r="AS2963" s="111">
        <f t="shared" si="453"/>
        <v>0</v>
      </c>
      <c r="AT2963" s="111">
        <f t="shared" si="454"/>
        <v>0</v>
      </c>
      <c r="AU2963" s="111">
        <f t="shared" si="455"/>
        <v>0</v>
      </c>
      <c r="AV2963" s="111">
        <f t="shared" si="456"/>
        <v>0</v>
      </c>
      <c r="AW2963" s="111">
        <f t="shared" si="457"/>
        <v>0</v>
      </c>
      <c r="AX2963" s="111">
        <f t="shared" si="458"/>
        <v>0</v>
      </c>
      <c r="AY2963" s="111">
        <f t="shared" si="459"/>
        <v>0</v>
      </c>
      <c r="AZ2963" s="111">
        <f t="shared" si="460"/>
        <v>0</v>
      </c>
      <c r="BA2963" s="111">
        <f t="shared" si="461"/>
        <v>0</v>
      </c>
      <c r="BB2963" s="111">
        <f t="shared" si="462"/>
        <v>0</v>
      </c>
      <c r="BC2963" s="111">
        <f t="shared" si="463"/>
        <v>0</v>
      </c>
      <c r="BD2963" s="111">
        <f t="shared" si="464"/>
        <v>0</v>
      </c>
      <c r="BE2963" s="111">
        <f t="shared" si="465"/>
        <v>0</v>
      </c>
      <c r="BF2963" s="111">
        <f t="shared" si="466"/>
        <v>0</v>
      </c>
      <c r="BG2963" s="111">
        <f t="shared" si="467"/>
        <v>0</v>
      </c>
    </row>
    <row r="2964" spans="1:59" ht="15.05" customHeight="1">
      <c r="A2964" s="132"/>
      <c r="B2964" s="132"/>
      <c r="C2964" s="162" t="s">
        <v>179</v>
      </c>
      <c r="D2964" s="551" t="str">
        <f t="shared" si="442"/>
        <v/>
      </c>
      <c r="E2964" s="551"/>
      <c r="F2964" s="551"/>
      <c r="G2964" s="550"/>
      <c r="H2964" s="550"/>
      <c r="I2964" s="550"/>
      <c r="J2964" s="550"/>
      <c r="K2964" s="513"/>
      <c r="L2964" s="514"/>
      <c r="M2964" s="513"/>
      <c r="N2964" s="514"/>
      <c r="O2964" s="513"/>
      <c r="P2964" s="514"/>
      <c r="Q2964" s="513"/>
      <c r="R2964" s="514"/>
      <c r="S2964" s="513"/>
      <c r="T2964" s="514"/>
      <c r="U2964" s="513"/>
      <c r="V2964" s="514"/>
      <c r="W2964" s="513"/>
      <c r="X2964" s="514"/>
      <c r="Y2964" s="513"/>
      <c r="Z2964" s="514"/>
      <c r="AA2964" s="513"/>
      <c r="AB2964" s="514"/>
      <c r="AC2964" s="513"/>
      <c r="AD2964" s="514"/>
      <c r="AE2964" s="132"/>
      <c r="AG2964" s="100">
        <f t="shared" si="443"/>
        <v>0</v>
      </c>
      <c r="AH2964" s="101">
        <f t="shared" si="444"/>
        <v>0</v>
      </c>
      <c r="AI2964" s="101">
        <f t="shared" si="445"/>
        <v>0</v>
      </c>
      <c r="AJ2964" s="102">
        <f t="shared" si="446"/>
        <v>0</v>
      </c>
      <c r="AL2964" s="111">
        <f t="shared" si="447"/>
        <v>0</v>
      </c>
      <c r="AM2964" s="111">
        <f t="shared" si="448"/>
        <v>0</v>
      </c>
      <c r="AN2964" s="111">
        <f t="shared" si="449"/>
        <v>0</v>
      </c>
      <c r="AP2964" s="111">
        <f t="shared" si="450"/>
        <v>0</v>
      </c>
      <c r="AQ2964" s="111">
        <f t="shared" si="451"/>
        <v>0</v>
      </c>
      <c r="AR2964" s="111">
        <f t="shared" si="452"/>
        <v>0</v>
      </c>
      <c r="AS2964" s="111">
        <f t="shared" si="453"/>
        <v>0</v>
      </c>
      <c r="AT2964" s="111">
        <f t="shared" si="454"/>
        <v>0</v>
      </c>
      <c r="AU2964" s="111">
        <f t="shared" si="455"/>
        <v>0</v>
      </c>
      <c r="AV2964" s="111">
        <f t="shared" si="456"/>
        <v>0</v>
      </c>
      <c r="AW2964" s="111">
        <f t="shared" si="457"/>
        <v>0</v>
      </c>
      <c r="AX2964" s="111">
        <f t="shared" si="458"/>
        <v>0</v>
      </c>
      <c r="AY2964" s="111">
        <f t="shared" si="459"/>
        <v>0</v>
      </c>
      <c r="AZ2964" s="111">
        <f t="shared" si="460"/>
        <v>0</v>
      </c>
      <c r="BA2964" s="111">
        <f t="shared" si="461"/>
        <v>0</v>
      </c>
      <c r="BB2964" s="111">
        <f t="shared" si="462"/>
        <v>0</v>
      </c>
      <c r="BC2964" s="111">
        <f t="shared" si="463"/>
        <v>0</v>
      </c>
      <c r="BD2964" s="111">
        <f t="shared" si="464"/>
        <v>0</v>
      </c>
      <c r="BE2964" s="111">
        <f t="shared" si="465"/>
        <v>0</v>
      </c>
      <c r="BF2964" s="111">
        <f t="shared" si="466"/>
        <v>0</v>
      </c>
      <c r="BG2964" s="111">
        <f t="shared" si="467"/>
        <v>0</v>
      </c>
    </row>
    <row r="2965" spans="1:59" ht="15.05" customHeight="1">
      <c r="A2965" s="132"/>
      <c r="B2965" s="132"/>
      <c r="C2965" s="162" t="s">
        <v>180</v>
      </c>
      <c r="D2965" s="551" t="str">
        <f t="shared" si="442"/>
        <v/>
      </c>
      <c r="E2965" s="551"/>
      <c r="F2965" s="551"/>
      <c r="G2965" s="550"/>
      <c r="H2965" s="550"/>
      <c r="I2965" s="550"/>
      <c r="J2965" s="550"/>
      <c r="K2965" s="513"/>
      <c r="L2965" s="514"/>
      <c r="M2965" s="513"/>
      <c r="N2965" s="514"/>
      <c r="O2965" s="513"/>
      <c r="P2965" s="514"/>
      <c r="Q2965" s="513"/>
      <c r="R2965" s="514"/>
      <c r="S2965" s="513"/>
      <c r="T2965" s="514"/>
      <c r="U2965" s="513"/>
      <c r="V2965" s="514"/>
      <c r="W2965" s="513"/>
      <c r="X2965" s="514"/>
      <c r="Y2965" s="513"/>
      <c r="Z2965" s="514"/>
      <c r="AA2965" s="513"/>
      <c r="AB2965" s="514"/>
      <c r="AC2965" s="513"/>
      <c r="AD2965" s="514"/>
      <c r="AE2965" s="132"/>
      <c r="AG2965" s="100">
        <f t="shared" si="443"/>
        <v>0</v>
      </c>
      <c r="AH2965" s="101">
        <f t="shared" si="444"/>
        <v>0</v>
      </c>
      <c r="AI2965" s="101">
        <f t="shared" si="445"/>
        <v>0</v>
      </c>
      <c r="AJ2965" s="102">
        <f t="shared" si="446"/>
        <v>0</v>
      </c>
      <c r="AL2965" s="111">
        <f t="shared" si="447"/>
        <v>0</v>
      </c>
      <c r="AM2965" s="111">
        <f t="shared" si="448"/>
        <v>0</v>
      </c>
      <c r="AN2965" s="111">
        <f t="shared" si="449"/>
        <v>0</v>
      </c>
      <c r="AP2965" s="111">
        <f t="shared" si="450"/>
        <v>0</v>
      </c>
      <c r="AQ2965" s="111">
        <f t="shared" si="451"/>
        <v>0</v>
      </c>
      <c r="AR2965" s="111">
        <f t="shared" si="452"/>
        <v>0</v>
      </c>
      <c r="AS2965" s="111">
        <f t="shared" si="453"/>
        <v>0</v>
      </c>
      <c r="AT2965" s="111">
        <f t="shared" si="454"/>
        <v>0</v>
      </c>
      <c r="AU2965" s="111">
        <f t="shared" si="455"/>
        <v>0</v>
      </c>
      <c r="AV2965" s="111">
        <f t="shared" si="456"/>
        <v>0</v>
      </c>
      <c r="AW2965" s="111">
        <f t="shared" si="457"/>
        <v>0</v>
      </c>
      <c r="AX2965" s="111">
        <f t="shared" si="458"/>
        <v>0</v>
      </c>
      <c r="AY2965" s="111">
        <f t="shared" si="459"/>
        <v>0</v>
      </c>
      <c r="AZ2965" s="111">
        <f t="shared" si="460"/>
        <v>0</v>
      </c>
      <c r="BA2965" s="111">
        <f t="shared" si="461"/>
        <v>0</v>
      </c>
      <c r="BB2965" s="111">
        <f t="shared" si="462"/>
        <v>0</v>
      </c>
      <c r="BC2965" s="111">
        <f t="shared" si="463"/>
        <v>0</v>
      </c>
      <c r="BD2965" s="111">
        <f t="shared" si="464"/>
        <v>0</v>
      </c>
      <c r="BE2965" s="111">
        <f t="shared" si="465"/>
        <v>0</v>
      </c>
      <c r="BF2965" s="111">
        <f t="shared" si="466"/>
        <v>0</v>
      </c>
      <c r="BG2965" s="111">
        <f t="shared" si="467"/>
        <v>0</v>
      </c>
    </row>
    <row r="2966" spans="1:59" ht="15.05" customHeight="1">
      <c r="A2966" s="132"/>
      <c r="B2966" s="132"/>
      <c r="C2966" s="162" t="s">
        <v>181</v>
      </c>
      <c r="D2966" s="551" t="str">
        <f t="shared" si="442"/>
        <v/>
      </c>
      <c r="E2966" s="551"/>
      <c r="F2966" s="551"/>
      <c r="G2966" s="550"/>
      <c r="H2966" s="550"/>
      <c r="I2966" s="550"/>
      <c r="J2966" s="550"/>
      <c r="K2966" s="513"/>
      <c r="L2966" s="514"/>
      <c r="M2966" s="513"/>
      <c r="N2966" s="514"/>
      <c r="O2966" s="513"/>
      <c r="P2966" s="514"/>
      <c r="Q2966" s="513"/>
      <c r="R2966" s="514"/>
      <c r="S2966" s="513"/>
      <c r="T2966" s="514"/>
      <c r="U2966" s="513"/>
      <c r="V2966" s="514"/>
      <c r="W2966" s="513"/>
      <c r="X2966" s="514"/>
      <c r="Y2966" s="513"/>
      <c r="Z2966" s="514"/>
      <c r="AA2966" s="513"/>
      <c r="AB2966" s="514"/>
      <c r="AC2966" s="513"/>
      <c r="AD2966" s="514"/>
      <c r="AE2966" s="132"/>
      <c r="AG2966" s="100">
        <f t="shared" si="443"/>
        <v>0</v>
      </c>
      <c r="AH2966" s="101">
        <f t="shared" si="444"/>
        <v>0</v>
      </c>
      <c r="AI2966" s="101">
        <f t="shared" si="445"/>
        <v>0</v>
      </c>
      <c r="AJ2966" s="102">
        <f t="shared" si="446"/>
        <v>0</v>
      </c>
      <c r="AL2966" s="111">
        <f t="shared" si="447"/>
        <v>0</v>
      </c>
      <c r="AM2966" s="111">
        <f t="shared" si="448"/>
        <v>0</v>
      </c>
      <c r="AN2966" s="111">
        <f t="shared" si="449"/>
        <v>0</v>
      </c>
      <c r="AP2966" s="111">
        <f t="shared" si="450"/>
        <v>0</v>
      </c>
      <c r="AQ2966" s="111">
        <f t="shared" si="451"/>
        <v>0</v>
      </c>
      <c r="AR2966" s="111">
        <f t="shared" si="452"/>
        <v>0</v>
      </c>
      <c r="AS2966" s="111">
        <f t="shared" si="453"/>
        <v>0</v>
      </c>
      <c r="AT2966" s="111">
        <f t="shared" si="454"/>
        <v>0</v>
      </c>
      <c r="AU2966" s="111">
        <f t="shared" si="455"/>
        <v>0</v>
      </c>
      <c r="AV2966" s="111">
        <f t="shared" si="456"/>
        <v>0</v>
      </c>
      <c r="AW2966" s="111">
        <f t="shared" si="457"/>
        <v>0</v>
      </c>
      <c r="AX2966" s="111">
        <f t="shared" si="458"/>
        <v>0</v>
      </c>
      <c r="AY2966" s="111">
        <f t="shared" si="459"/>
        <v>0</v>
      </c>
      <c r="AZ2966" s="111">
        <f t="shared" si="460"/>
        <v>0</v>
      </c>
      <c r="BA2966" s="111">
        <f t="shared" si="461"/>
        <v>0</v>
      </c>
      <c r="BB2966" s="111">
        <f t="shared" si="462"/>
        <v>0</v>
      </c>
      <c r="BC2966" s="111">
        <f t="shared" si="463"/>
        <v>0</v>
      </c>
      <c r="BD2966" s="111">
        <f t="shared" si="464"/>
        <v>0</v>
      </c>
      <c r="BE2966" s="111">
        <f t="shared" si="465"/>
        <v>0</v>
      </c>
      <c r="BF2966" s="111">
        <f t="shared" si="466"/>
        <v>0</v>
      </c>
      <c r="BG2966" s="111">
        <f t="shared" si="467"/>
        <v>0</v>
      </c>
    </row>
    <row r="2967" spans="1:59" ht="15.05" customHeight="1">
      <c r="A2967" s="132"/>
      <c r="B2967" s="132"/>
      <c r="C2967" s="162" t="s">
        <v>182</v>
      </c>
      <c r="D2967" s="551" t="str">
        <f t="shared" si="442"/>
        <v/>
      </c>
      <c r="E2967" s="551"/>
      <c r="F2967" s="551"/>
      <c r="G2967" s="550"/>
      <c r="H2967" s="550"/>
      <c r="I2967" s="550"/>
      <c r="J2967" s="550"/>
      <c r="K2967" s="513"/>
      <c r="L2967" s="514"/>
      <c r="M2967" s="513"/>
      <c r="N2967" s="514"/>
      <c r="O2967" s="513"/>
      <c r="P2967" s="514"/>
      <c r="Q2967" s="513"/>
      <c r="R2967" s="514"/>
      <c r="S2967" s="513"/>
      <c r="T2967" s="514"/>
      <c r="U2967" s="513"/>
      <c r="V2967" s="514"/>
      <c r="W2967" s="513"/>
      <c r="X2967" s="514"/>
      <c r="Y2967" s="513"/>
      <c r="Z2967" s="514"/>
      <c r="AA2967" s="513"/>
      <c r="AB2967" s="514"/>
      <c r="AC2967" s="513"/>
      <c r="AD2967" s="514"/>
      <c r="AE2967" s="132"/>
      <c r="AG2967" s="100">
        <f t="shared" si="443"/>
        <v>0</v>
      </c>
      <c r="AH2967" s="101">
        <f t="shared" si="444"/>
        <v>0</v>
      </c>
      <c r="AI2967" s="101">
        <f t="shared" si="445"/>
        <v>0</v>
      </c>
      <c r="AJ2967" s="102">
        <f t="shared" si="446"/>
        <v>0</v>
      </c>
      <c r="AL2967" s="111">
        <f t="shared" si="447"/>
        <v>0</v>
      </c>
      <c r="AM2967" s="111">
        <f t="shared" si="448"/>
        <v>0</v>
      </c>
      <c r="AN2967" s="111">
        <f t="shared" si="449"/>
        <v>0</v>
      </c>
      <c r="AP2967" s="111">
        <f t="shared" si="450"/>
        <v>0</v>
      </c>
      <c r="AQ2967" s="111">
        <f t="shared" si="451"/>
        <v>0</v>
      </c>
      <c r="AR2967" s="111">
        <f t="shared" si="452"/>
        <v>0</v>
      </c>
      <c r="AS2967" s="111">
        <f t="shared" si="453"/>
        <v>0</v>
      </c>
      <c r="AT2967" s="111">
        <f t="shared" si="454"/>
        <v>0</v>
      </c>
      <c r="AU2967" s="111">
        <f t="shared" si="455"/>
        <v>0</v>
      </c>
      <c r="AV2967" s="111">
        <f t="shared" si="456"/>
        <v>0</v>
      </c>
      <c r="AW2967" s="111">
        <f t="shared" si="457"/>
        <v>0</v>
      </c>
      <c r="AX2967" s="111">
        <f t="shared" si="458"/>
        <v>0</v>
      </c>
      <c r="AY2967" s="111">
        <f t="shared" si="459"/>
        <v>0</v>
      </c>
      <c r="AZ2967" s="111">
        <f t="shared" si="460"/>
        <v>0</v>
      </c>
      <c r="BA2967" s="111">
        <f t="shared" si="461"/>
        <v>0</v>
      </c>
      <c r="BB2967" s="111">
        <f t="shared" si="462"/>
        <v>0</v>
      </c>
      <c r="BC2967" s="111">
        <f t="shared" si="463"/>
        <v>0</v>
      </c>
      <c r="BD2967" s="111">
        <f t="shared" si="464"/>
        <v>0</v>
      </c>
      <c r="BE2967" s="111">
        <f t="shared" si="465"/>
        <v>0</v>
      </c>
      <c r="BF2967" s="111">
        <f t="shared" si="466"/>
        <v>0</v>
      </c>
      <c r="BG2967" s="111">
        <f t="shared" si="467"/>
        <v>0</v>
      </c>
    </row>
    <row r="2968" spans="1:59" ht="15.05" customHeight="1">
      <c r="A2968" s="132"/>
      <c r="B2968" s="132"/>
      <c r="C2968" s="162" t="s">
        <v>183</v>
      </c>
      <c r="D2968" s="551" t="str">
        <f t="shared" si="442"/>
        <v/>
      </c>
      <c r="E2968" s="551"/>
      <c r="F2968" s="551"/>
      <c r="G2968" s="550"/>
      <c r="H2968" s="550"/>
      <c r="I2968" s="550"/>
      <c r="J2968" s="550"/>
      <c r="K2968" s="513"/>
      <c r="L2968" s="514"/>
      <c r="M2968" s="513"/>
      <c r="N2968" s="514"/>
      <c r="O2968" s="513"/>
      <c r="P2968" s="514"/>
      <c r="Q2968" s="513"/>
      <c r="R2968" s="514"/>
      <c r="S2968" s="513"/>
      <c r="T2968" s="514"/>
      <c r="U2968" s="513"/>
      <c r="V2968" s="514"/>
      <c r="W2968" s="513"/>
      <c r="X2968" s="514"/>
      <c r="Y2968" s="513"/>
      <c r="Z2968" s="514"/>
      <c r="AA2968" s="513"/>
      <c r="AB2968" s="514"/>
      <c r="AC2968" s="513"/>
      <c r="AD2968" s="514"/>
      <c r="AE2968" s="132"/>
      <c r="AG2968" s="100">
        <f t="shared" si="443"/>
        <v>0</v>
      </c>
      <c r="AH2968" s="101">
        <f t="shared" si="444"/>
        <v>0</v>
      </c>
      <c r="AI2968" s="101">
        <f t="shared" si="445"/>
        <v>0</v>
      </c>
      <c r="AJ2968" s="102">
        <f t="shared" si="446"/>
        <v>0</v>
      </c>
      <c r="AL2968" s="111">
        <f t="shared" si="447"/>
        <v>0</v>
      </c>
      <c r="AM2968" s="111">
        <f t="shared" si="448"/>
        <v>0</v>
      </c>
      <c r="AN2968" s="111">
        <f t="shared" si="449"/>
        <v>0</v>
      </c>
      <c r="AP2968" s="111">
        <f t="shared" si="450"/>
        <v>0</v>
      </c>
      <c r="AQ2968" s="111">
        <f t="shared" si="451"/>
        <v>0</v>
      </c>
      <c r="AR2968" s="111">
        <f t="shared" si="452"/>
        <v>0</v>
      </c>
      <c r="AS2968" s="111">
        <f t="shared" si="453"/>
        <v>0</v>
      </c>
      <c r="AT2968" s="111">
        <f t="shared" si="454"/>
        <v>0</v>
      </c>
      <c r="AU2968" s="111">
        <f t="shared" si="455"/>
        <v>0</v>
      </c>
      <c r="AV2968" s="111">
        <f t="shared" si="456"/>
        <v>0</v>
      </c>
      <c r="AW2968" s="111">
        <f t="shared" si="457"/>
        <v>0</v>
      </c>
      <c r="AX2968" s="111">
        <f t="shared" si="458"/>
        <v>0</v>
      </c>
      <c r="AY2968" s="111">
        <f t="shared" si="459"/>
        <v>0</v>
      </c>
      <c r="AZ2968" s="111">
        <f t="shared" si="460"/>
        <v>0</v>
      </c>
      <c r="BA2968" s="111">
        <f t="shared" si="461"/>
        <v>0</v>
      </c>
      <c r="BB2968" s="111">
        <f t="shared" si="462"/>
        <v>0</v>
      </c>
      <c r="BC2968" s="111">
        <f t="shared" si="463"/>
        <v>0</v>
      </c>
      <c r="BD2968" s="111">
        <f t="shared" si="464"/>
        <v>0</v>
      </c>
      <c r="BE2968" s="111">
        <f t="shared" si="465"/>
        <v>0</v>
      </c>
      <c r="BF2968" s="111">
        <f t="shared" si="466"/>
        <v>0</v>
      </c>
      <c r="BG2968" s="111">
        <f t="shared" si="467"/>
        <v>0</v>
      </c>
    </row>
    <row r="2969" spans="1:59" ht="15.05" customHeight="1">
      <c r="A2969" s="132"/>
      <c r="B2969" s="132"/>
      <c r="C2969" s="162" t="s">
        <v>184</v>
      </c>
      <c r="D2969" s="551" t="str">
        <f t="shared" si="442"/>
        <v/>
      </c>
      <c r="E2969" s="551"/>
      <c r="F2969" s="551"/>
      <c r="G2969" s="550"/>
      <c r="H2969" s="550"/>
      <c r="I2969" s="550"/>
      <c r="J2969" s="550"/>
      <c r="K2969" s="513"/>
      <c r="L2969" s="514"/>
      <c r="M2969" s="513"/>
      <c r="N2969" s="514"/>
      <c r="O2969" s="513"/>
      <c r="P2969" s="514"/>
      <c r="Q2969" s="513"/>
      <c r="R2969" s="514"/>
      <c r="S2969" s="513"/>
      <c r="T2969" s="514"/>
      <c r="U2969" s="513"/>
      <c r="V2969" s="514"/>
      <c r="W2969" s="513"/>
      <c r="X2969" s="514"/>
      <c r="Y2969" s="513"/>
      <c r="Z2969" s="514"/>
      <c r="AA2969" s="513"/>
      <c r="AB2969" s="514"/>
      <c r="AC2969" s="513"/>
      <c r="AD2969" s="514"/>
      <c r="AE2969" s="132"/>
      <c r="AG2969" s="100">
        <f t="shared" si="443"/>
        <v>0</v>
      </c>
      <c r="AH2969" s="101">
        <f t="shared" si="444"/>
        <v>0</v>
      </c>
      <c r="AI2969" s="101">
        <f t="shared" si="445"/>
        <v>0</v>
      </c>
      <c r="AJ2969" s="102">
        <f t="shared" si="446"/>
        <v>0</v>
      </c>
      <c r="AL2969" s="111">
        <f t="shared" si="447"/>
        <v>0</v>
      </c>
      <c r="AM2969" s="111">
        <f t="shared" si="448"/>
        <v>0</v>
      </c>
      <c r="AN2969" s="111">
        <f t="shared" si="449"/>
        <v>0</v>
      </c>
      <c r="AP2969" s="111">
        <f t="shared" si="450"/>
        <v>0</v>
      </c>
      <c r="AQ2969" s="111">
        <f t="shared" si="451"/>
        <v>0</v>
      </c>
      <c r="AR2969" s="111">
        <f t="shared" si="452"/>
        <v>0</v>
      </c>
      <c r="AS2969" s="111">
        <f t="shared" si="453"/>
        <v>0</v>
      </c>
      <c r="AT2969" s="111">
        <f t="shared" si="454"/>
        <v>0</v>
      </c>
      <c r="AU2969" s="111">
        <f t="shared" si="455"/>
        <v>0</v>
      </c>
      <c r="AV2969" s="111">
        <f t="shared" si="456"/>
        <v>0</v>
      </c>
      <c r="AW2969" s="111">
        <f t="shared" si="457"/>
        <v>0</v>
      </c>
      <c r="AX2969" s="111">
        <f t="shared" si="458"/>
        <v>0</v>
      </c>
      <c r="AY2969" s="111">
        <f t="shared" si="459"/>
        <v>0</v>
      </c>
      <c r="AZ2969" s="111">
        <f t="shared" si="460"/>
        <v>0</v>
      </c>
      <c r="BA2969" s="111">
        <f t="shared" si="461"/>
        <v>0</v>
      </c>
      <c r="BB2969" s="111">
        <f t="shared" si="462"/>
        <v>0</v>
      </c>
      <c r="BC2969" s="111">
        <f t="shared" si="463"/>
        <v>0</v>
      </c>
      <c r="BD2969" s="111">
        <f t="shared" si="464"/>
        <v>0</v>
      </c>
      <c r="BE2969" s="111">
        <f t="shared" si="465"/>
        <v>0</v>
      </c>
      <c r="BF2969" s="111">
        <f t="shared" si="466"/>
        <v>0</v>
      </c>
      <c r="BG2969" s="111">
        <f t="shared" si="467"/>
        <v>0</v>
      </c>
    </row>
    <row r="2970" spans="1:59" ht="15.05" customHeight="1">
      <c r="A2970" s="132"/>
      <c r="B2970" s="132"/>
      <c r="C2970" s="162" t="s">
        <v>185</v>
      </c>
      <c r="D2970" s="551" t="str">
        <f t="shared" si="442"/>
        <v/>
      </c>
      <c r="E2970" s="551"/>
      <c r="F2970" s="551"/>
      <c r="G2970" s="550"/>
      <c r="H2970" s="550"/>
      <c r="I2970" s="550"/>
      <c r="J2970" s="550"/>
      <c r="K2970" s="513"/>
      <c r="L2970" s="514"/>
      <c r="M2970" s="513"/>
      <c r="N2970" s="514"/>
      <c r="O2970" s="513"/>
      <c r="P2970" s="514"/>
      <c r="Q2970" s="513"/>
      <c r="R2970" s="514"/>
      <c r="S2970" s="513"/>
      <c r="T2970" s="514"/>
      <c r="U2970" s="513"/>
      <c r="V2970" s="514"/>
      <c r="W2970" s="513"/>
      <c r="X2970" s="514"/>
      <c r="Y2970" s="513"/>
      <c r="Z2970" s="514"/>
      <c r="AA2970" s="513"/>
      <c r="AB2970" s="514"/>
      <c r="AC2970" s="513"/>
      <c r="AD2970" s="514"/>
      <c r="AE2970" s="132"/>
      <c r="AG2970" s="100">
        <f t="shared" si="443"/>
        <v>0</v>
      </c>
      <c r="AH2970" s="101">
        <f t="shared" si="444"/>
        <v>0</v>
      </c>
      <c r="AI2970" s="101">
        <f t="shared" si="445"/>
        <v>0</v>
      </c>
      <c r="AJ2970" s="102">
        <f t="shared" si="446"/>
        <v>0</v>
      </c>
      <c r="AL2970" s="111">
        <f t="shared" si="447"/>
        <v>0</v>
      </c>
      <c r="AM2970" s="111">
        <f t="shared" si="448"/>
        <v>0</v>
      </c>
      <c r="AN2970" s="111">
        <f t="shared" si="449"/>
        <v>0</v>
      </c>
      <c r="AP2970" s="111">
        <f t="shared" si="450"/>
        <v>0</v>
      </c>
      <c r="AQ2970" s="111">
        <f t="shared" si="451"/>
        <v>0</v>
      </c>
      <c r="AR2970" s="111">
        <f t="shared" si="452"/>
        <v>0</v>
      </c>
      <c r="AS2970" s="111">
        <f t="shared" si="453"/>
        <v>0</v>
      </c>
      <c r="AT2970" s="111">
        <f t="shared" si="454"/>
        <v>0</v>
      </c>
      <c r="AU2970" s="111">
        <f t="shared" si="455"/>
        <v>0</v>
      </c>
      <c r="AV2970" s="111">
        <f t="shared" si="456"/>
        <v>0</v>
      </c>
      <c r="AW2970" s="111">
        <f t="shared" si="457"/>
        <v>0</v>
      </c>
      <c r="AX2970" s="111">
        <f t="shared" si="458"/>
        <v>0</v>
      </c>
      <c r="AY2970" s="111">
        <f t="shared" si="459"/>
        <v>0</v>
      </c>
      <c r="AZ2970" s="111">
        <f t="shared" si="460"/>
        <v>0</v>
      </c>
      <c r="BA2970" s="111">
        <f t="shared" si="461"/>
        <v>0</v>
      </c>
      <c r="BB2970" s="111">
        <f t="shared" si="462"/>
        <v>0</v>
      </c>
      <c r="BC2970" s="111">
        <f t="shared" si="463"/>
        <v>0</v>
      </c>
      <c r="BD2970" s="111">
        <f t="shared" si="464"/>
        <v>0</v>
      </c>
      <c r="BE2970" s="111">
        <f t="shared" si="465"/>
        <v>0</v>
      </c>
      <c r="BF2970" s="111">
        <f t="shared" si="466"/>
        <v>0</v>
      </c>
      <c r="BG2970" s="111">
        <f t="shared" si="467"/>
        <v>0</v>
      </c>
    </row>
    <row r="2971" spans="1:59" ht="15.05" customHeight="1">
      <c r="A2971" s="132"/>
      <c r="B2971" s="132"/>
      <c r="C2971" s="162" t="s">
        <v>186</v>
      </c>
      <c r="D2971" s="551" t="str">
        <f t="shared" si="442"/>
        <v/>
      </c>
      <c r="E2971" s="551"/>
      <c r="F2971" s="551"/>
      <c r="G2971" s="550"/>
      <c r="H2971" s="550"/>
      <c r="I2971" s="550"/>
      <c r="J2971" s="550"/>
      <c r="K2971" s="513"/>
      <c r="L2971" s="514"/>
      <c r="M2971" s="513"/>
      <c r="N2971" s="514"/>
      <c r="O2971" s="513"/>
      <c r="P2971" s="514"/>
      <c r="Q2971" s="513"/>
      <c r="R2971" s="514"/>
      <c r="S2971" s="513"/>
      <c r="T2971" s="514"/>
      <c r="U2971" s="513"/>
      <c r="V2971" s="514"/>
      <c r="W2971" s="513"/>
      <c r="X2971" s="514"/>
      <c r="Y2971" s="513"/>
      <c r="Z2971" s="514"/>
      <c r="AA2971" s="513"/>
      <c r="AB2971" s="514"/>
      <c r="AC2971" s="513"/>
      <c r="AD2971" s="514"/>
      <c r="AE2971" s="132"/>
      <c r="AG2971" s="100">
        <f t="shared" si="443"/>
        <v>0</v>
      </c>
      <c r="AH2971" s="101">
        <f t="shared" si="444"/>
        <v>0</v>
      </c>
      <c r="AI2971" s="101">
        <f t="shared" si="445"/>
        <v>0</v>
      </c>
      <c r="AJ2971" s="102">
        <f t="shared" si="446"/>
        <v>0</v>
      </c>
      <c r="AL2971" s="111">
        <f t="shared" si="447"/>
        <v>0</v>
      </c>
      <c r="AM2971" s="111">
        <f t="shared" si="448"/>
        <v>0</v>
      </c>
      <c r="AN2971" s="111">
        <f t="shared" si="449"/>
        <v>0</v>
      </c>
      <c r="AP2971" s="111">
        <f t="shared" si="450"/>
        <v>0</v>
      </c>
      <c r="AQ2971" s="111">
        <f t="shared" si="451"/>
        <v>0</v>
      </c>
      <c r="AR2971" s="111">
        <f t="shared" si="452"/>
        <v>0</v>
      </c>
      <c r="AS2971" s="111">
        <f t="shared" si="453"/>
        <v>0</v>
      </c>
      <c r="AT2971" s="111">
        <f t="shared" si="454"/>
        <v>0</v>
      </c>
      <c r="AU2971" s="111">
        <f t="shared" si="455"/>
        <v>0</v>
      </c>
      <c r="AV2971" s="111">
        <f t="shared" si="456"/>
        <v>0</v>
      </c>
      <c r="AW2971" s="111">
        <f t="shared" si="457"/>
        <v>0</v>
      </c>
      <c r="AX2971" s="111">
        <f t="shared" si="458"/>
        <v>0</v>
      </c>
      <c r="AY2971" s="111">
        <f t="shared" si="459"/>
        <v>0</v>
      </c>
      <c r="AZ2971" s="111">
        <f t="shared" si="460"/>
        <v>0</v>
      </c>
      <c r="BA2971" s="111">
        <f t="shared" si="461"/>
        <v>0</v>
      </c>
      <c r="BB2971" s="111">
        <f t="shared" si="462"/>
        <v>0</v>
      </c>
      <c r="BC2971" s="111">
        <f t="shared" si="463"/>
        <v>0</v>
      </c>
      <c r="BD2971" s="111">
        <f t="shared" si="464"/>
        <v>0</v>
      </c>
      <c r="BE2971" s="111">
        <f t="shared" si="465"/>
        <v>0</v>
      </c>
      <c r="BF2971" s="111">
        <f t="shared" si="466"/>
        <v>0</v>
      </c>
      <c r="BG2971" s="111">
        <f t="shared" si="467"/>
        <v>0</v>
      </c>
    </row>
    <row r="2972" spans="1:59" ht="15.05" customHeight="1">
      <c r="A2972" s="132"/>
      <c r="B2972" s="132"/>
      <c r="C2972" s="162" t="s">
        <v>187</v>
      </c>
      <c r="D2972" s="551" t="str">
        <f t="shared" si="442"/>
        <v/>
      </c>
      <c r="E2972" s="551"/>
      <c r="F2972" s="551"/>
      <c r="G2972" s="550"/>
      <c r="H2972" s="550"/>
      <c r="I2972" s="550"/>
      <c r="J2972" s="550"/>
      <c r="K2972" s="513"/>
      <c r="L2972" s="514"/>
      <c r="M2972" s="513"/>
      <c r="N2972" s="514"/>
      <c r="O2972" s="513"/>
      <c r="P2972" s="514"/>
      <c r="Q2972" s="513"/>
      <c r="R2972" s="514"/>
      <c r="S2972" s="513"/>
      <c r="T2972" s="514"/>
      <c r="U2972" s="513"/>
      <c r="V2972" s="514"/>
      <c r="W2972" s="513"/>
      <c r="X2972" s="514"/>
      <c r="Y2972" s="513"/>
      <c r="Z2972" s="514"/>
      <c r="AA2972" s="513"/>
      <c r="AB2972" s="514"/>
      <c r="AC2972" s="513"/>
      <c r="AD2972" s="514"/>
      <c r="AE2972" s="132"/>
      <c r="AG2972" s="100">
        <f t="shared" si="443"/>
        <v>0</v>
      </c>
      <c r="AH2972" s="101">
        <f t="shared" si="444"/>
        <v>0</v>
      </c>
      <c r="AI2972" s="101">
        <f t="shared" si="445"/>
        <v>0</v>
      </c>
      <c r="AJ2972" s="102">
        <f t="shared" si="446"/>
        <v>0</v>
      </c>
      <c r="AL2972" s="111">
        <f t="shared" si="447"/>
        <v>0</v>
      </c>
      <c r="AM2972" s="111">
        <f t="shared" si="448"/>
        <v>0</v>
      </c>
      <c r="AN2972" s="111">
        <f t="shared" si="449"/>
        <v>0</v>
      </c>
      <c r="AP2972" s="111">
        <f t="shared" si="450"/>
        <v>0</v>
      </c>
      <c r="AQ2972" s="111">
        <f t="shared" si="451"/>
        <v>0</v>
      </c>
      <c r="AR2972" s="111">
        <f t="shared" si="452"/>
        <v>0</v>
      </c>
      <c r="AS2972" s="111">
        <f t="shared" si="453"/>
        <v>0</v>
      </c>
      <c r="AT2972" s="111">
        <f t="shared" si="454"/>
        <v>0</v>
      </c>
      <c r="AU2972" s="111">
        <f t="shared" si="455"/>
        <v>0</v>
      </c>
      <c r="AV2972" s="111">
        <f t="shared" si="456"/>
        <v>0</v>
      </c>
      <c r="AW2972" s="111">
        <f t="shared" si="457"/>
        <v>0</v>
      </c>
      <c r="AX2972" s="111">
        <f t="shared" si="458"/>
        <v>0</v>
      </c>
      <c r="AY2972" s="111">
        <f t="shared" si="459"/>
        <v>0</v>
      </c>
      <c r="AZ2972" s="111">
        <f t="shared" si="460"/>
        <v>0</v>
      </c>
      <c r="BA2972" s="111">
        <f t="shared" si="461"/>
        <v>0</v>
      </c>
      <c r="BB2972" s="111">
        <f t="shared" si="462"/>
        <v>0</v>
      </c>
      <c r="BC2972" s="111">
        <f t="shared" si="463"/>
        <v>0</v>
      </c>
      <c r="BD2972" s="111">
        <f t="shared" si="464"/>
        <v>0</v>
      </c>
      <c r="BE2972" s="111">
        <f t="shared" si="465"/>
        <v>0</v>
      </c>
      <c r="BF2972" s="111">
        <f t="shared" si="466"/>
        <v>0</v>
      </c>
      <c r="BG2972" s="111">
        <f t="shared" si="467"/>
        <v>0</v>
      </c>
    </row>
    <row r="2973" spans="1:59" ht="15.05" customHeight="1">
      <c r="A2973" s="132"/>
      <c r="B2973" s="132"/>
      <c r="C2973" s="115"/>
      <c r="D2973" s="115"/>
      <c r="E2973" s="115"/>
      <c r="F2973" s="115"/>
      <c r="G2973" s="115"/>
      <c r="H2973" s="115"/>
      <c r="I2973" s="115"/>
      <c r="J2973" s="29" t="s">
        <v>259</v>
      </c>
      <c r="K2973" s="444">
        <f t="shared" ref="K2973:AC2973" si="468">IF(AND(SUM(K2853:K2972)=0,COUNTIF(K2853:K2972,"NS")&gt;0),"NS",
IF(AND(SUM(K2853:K2972)=0,COUNTIF(K2853:K2972,0)&gt;0),0,
IF(AND(SUM(K2853:K2972)=0,COUNTIF(K2853:K2972,"NA")&gt;0),"NA",
SUM(K2853:K2972))))</f>
        <v>0</v>
      </c>
      <c r="L2973" s="445"/>
      <c r="M2973" s="483">
        <f t="shared" si="468"/>
        <v>0</v>
      </c>
      <c r="N2973" s="485"/>
      <c r="O2973" s="483">
        <f t="shared" si="468"/>
        <v>0</v>
      </c>
      <c r="P2973" s="485"/>
      <c r="Q2973" s="483">
        <f t="shared" si="468"/>
        <v>0</v>
      </c>
      <c r="R2973" s="485"/>
      <c r="S2973" s="483">
        <f t="shared" si="468"/>
        <v>0</v>
      </c>
      <c r="T2973" s="485"/>
      <c r="U2973" s="483">
        <f t="shared" si="468"/>
        <v>0</v>
      </c>
      <c r="V2973" s="485"/>
      <c r="W2973" s="483">
        <f t="shared" si="468"/>
        <v>0</v>
      </c>
      <c r="X2973" s="485"/>
      <c r="Y2973" s="483">
        <f t="shared" si="468"/>
        <v>0</v>
      </c>
      <c r="Z2973" s="485"/>
      <c r="AA2973" s="483">
        <f t="shared" si="468"/>
        <v>0</v>
      </c>
      <c r="AB2973" s="485"/>
      <c r="AC2973" s="483">
        <f t="shared" si="468"/>
        <v>0</v>
      </c>
      <c r="AD2973" s="485"/>
      <c r="AE2973" s="132"/>
      <c r="AJ2973" s="171">
        <f>SUM(AJ2853:AJ2972)</f>
        <v>0</v>
      </c>
      <c r="AL2973" s="130">
        <f t="shared" ref="AL2973:AM2973" si="469">SUM(AL2853:AL2972)</f>
        <v>0</v>
      </c>
      <c r="AM2973" s="171">
        <f t="shared" si="469"/>
        <v>0</v>
      </c>
      <c r="AN2973" s="130">
        <f>SUM(AN2853:AN2972)</f>
        <v>0</v>
      </c>
      <c r="AP2973" s="171">
        <f t="shared" ref="AP2973:BG2973" si="470">SUM(AP2853:AP2972)</f>
        <v>0</v>
      </c>
      <c r="AQ2973" s="171">
        <f t="shared" si="470"/>
        <v>0</v>
      </c>
      <c r="AR2973" s="171">
        <f t="shared" si="470"/>
        <v>0</v>
      </c>
      <c r="AS2973" s="171">
        <f t="shared" si="470"/>
        <v>0</v>
      </c>
      <c r="AT2973" s="171">
        <f t="shared" si="470"/>
        <v>0</v>
      </c>
      <c r="AU2973" s="171">
        <f t="shared" si="470"/>
        <v>0</v>
      </c>
      <c r="AV2973" s="171">
        <f t="shared" si="470"/>
        <v>0</v>
      </c>
      <c r="AW2973" s="171">
        <f t="shared" si="470"/>
        <v>0</v>
      </c>
      <c r="AX2973" s="171">
        <f t="shared" si="470"/>
        <v>0</v>
      </c>
      <c r="AY2973" s="171">
        <f t="shared" si="470"/>
        <v>0</v>
      </c>
      <c r="AZ2973" s="171">
        <f t="shared" si="470"/>
        <v>0</v>
      </c>
      <c r="BA2973" s="171">
        <f t="shared" si="470"/>
        <v>0</v>
      </c>
      <c r="BB2973" s="171">
        <f t="shared" si="470"/>
        <v>0</v>
      </c>
      <c r="BC2973" s="171">
        <f t="shared" si="470"/>
        <v>0</v>
      </c>
      <c r="BD2973" s="171">
        <f t="shared" si="470"/>
        <v>0</v>
      </c>
      <c r="BE2973" s="171">
        <f t="shared" si="470"/>
        <v>0</v>
      </c>
      <c r="BF2973" s="171">
        <f t="shared" si="470"/>
        <v>0</v>
      </c>
      <c r="BG2973" s="171">
        <f t="shared" si="470"/>
        <v>0</v>
      </c>
    </row>
    <row r="2974" spans="1:59" ht="15.05" customHeight="1">
      <c r="A2974" s="132"/>
      <c r="B2974" s="132"/>
      <c r="C2974" s="132"/>
      <c r="D2974" s="132"/>
      <c r="E2974" s="132"/>
      <c r="F2974" s="132"/>
      <c r="G2974" s="132"/>
      <c r="H2974" s="132"/>
      <c r="I2974" s="132"/>
      <c r="J2974" s="132"/>
      <c r="K2974" s="132"/>
      <c r="L2974" s="132"/>
      <c r="M2974" s="132"/>
      <c r="N2974" s="132"/>
      <c r="O2974" s="132"/>
      <c r="P2974" s="132"/>
      <c r="Q2974" s="132"/>
      <c r="R2974" s="132"/>
      <c r="S2974" s="132"/>
      <c r="T2974" s="132"/>
      <c r="U2974" s="132"/>
      <c r="V2974" s="132"/>
      <c r="W2974" s="132"/>
      <c r="X2974" s="132"/>
      <c r="Y2974" s="132"/>
      <c r="Z2974" s="132"/>
      <c r="AA2974" s="132"/>
      <c r="AB2974" s="132"/>
      <c r="AC2974" s="132"/>
      <c r="AD2974" s="132"/>
      <c r="AE2974" s="132"/>
    </row>
    <row r="2975" spans="1:59" ht="24.05" customHeight="1">
      <c r="A2975" s="132"/>
      <c r="B2975" s="132"/>
      <c r="C2975" s="452" t="s">
        <v>250</v>
      </c>
      <c r="D2975" s="452"/>
      <c r="E2975" s="452"/>
      <c r="F2975" s="452"/>
      <c r="G2975" s="452"/>
      <c r="H2975" s="452"/>
      <c r="I2975" s="452"/>
      <c r="J2975" s="452"/>
      <c r="K2975" s="452"/>
      <c r="L2975" s="452"/>
      <c r="M2975" s="452"/>
      <c r="N2975" s="452"/>
      <c r="O2975" s="452"/>
      <c r="P2975" s="452"/>
      <c r="Q2975" s="452"/>
      <c r="R2975" s="452"/>
      <c r="S2975" s="452"/>
      <c r="T2975" s="452"/>
      <c r="U2975" s="452"/>
      <c r="V2975" s="452"/>
      <c r="W2975" s="452"/>
      <c r="X2975" s="452"/>
      <c r="Y2975" s="452"/>
      <c r="Z2975" s="452"/>
      <c r="AA2975" s="452"/>
      <c r="AB2975" s="452"/>
      <c r="AC2975" s="452"/>
      <c r="AD2975" s="452"/>
      <c r="AE2975" s="132"/>
    </row>
    <row r="2976" spans="1:59" ht="60.05" customHeight="1">
      <c r="A2976" s="132"/>
      <c r="B2976" s="132"/>
      <c r="C2976" s="593"/>
      <c r="D2976" s="593"/>
      <c r="E2976" s="593"/>
      <c r="F2976" s="593"/>
      <c r="G2976" s="593"/>
      <c r="H2976" s="593"/>
      <c r="I2976" s="593"/>
      <c r="J2976" s="593"/>
      <c r="K2976" s="593"/>
      <c r="L2976" s="593"/>
      <c r="M2976" s="593"/>
      <c r="N2976" s="593"/>
      <c r="O2976" s="593"/>
      <c r="P2976" s="593"/>
      <c r="Q2976" s="593"/>
      <c r="R2976" s="593"/>
      <c r="S2976" s="593"/>
      <c r="T2976" s="593"/>
      <c r="U2976" s="593"/>
      <c r="V2976" s="593"/>
      <c r="W2976" s="593"/>
      <c r="X2976" s="593"/>
      <c r="Y2976" s="593"/>
      <c r="Z2976" s="593"/>
      <c r="AA2976" s="593"/>
      <c r="AB2976" s="593"/>
      <c r="AC2976" s="593"/>
      <c r="AD2976" s="593"/>
      <c r="AE2976" s="132"/>
    </row>
    <row r="2977" spans="1:31" ht="15.05" customHeight="1">
      <c r="A2977" s="132"/>
      <c r="B2977" s="132"/>
      <c r="C2977" s="132"/>
      <c r="D2977" s="132"/>
      <c r="E2977" s="132"/>
      <c r="F2977" s="132"/>
      <c r="G2977" s="132"/>
      <c r="H2977" s="132"/>
      <c r="I2977" s="132"/>
      <c r="J2977" s="132"/>
      <c r="K2977" s="132"/>
      <c r="L2977" s="132"/>
      <c r="M2977" s="132"/>
      <c r="N2977" s="132"/>
      <c r="O2977" s="132"/>
      <c r="P2977" s="132"/>
      <c r="Q2977" s="132"/>
      <c r="R2977" s="132"/>
      <c r="S2977" s="132"/>
      <c r="T2977" s="132"/>
      <c r="U2977" s="132"/>
      <c r="V2977" s="132"/>
      <c r="W2977" s="132"/>
      <c r="X2977" s="132"/>
      <c r="Y2977" s="132"/>
      <c r="Z2977" s="132"/>
      <c r="AA2977" s="132"/>
      <c r="AB2977" s="132"/>
      <c r="AC2977" s="132"/>
      <c r="AD2977" s="132"/>
      <c r="AE2977" s="132"/>
    </row>
    <row r="2978" spans="1:31" ht="15.05" customHeight="1">
      <c r="A2978" s="132"/>
      <c r="B2978" s="403" t="str">
        <f>IF(AJ2973=0,"","Error: verificar sumas por fila.")</f>
        <v/>
      </c>
      <c r="C2978" s="403"/>
      <c r="D2978" s="403"/>
      <c r="E2978" s="403"/>
      <c r="F2978" s="403"/>
      <c r="G2978" s="403"/>
      <c r="H2978" s="403"/>
      <c r="I2978" s="403"/>
      <c r="J2978" s="403"/>
      <c r="K2978" s="403"/>
      <c r="L2978" s="403"/>
      <c r="M2978" s="403"/>
      <c r="N2978" s="403"/>
      <c r="O2978" s="403"/>
      <c r="P2978" s="403"/>
      <c r="Q2978" s="403"/>
      <c r="R2978" s="403"/>
      <c r="S2978" s="403"/>
      <c r="T2978" s="403"/>
      <c r="U2978" s="403"/>
      <c r="V2978" s="403"/>
      <c r="W2978" s="403"/>
      <c r="X2978" s="403"/>
      <c r="Y2978" s="403"/>
      <c r="Z2978" s="403"/>
      <c r="AA2978" s="403"/>
      <c r="AB2978" s="403"/>
      <c r="AC2978" s="403"/>
      <c r="AD2978" s="403"/>
      <c r="AE2978" s="132"/>
    </row>
    <row r="2979" spans="1:31" ht="15.05" customHeight="1">
      <c r="A2979" s="132"/>
      <c r="B2979" s="403" t="str">
        <f>IF(SUM(AP2973:BG2973)=0,"","Error: verificar la consistencia con la pregunta 21.")</f>
        <v/>
      </c>
      <c r="C2979" s="403"/>
      <c r="D2979" s="403"/>
      <c r="E2979" s="403"/>
      <c r="F2979" s="403"/>
      <c r="G2979" s="403"/>
      <c r="H2979" s="403"/>
      <c r="I2979" s="403"/>
      <c r="J2979" s="403"/>
      <c r="K2979" s="403"/>
      <c r="L2979" s="403"/>
      <c r="M2979" s="403"/>
      <c r="N2979" s="403"/>
      <c r="O2979" s="403"/>
      <c r="P2979" s="403"/>
      <c r="Q2979" s="403"/>
      <c r="R2979" s="403"/>
      <c r="S2979" s="403"/>
      <c r="T2979" s="403"/>
      <c r="U2979" s="403"/>
      <c r="V2979" s="403"/>
      <c r="W2979" s="403"/>
      <c r="X2979" s="403"/>
      <c r="Y2979" s="403"/>
      <c r="Z2979" s="403"/>
      <c r="AA2979" s="403"/>
      <c r="AB2979" s="403"/>
      <c r="AC2979" s="403"/>
      <c r="AD2979" s="403"/>
      <c r="AE2979" s="132"/>
    </row>
    <row r="2980" spans="1:31" ht="15.05" customHeight="1">
      <c r="B2980" s="403" t="str">
        <f>IF(AM2973=0,"","Error: verificar la consistencia con códigos 2 o 9.")</f>
        <v/>
      </c>
      <c r="C2980" s="403"/>
      <c r="D2980" s="403"/>
      <c r="E2980" s="403"/>
      <c r="F2980" s="403"/>
      <c r="G2980" s="403"/>
      <c r="H2980" s="403"/>
      <c r="I2980" s="403"/>
      <c r="J2980" s="403"/>
      <c r="K2980" s="403"/>
      <c r="L2980" s="403"/>
      <c r="M2980" s="403"/>
      <c r="N2980" s="403"/>
      <c r="O2980" s="403"/>
      <c r="P2980" s="403"/>
      <c r="Q2980" s="403"/>
      <c r="R2980" s="403"/>
      <c r="S2980" s="403"/>
      <c r="T2980" s="403"/>
      <c r="U2980" s="403"/>
      <c r="V2980" s="403"/>
      <c r="W2980" s="403"/>
      <c r="X2980" s="403"/>
      <c r="Y2980" s="403"/>
      <c r="Z2980" s="403"/>
      <c r="AA2980" s="403"/>
      <c r="AB2980" s="403"/>
      <c r="AC2980" s="403"/>
      <c r="AD2980" s="403"/>
    </row>
    <row r="2981" spans="1:31" ht="15.05" customHeight="1">
      <c r="B2981" s="404" t="str">
        <f>IF(SUM(AL2973,AN2973)=0,"","Error: debe completar toda la información requerida.")</f>
        <v/>
      </c>
      <c r="C2981" s="404"/>
      <c r="D2981" s="404"/>
      <c r="E2981" s="404"/>
      <c r="F2981" s="404"/>
      <c r="G2981" s="404"/>
      <c r="H2981" s="404"/>
      <c r="I2981" s="404"/>
      <c r="J2981" s="404"/>
      <c r="K2981" s="404"/>
      <c r="L2981" s="404"/>
      <c r="M2981" s="404"/>
      <c r="N2981" s="404"/>
      <c r="O2981" s="404"/>
      <c r="P2981" s="404"/>
      <c r="Q2981" s="404"/>
      <c r="R2981" s="404"/>
      <c r="S2981" s="404"/>
      <c r="T2981" s="404"/>
      <c r="U2981" s="404"/>
      <c r="V2981" s="404"/>
      <c r="W2981" s="404"/>
      <c r="X2981" s="404"/>
      <c r="Y2981" s="404"/>
      <c r="Z2981" s="404"/>
      <c r="AA2981" s="404"/>
      <c r="AB2981" s="404"/>
      <c r="AC2981" s="404"/>
      <c r="AD2981" s="404"/>
    </row>
    <row r="2982" spans="1:31" ht="15.05" customHeight="1" thickBot="1"/>
    <row r="2983" spans="1:31" ht="15.05" customHeight="1" thickBot="1">
      <c r="B2983" s="553" t="s">
        <v>299</v>
      </c>
      <c r="C2983" s="554"/>
      <c r="D2983" s="554"/>
      <c r="E2983" s="554"/>
      <c r="F2983" s="554"/>
      <c r="G2983" s="554"/>
      <c r="H2983" s="554"/>
      <c r="I2983" s="554"/>
      <c r="J2983" s="554"/>
      <c r="K2983" s="554"/>
      <c r="L2983" s="554"/>
      <c r="M2983" s="554"/>
      <c r="N2983" s="554"/>
      <c r="O2983" s="554"/>
      <c r="P2983" s="554"/>
      <c r="Q2983" s="554"/>
      <c r="R2983" s="554"/>
      <c r="S2983" s="554"/>
      <c r="T2983" s="554"/>
      <c r="U2983" s="554"/>
      <c r="V2983" s="554"/>
      <c r="W2983" s="554"/>
      <c r="X2983" s="554"/>
      <c r="Y2983" s="554"/>
      <c r="Z2983" s="554"/>
      <c r="AA2983" s="554"/>
      <c r="AB2983" s="554"/>
      <c r="AC2983" s="554"/>
      <c r="AD2983" s="555"/>
    </row>
    <row r="2984" spans="1:31">
      <c r="B2984" s="707" t="s">
        <v>883</v>
      </c>
      <c r="C2984" s="708"/>
      <c r="D2984" s="708"/>
      <c r="E2984" s="708"/>
      <c r="F2984" s="708"/>
      <c r="G2984" s="708"/>
      <c r="H2984" s="708"/>
      <c r="I2984" s="708"/>
      <c r="J2984" s="708"/>
      <c r="K2984" s="708"/>
      <c r="L2984" s="708"/>
      <c r="M2984" s="708"/>
      <c r="N2984" s="708"/>
      <c r="O2984" s="708"/>
      <c r="P2984" s="708"/>
      <c r="Q2984" s="708"/>
      <c r="R2984" s="708"/>
      <c r="S2984" s="708"/>
      <c r="T2984" s="708"/>
      <c r="U2984" s="708"/>
      <c r="V2984" s="708"/>
      <c r="W2984" s="708"/>
      <c r="X2984" s="708"/>
      <c r="Y2984" s="708"/>
      <c r="Z2984" s="708"/>
      <c r="AA2984" s="708"/>
      <c r="AB2984" s="708"/>
      <c r="AC2984" s="708"/>
      <c r="AD2984" s="709"/>
    </row>
    <row r="2985" spans="1:31" ht="36" customHeight="1">
      <c r="B2985" s="266"/>
      <c r="C2985" s="609" t="s">
        <v>853</v>
      </c>
      <c r="D2985" s="710"/>
      <c r="E2985" s="710"/>
      <c r="F2985" s="710"/>
      <c r="G2985" s="710"/>
      <c r="H2985" s="710"/>
      <c r="I2985" s="710"/>
      <c r="J2985" s="710"/>
      <c r="K2985" s="710"/>
      <c r="L2985" s="710"/>
      <c r="M2985" s="710"/>
      <c r="N2985" s="710"/>
      <c r="O2985" s="710"/>
      <c r="P2985" s="710"/>
      <c r="Q2985" s="710"/>
      <c r="R2985" s="710"/>
      <c r="S2985" s="710"/>
      <c r="T2985" s="710"/>
      <c r="U2985" s="710"/>
      <c r="V2985" s="710"/>
      <c r="W2985" s="710"/>
      <c r="X2985" s="710"/>
      <c r="Y2985" s="710"/>
      <c r="Z2985" s="710"/>
      <c r="AA2985" s="710"/>
      <c r="AB2985" s="710"/>
      <c r="AC2985" s="710"/>
      <c r="AD2985" s="711"/>
    </row>
    <row r="2986" spans="1:31" ht="15.05" customHeight="1" thickBot="1"/>
    <row r="2987" spans="1:31" ht="15.05" customHeight="1" thickBot="1">
      <c r="B2987" s="556" t="s">
        <v>300</v>
      </c>
      <c r="C2987" s="557"/>
      <c r="D2987" s="557"/>
      <c r="E2987" s="557"/>
      <c r="F2987" s="557"/>
      <c r="G2987" s="557"/>
      <c r="H2987" s="557"/>
      <c r="I2987" s="557"/>
      <c r="J2987" s="557"/>
      <c r="K2987" s="557"/>
      <c r="L2987" s="557"/>
      <c r="M2987" s="557"/>
      <c r="N2987" s="557"/>
      <c r="O2987" s="557"/>
      <c r="P2987" s="557"/>
      <c r="Q2987" s="557"/>
      <c r="R2987" s="557"/>
      <c r="S2987" s="557"/>
      <c r="T2987" s="557"/>
      <c r="U2987" s="557"/>
      <c r="V2987" s="557"/>
      <c r="W2987" s="557"/>
      <c r="X2987" s="557"/>
      <c r="Y2987" s="557"/>
      <c r="Z2987" s="557"/>
      <c r="AA2987" s="557"/>
      <c r="AB2987" s="557"/>
      <c r="AC2987" s="557"/>
      <c r="AD2987" s="558"/>
    </row>
    <row r="2988" spans="1:31">
      <c r="B2988" s="611" t="s">
        <v>475</v>
      </c>
      <c r="C2988" s="612"/>
      <c r="D2988" s="612"/>
      <c r="E2988" s="612"/>
      <c r="F2988" s="612"/>
      <c r="G2988" s="612"/>
      <c r="H2988" s="612"/>
      <c r="I2988" s="612"/>
      <c r="J2988" s="612"/>
      <c r="K2988" s="612"/>
      <c r="L2988" s="612"/>
      <c r="M2988" s="612"/>
      <c r="N2988" s="612"/>
      <c r="O2988" s="612"/>
      <c r="P2988" s="612"/>
      <c r="Q2988" s="612"/>
      <c r="R2988" s="612"/>
      <c r="S2988" s="612"/>
      <c r="T2988" s="612"/>
      <c r="U2988" s="612"/>
      <c r="V2988" s="612"/>
      <c r="W2988" s="612"/>
      <c r="X2988" s="612"/>
      <c r="Y2988" s="612"/>
      <c r="Z2988" s="612"/>
      <c r="AA2988" s="612"/>
      <c r="AB2988" s="612"/>
      <c r="AC2988" s="612"/>
      <c r="AD2988" s="613"/>
    </row>
    <row r="2989" spans="1:31" ht="36" customHeight="1">
      <c r="B2989" s="121"/>
      <c r="C2989" s="606" t="s">
        <v>301</v>
      </c>
      <c r="D2989" s="607"/>
      <c r="E2989" s="607"/>
      <c r="F2989" s="607"/>
      <c r="G2989" s="607"/>
      <c r="H2989" s="607"/>
      <c r="I2989" s="607"/>
      <c r="J2989" s="607"/>
      <c r="K2989" s="607"/>
      <c r="L2989" s="607"/>
      <c r="M2989" s="607"/>
      <c r="N2989" s="607"/>
      <c r="O2989" s="607"/>
      <c r="P2989" s="607"/>
      <c r="Q2989" s="607"/>
      <c r="R2989" s="607"/>
      <c r="S2989" s="607"/>
      <c r="T2989" s="607"/>
      <c r="U2989" s="607"/>
      <c r="V2989" s="607"/>
      <c r="W2989" s="607"/>
      <c r="X2989" s="607"/>
      <c r="Y2989" s="607"/>
      <c r="Z2989" s="607"/>
      <c r="AA2989" s="607"/>
      <c r="AB2989" s="607"/>
      <c r="AC2989" s="607"/>
      <c r="AD2989" s="608"/>
    </row>
    <row r="2990" spans="1:31">
      <c r="B2990" s="603" t="s">
        <v>302</v>
      </c>
      <c r="C2990" s="604"/>
      <c r="D2990" s="604"/>
      <c r="E2990" s="604"/>
      <c r="F2990" s="604"/>
      <c r="G2990" s="604"/>
      <c r="H2990" s="604"/>
      <c r="I2990" s="604"/>
      <c r="J2990" s="604"/>
      <c r="K2990" s="604"/>
      <c r="L2990" s="604"/>
      <c r="M2990" s="604"/>
      <c r="N2990" s="604"/>
      <c r="O2990" s="604"/>
      <c r="P2990" s="604"/>
      <c r="Q2990" s="604"/>
      <c r="R2990" s="604"/>
      <c r="S2990" s="604"/>
      <c r="T2990" s="604"/>
      <c r="U2990" s="604"/>
      <c r="V2990" s="604"/>
      <c r="W2990" s="604"/>
      <c r="X2990" s="604"/>
      <c r="Y2990" s="604"/>
      <c r="Z2990" s="604"/>
      <c r="AA2990" s="604"/>
      <c r="AB2990" s="604"/>
      <c r="AC2990" s="604"/>
      <c r="AD2990" s="605"/>
    </row>
    <row r="2991" spans="1:31" ht="24.05" customHeight="1">
      <c r="B2991" s="251"/>
      <c r="C2991" s="647" t="s">
        <v>303</v>
      </c>
      <c r="D2991" s="552"/>
      <c r="E2991" s="552"/>
      <c r="F2991" s="552"/>
      <c r="G2991" s="552"/>
      <c r="H2991" s="552"/>
      <c r="I2991" s="552"/>
      <c r="J2991" s="552"/>
      <c r="K2991" s="552"/>
      <c r="L2991" s="552"/>
      <c r="M2991" s="552"/>
      <c r="N2991" s="552"/>
      <c r="O2991" s="552"/>
      <c r="P2991" s="552"/>
      <c r="Q2991" s="552"/>
      <c r="R2991" s="552"/>
      <c r="S2991" s="552"/>
      <c r="T2991" s="552"/>
      <c r="U2991" s="552"/>
      <c r="V2991" s="552"/>
      <c r="W2991" s="552"/>
      <c r="X2991" s="552"/>
      <c r="Y2991" s="552"/>
      <c r="Z2991" s="552"/>
      <c r="AA2991" s="552"/>
      <c r="AB2991" s="552"/>
      <c r="AC2991" s="552"/>
      <c r="AD2991" s="670"/>
    </row>
    <row r="2992" spans="1:31" ht="24.05" customHeight="1">
      <c r="B2992" s="251"/>
      <c r="C2992" s="647" t="s">
        <v>304</v>
      </c>
      <c r="D2992" s="552"/>
      <c r="E2992" s="552"/>
      <c r="F2992" s="552"/>
      <c r="G2992" s="552"/>
      <c r="H2992" s="552"/>
      <c r="I2992" s="552"/>
      <c r="J2992" s="552"/>
      <c r="K2992" s="552"/>
      <c r="L2992" s="552"/>
      <c r="M2992" s="552"/>
      <c r="N2992" s="552"/>
      <c r="O2992" s="552"/>
      <c r="P2992" s="552"/>
      <c r="Q2992" s="552"/>
      <c r="R2992" s="552"/>
      <c r="S2992" s="552"/>
      <c r="T2992" s="552"/>
      <c r="U2992" s="552"/>
      <c r="V2992" s="552"/>
      <c r="W2992" s="552"/>
      <c r="X2992" s="552"/>
      <c r="Y2992" s="552"/>
      <c r="Z2992" s="552"/>
      <c r="AA2992" s="552"/>
      <c r="AB2992" s="552"/>
      <c r="AC2992" s="552"/>
      <c r="AD2992" s="670"/>
    </row>
    <row r="2993" spans="1:38" ht="36" customHeight="1">
      <c r="B2993" s="251"/>
      <c r="C2993" s="647" t="s">
        <v>305</v>
      </c>
      <c r="D2993" s="647"/>
      <c r="E2993" s="647"/>
      <c r="F2993" s="647"/>
      <c r="G2993" s="647"/>
      <c r="H2993" s="647"/>
      <c r="I2993" s="647"/>
      <c r="J2993" s="647"/>
      <c r="K2993" s="647"/>
      <c r="L2993" s="647"/>
      <c r="M2993" s="647"/>
      <c r="N2993" s="647"/>
      <c r="O2993" s="647"/>
      <c r="P2993" s="647"/>
      <c r="Q2993" s="647"/>
      <c r="R2993" s="647"/>
      <c r="S2993" s="647"/>
      <c r="T2993" s="647"/>
      <c r="U2993" s="647"/>
      <c r="V2993" s="647"/>
      <c r="W2993" s="647"/>
      <c r="X2993" s="647"/>
      <c r="Y2993" s="647"/>
      <c r="Z2993" s="647"/>
      <c r="AA2993" s="647"/>
      <c r="AB2993" s="647"/>
      <c r="AC2993" s="647"/>
      <c r="AD2993" s="651"/>
    </row>
    <row r="2994" spans="1:38" ht="36" customHeight="1">
      <c r="B2994" s="251"/>
      <c r="C2994" s="647" t="s">
        <v>306</v>
      </c>
      <c r="D2994" s="552"/>
      <c r="E2994" s="552"/>
      <c r="F2994" s="552"/>
      <c r="G2994" s="552"/>
      <c r="H2994" s="552"/>
      <c r="I2994" s="552"/>
      <c r="J2994" s="552"/>
      <c r="K2994" s="552"/>
      <c r="L2994" s="552"/>
      <c r="M2994" s="552"/>
      <c r="N2994" s="552"/>
      <c r="O2994" s="552"/>
      <c r="P2994" s="552"/>
      <c r="Q2994" s="552"/>
      <c r="R2994" s="552"/>
      <c r="S2994" s="552"/>
      <c r="T2994" s="552"/>
      <c r="U2994" s="552"/>
      <c r="V2994" s="552"/>
      <c r="W2994" s="552"/>
      <c r="X2994" s="552"/>
      <c r="Y2994" s="552"/>
      <c r="Z2994" s="552"/>
      <c r="AA2994" s="552"/>
      <c r="AB2994" s="552"/>
      <c r="AC2994" s="552"/>
      <c r="AD2994" s="670"/>
    </row>
    <row r="2995" spans="1:38" ht="36" customHeight="1">
      <c r="B2995" s="251"/>
      <c r="C2995" s="647" t="s">
        <v>307</v>
      </c>
      <c r="D2995" s="552"/>
      <c r="E2995" s="552"/>
      <c r="F2995" s="552"/>
      <c r="G2995" s="552"/>
      <c r="H2995" s="552"/>
      <c r="I2995" s="552"/>
      <c r="J2995" s="552"/>
      <c r="K2995" s="552"/>
      <c r="L2995" s="552"/>
      <c r="M2995" s="552"/>
      <c r="N2995" s="552"/>
      <c r="O2995" s="552"/>
      <c r="P2995" s="552"/>
      <c r="Q2995" s="552"/>
      <c r="R2995" s="552"/>
      <c r="S2995" s="552"/>
      <c r="T2995" s="552"/>
      <c r="U2995" s="552"/>
      <c r="V2995" s="552"/>
      <c r="W2995" s="552"/>
      <c r="X2995" s="552"/>
      <c r="Y2995" s="552"/>
      <c r="Z2995" s="552"/>
      <c r="AA2995" s="552"/>
      <c r="AB2995" s="552"/>
      <c r="AC2995" s="552"/>
      <c r="AD2995" s="670"/>
    </row>
    <row r="2996" spans="1:38" ht="24.05" customHeight="1">
      <c r="B2996" s="251"/>
      <c r="C2996" s="647" t="s">
        <v>308</v>
      </c>
      <c r="D2996" s="552"/>
      <c r="E2996" s="552"/>
      <c r="F2996" s="552"/>
      <c r="G2996" s="552"/>
      <c r="H2996" s="552"/>
      <c r="I2996" s="552"/>
      <c r="J2996" s="552"/>
      <c r="K2996" s="552"/>
      <c r="L2996" s="552"/>
      <c r="M2996" s="552"/>
      <c r="N2996" s="552"/>
      <c r="O2996" s="552"/>
      <c r="P2996" s="552"/>
      <c r="Q2996" s="552"/>
      <c r="R2996" s="552"/>
      <c r="S2996" s="552"/>
      <c r="T2996" s="552"/>
      <c r="U2996" s="552"/>
      <c r="V2996" s="552"/>
      <c r="W2996" s="552"/>
      <c r="X2996" s="552"/>
      <c r="Y2996" s="552"/>
      <c r="Z2996" s="552"/>
      <c r="AA2996" s="552"/>
      <c r="AB2996" s="552"/>
      <c r="AC2996" s="552"/>
      <c r="AD2996" s="670"/>
    </row>
    <row r="2997" spans="1:38" ht="24.05" customHeight="1">
      <c r="B2997" s="251"/>
      <c r="C2997" s="647" t="s">
        <v>309</v>
      </c>
      <c r="D2997" s="552"/>
      <c r="E2997" s="552"/>
      <c r="F2997" s="552"/>
      <c r="G2997" s="552"/>
      <c r="H2997" s="552"/>
      <c r="I2997" s="552"/>
      <c r="J2997" s="552"/>
      <c r="K2997" s="552"/>
      <c r="L2997" s="552"/>
      <c r="M2997" s="552"/>
      <c r="N2997" s="552"/>
      <c r="O2997" s="552"/>
      <c r="P2997" s="552"/>
      <c r="Q2997" s="552"/>
      <c r="R2997" s="552"/>
      <c r="S2997" s="552"/>
      <c r="T2997" s="552"/>
      <c r="U2997" s="552"/>
      <c r="V2997" s="552"/>
      <c r="W2997" s="552"/>
      <c r="X2997" s="552"/>
      <c r="Y2997" s="552"/>
      <c r="Z2997" s="552"/>
      <c r="AA2997" s="552"/>
      <c r="AB2997" s="552"/>
      <c r="AC2997" s="552"/>
      <c r="AD2997" s="670"/>
    </row>
    <row r="2998" spans="1:38" ht="60.05" customHeight="1">
      <c r="B2998" s="251"/>
      <c r="C2998" s="647" t="s">
        <v>901</v>
      </c>
      <c r="D2998" s="552"/>
      <c r="E2998" s="552"/>
      <c r="F2998" s="552"/>
      <c r="G2998" s="552"/>
      <c r="H2998" s="552"/>
      <c r="I2998" s="552"/>
      <c r="J2998" s="552"/>
      <c r="K2998" s="552"/>
      <c r="L2998" s="552"/>
      <c r="M2998" s="552"/>
      <c r="N2998" s="552"/>
      <c r="O2998" s="552"/>
      <c r="P2998" s="552"/>
      <c r="Q2998" s="552"/>
      <c r="R2998" s="552"/>
      <c r="S2998" s="552"/>
      <c r="T2998" s="552"/>
      <c r="U2998" s="552"/>
      <c r="V2998" s="552"/>
      <c r="W2998" s="552"/>
      <c r="X2998" s="552"/>
      <c r="Y2998" s="552"/>
      <c r="Z2998" s="552"/>
      <c r="AA2998" s="552"/>
      <c r="AB2998" s="552"/>
      <c r="AC2998" s="552"/>
      <c r="AD2998" s="670"/>
    </row>
    <row r="2999" spans="1:38">
      <c r="B2999" s="121"/>
      <c r="C2999" s="606" t="s">
        <v>310</v>
      </c>
      <c r="D2999" s="607"/>
      <c r="E2999" s="607"/>
      <c r="F2999" s="607"/>
      <c r="G2999" s="607"/>
      <c r="H2999" s="607"/>
      <c r="I2999" s="607"/>
      <c r="J2999" s="607"/>
      <c r="K2999" s="607"/>
      <c r="L2999" s="607"/>
      <c r="M2999" s="607"/>
      <c r="N2999" s="607"/>
      <c r="O2999" s="607"/>
      <c r="P2999" s="607"/>
      <c r="Q2999" s="607"/>
      <c r="R2999" s="607"/>
      <c r="S2999" s="607"/>
      <c r="T2999" s="607"/>
      <c r="U2999" s="607"/>
      <c r="V2999" s="607"/>
      <c r="W2999" s="607"/>
      <c r="X2999" s="607"/>
      <c r="Y2999" s="607"/>
      <c r="Z2999" s="607"/>
      <c r="AA2999" s="607"/>
      <c r="AB2999" s="607"/>
      <c r="AC2999" s="607"/>
      <c r="AD2999" s="608"/>
    </row>
    <row r="3000" spans="1:38" ht="15.05" customHeight="1"/>
    <row r="3001" spans="1:38" ht="24.05" customHeight="1">
      <c r="A3001" s="122" t="s">
        <v>317</v>
      </c>
      <c r="B3001" s="497" t="s">
        <v>583</v>
      </c>
      <c r="C3001" s="497"/>
      <c r="D3001" s="497"/>
      <c r="E3001" s="497"/>
      <c r="F3001" s="497"/>
      <c r="G3001" s="497"/>
      <c r="H3001" s="497"/>
      <c r="I3001" s="497"/>
      <c r="J3001" s="497"/>
      <c r="K3001" s="497"/>
      <c r="L3001" s="497"/>
      <c r="M3001" s="497"/>
      <c r="N3001" s="497"/>
      <c r="O3001" s="497"/>
      <c r="P3001" s="497"/>
      <c r="Q3001" s="497"/>
      <c r="R3001" s="497"/>
      <c r="S3001" s="497"/>
      <c r="T3001" s="497"/>
      <c r="U3001" s="497"/>
      <c r="V3001" s="497"/>
      <c r="W3001" s="497"/>
      <c r="X3001" s="497"/>
      <c r="Y3001" s="497"/>
      <c r="Z3001" s="497"/>
      <c r="AA3001" s="497"/>
      <c r="AB3001" s="497"/>
      <c r="AC3001" s="497"/>
      <c r="AD3001" s="497"/>
    </row>
    <row r="3002" spans="1:38" ht="15.05" customHeight="1">
      <c r="C3002" s="422" t="s">
        <v>509</v>
      </c>
      <c r="D3002" s="422"/>
      <c r="E3002" s="422"/>
      <c r="F3002" s="422"/>
      <c r="G3002" s="422"/>
      <c r="H3002" s="422"/>
      <c r="I3002" s="422"/>
      <c r="J3002" s="422"/>
      <c r="K3002" s="422"/>
      <c r="L3002" s="422"/>
      <c r="M3002" s="422"/>
      <c r="N3002" s="422"/>
      <c r="O3002" s="422"/>
      <c r="P3002" s="422"/>
      <c r="Q3002" s="422"/>
      <c r="R3002" s="422"/>
      <c r="S3002" s="422"/>
      <c r="T3002" s="422"/>
      <c r="U3002" s="422"/>
      <c r="V3002" s="422"/>
      <c r="W3002" s="422"/>
      <c r="X3002" s="422"/>
      <c r="Y3002" s="422"/>
      <c r="Z3002" s="422"/>
      <c r="AA3002" s="422"/>
      <c r="AB3002" s="422"/>
      <c r="AC3002" s="422"/>
      <c r="AD3002" s="422"/>
    </row>
    <row r="3003" spans="1:38" ht="15.05" customHeight="1">
      <c r="AG3003" s="94" t="s">
        <v>917</v>
      </c>
      <c r="AH3003" s="95" t="s">
        <v>926</v>
      </c>
      <c r="AI3003" s="95" t="s">
        <v>927</v>
      </c>
    </row>
    <row r="3004" spans="1:38" ht="15.05" customHeight="1">
      <c r="C3004" s="712" t="s">
        <v>64</v>
      </c>
      <c r="D3004" s="713"/>
      <c r="E3004" s="713"/>
      <c r="F3004" s="713"/>
      <c r="G3004" s="713"/>
      <c r="H3004" s="713"/>
      <c r="I3004" s="713"/>
      <c r="J3004" s="713"/>
      <c r="K3004" s="713"/>
      <c r="L3004" s="713"/>
      <c r="M3004" s="713"/>
      <c r="N3004" s="714"/>
      <c r="O3004" s="415" t="s">
        <v>312</v>
      </c>
      <c r="P3004" s="415"/>
      <c r="Q3004" s="415"/>
      <c r="R3004" s="415"/>
      <c r="S3004" s="415"/>
      <c r="T3004" s="415"/>
      <c r="U3004" s="415"/>
      <c r="V3004" s="415"/>
      <c r="W3004" s="415"/>
      <c r="X3004" s="415"/>
      <c r="Y3004" s="415"/>
      <c r="Z3004" s="415"/>
      <c r="AA3004" s="415"/>
      <c r="AB3004" s="415"/>
      <c r="AC3004" s="415"/>
      <c r="AD3004" s="415"/>
      <c r="AG3004" s="94">
        <f>COUNTBLANK(O3006:AD3125)</f>
        <v>1920</v>
      </c>
      <c r="AH3004" s="95">
        <v>1920</v>
      </c>
      <c r="AI3004" s="95">
        <v>1440</v>
      </c>
    </row>
    <row r="3005" spans="1:38" ht="24.05" customHeight="1">
      <c r="C3005" s="715"/>
      <c r="D3005" s="716"/>
      <c r="E3005" s="716"/>
      <c r="F3005" s="716"/>
      <c r="G3005" s="716"/>
      <c r="H3005" s="716"/>
      <c r="I3005" s="716"/>
      <c r="J3005" s="716"/>
      <c r="K3005" s="716"/>
      <c r="L3005" s="716"/>
      <c r="M3005" s="716"/>
      <c r="N3005" s="717"/>
      <c r="O3005" s="444" t="s">
        <v>252</v>
      </c>
      <c r="P3005" s="498"/>
      <c r="Q3005" s="498"/>
      <c r="R3005" s="445"/>
      <c r="S3005" s="446" t="s">
        <v>313</v>
      </c>
      <c r="T3005" s="718"/>
      <c r="U3005" s="718"/>
      <c r="V3005" s="447"/>
      <c r="W3005" s="446" t="s">
        <v>314</v>
      </c>
      <c r="X3005" s="718"/>
      <c r="Y3005" s="718"/>
      <c r="Z3005" s="447"/>
      <c r="AA3005" s="446" t="s">
        <v>315</v>
      </c>
      <c r="AB3005" s="718"/>
      <c r="AC3005" s="718"/>
      <c r="AD3005" s="447"/>
      <c r="AG3005" s="98" t="s">
        <v>918</v>
      </c>
      <c r="AH3005" s="99" t="s">
        <v>929</v>
      </c>
      <c r="AI3005" s="99" t="s">
        <v>930</v>
      </c>
      <c r="AJ3005" s="99" t="s">
        <v>931</v>
      </c>
      <c r="AL3005" s="105" t="s">
        <v>935</v>
      </c>
    </row>
    <row r="3006" spans="1:38">
      <c r="C3006" s="221" t="s">
        <v>68</v>
      </c>
      <c r="D3006" s="719" t="str">
        <f>IF(D38="","",D38)</f>
        <v/>
      </c>
      <c r="E3006" s="720"/>
      <c r="F3006" s="720"/>
      <c r="G3006" s="720"/>
      <c r="H3006" s="720"/>
      <c r="I3006" s="720"/>
      <c r="J3006" s="720"/>
      <c r="K3006" s="720"/>
      <c r="L3006" s="720"/>
      <c r="M3006" s="720"/>
      <c r="N3006" s="721"/>
      <c r="O3006" s="408"/>
      <c r="P3006" s="408"/>
      <c r="Q3006" s="408"/>
      <c r="R3006" s="408"/>
      <c r="S3006" s="408"/>
      <c r="T3006" s="408"/>
      <c r="U3006" s="408"/>
      <c r="V3006" s="408"/>
      <c r="W3006" s="408"/>
      <c r="X3006" s="408"/>
      <c r="Y3006" s="408"/>
      <c r="Z3006" s="408"/>
      <c r="AA3006" s="408"/>
      <c r="AB3006" s="408"/>
      <c r="AC3006" s="408"/>
      <c r="AD3006" s="408"/>
      <c r="AG3006" s="100">
        <f>O3006</f>
        <v>0</v>
      </c>
      <c r="AH3006" s="101">
        <f>IF(AND(COUNTA(S3006:AD3006)&lt;&gt;0,COUNTIF(S3006:AD3006,"NA")=COUNTA($S$3005:$AD$3005)),"NA",SUM(S3006:AD3006))</f>
        <v>0</v>
      </c>
      <c r="AI3006" s="101">
        <f>COUNTIF(S3006:AD3006, "NS")</f>
        <v>0</v>
      </c>
      <c r="AJ3006" s="102">
        <f>IF($AG$3004=$AH$3004, 0, IF(OR(AND(AG3006 =0, AI3006 &gt;0), AND(AG3006 ="NS", AH3006&gt;0), AND(AG3006 ="NS", AH3006 =0, AI3006=0), AND(AG3006="NA", AH3006&lt;&gt;"NA") ), 1, IF(OR(AND(AI3006&gt;=2, AH3006&lt;AG3006), AND(AG3006="NS", AH3006=0, AI3006&gt;0), AH3006=AG3006 ), 0, 1)))</f>
        <v>0</v>
      </c>
      <c r="AL3006" s="111">
        <f>IF($AG$3004=$AH$3004,0,IF(OR(AND(D3006&lt;&gt;"",COUNTA(O3006:AD3006)&lt;&gt;COUNTA($O$3005:$AD$3005)),AND(D3006="",COUNTA(O3006:AD3006)&gt;0)),1,0))</f>
        <v>0</v>
      </c>
    </row>
    <row r="3007" spans="1:38">
      <c r="C3007" s="196" t="s">
        <v>69</v>
      </c>
      <c r="D3007" s="719" t="str">
        <f t="shared" ref="D3007:D3070" si="471">IF(D39="","",D39)</f>
        <v/>
      </c>
      <c r="E3007" s="720"/>
      <c r="F3007" s="720"/>
      <c r="G3007" s="720"/>
      <c r="H3007" s="720"/>
      <c r="I3007" s="720"/>
      <c r="J3007" s="720"/>
      <c r="K3007" s="720"/>
      <c r="L3007" s="720"/>
      <c r="M3007" s="720"/>
      <c r="N3007" s="721"/>
      <c r="O3007" s="408"/>
      <c r="P3007" s="408"/>
      <c r="Q3007" s="408"/>
      <c r="R3007" s="408"/>
      <c r="S3007" s="408"/>
      <c r="T3007" s="408"/>
      <c r="U3007" s="408"/>
      <c r="V3007" s="408"/>
      <c r="W3007" s="408"/>
      <c r="X3007" s="408"/>
      <c r="Y3007" s="408"/>
      <c r="Z3007" s="408"/>
      <c r="AA3007" s="408"/>
      <c r="AB3007" s="408"/>
      <c r="AC3007" s="408"/>
      <c r="AD3007" s="408"/>
      <c r="AG3007" s="100">
        <f t="shared" ref="AG3007:AG3070" si="472">O3007</f>
        <v>0</v>
      </c>
      <c r="AH3007" s="101">
        <f t="shared" ref="AH3007:AH3070" si="473">IF(AND(COUNTA(S3007:AD3007)&lt;&gt;0,COUNTIF(S3007:AD3007,"NA")=COUNTA($S$3005:$AD$3005)),"NA",SUM(S3007:AD3007))</f>
        <v>0</v>
      </c>
      <c r="AI3007" s="101">
        <f t="shared" ref="AI3007:AI3070" si="474">COUNTIF(S3007:AD3007, "NS")</f>
        <v>0</v>
      </c>
      <c r="AJ3007" s="102">
        <f t="shared" ref="AJ3007:AJ3070" si="475">IF($AG$3004=$AH$3004, 0, IF(OR(AND(AG3007 =0, AI3007 &gt;0), AND(AG3007 ="NS", AH3007&gt;0), AND(AG3007 ="NS", AH3007 =0, AI3007=0), AND(AG3007="NA", AH3007&lt;&gt;"NA") ), 1, IF(OR(AND(AI3007&gt;=2, AH3007&lt;AG3007), AND(AG3007="NS", AH3007=0, AI3007&gt;0), AH3007=AG3007 ), 0, 1)))</f>
        <v>0</v>
      </c>
      <c r="AL3007" s="111">
        <f t="shared" ref="AL3007:AL3070" si="476">IF($AG$3004=$AH$3004,0,IF(OR(AND(D3007&lt;&gt;"",COUNTA(O3007:AD3007)&lt;&gt;COUNTA($O$3005:$AD$3005)),AND(D3007="",COUNTA(O3007:AD3007)&gt;0)),1,0))</f>
        <v>0</v>
      </c>
    </row>
    <row r="3008" spans="1:38">
      <c r="C3008" s="126" t="s">
        <v>70</v>
      </c>
      <c r="D3008" s="719" t="str">
        <f t="shared" si="471"/>
        <v/>
      </c>
      <c r="E3008" s="720"/>
      <c r="F3008" s="720"/>
      <c r="G3008" s="720"/>
      <c r="H3008" s="720"/>
      <c r="I3008" s="720"/>
      <c r="J3008" s="720"/>
      <c r="K3008" s="720"/>
      <c r="L3008" s="720"/>
      <c r="M3008" s="720"/>
      <c r="N3008" s="721"/>
      <c r="O3008" s="408"/>
      <c r="P3008" s="408"/>
      <c r="Q3008" s="408"/>
      <c r="R3008" s="408"/>
      <c r="S3008" s="408"/>
      <c r="T3008" s="408"/>
      <c r="U3008" s="408"/>
      <c r="V3008" s="408"/>
      <c r="W3008" s="408"/>
      <c r="X3008" s="408"/>
      <c r="Y3008" s="408"/>
      <c r="Z3008" s="408"/>
      <c r="AA3008" s="408"/>
      <c r="AB3008" s="408"/>
      <c r="AC3008" s="408"/>
      <c r="AD3008" s="408"/>
      <c r="AG3008" s="100">
        <f t="shared" si="472"/>
        <v>0</v>
      </c>
      <c r="AH3008" s="101">
        <f t="shared" si="473"/>
        <v>0</v>
      </c>
      <c r="AI3008" s="101">
        <f t="shared" si="474"/>
        <v>0</v>
      </c>
      <c r="AJ3008" s="102">
        <f t="shared" si="475"/>
        <v>0</v>
      </c>
      <c r="AL3008" s="111">
        <f t="shared" si="476"/>
        <v>0</v>
      </c>
    </row>
    <row r="3009" spans="3:38">
      <c r="C3009" s="126" t="s">
        <v>71</v>
      </c>
      <c r="D3009" s="719" t="str">
        <f t="shared" si="471"/>
        <v/>
      </c>
      <c r="E3009" s="720"/>
      <c r="F3009" s="720"/>
      <c r="G3009" s="720"/>
      <c r="H3009" s="720"/>
      <c r="I3009" s="720"/>
      <c r="J3009" s="720"/>
      <c r="K3009" s="720"/>
      <c r="L3009" s="720"/>
      <c r="M3009" s="720"/>
      <c r="N3009" s="721"/>
      <c r="O3009" s="408"/>
      <c r="P3009" s="408"/>
      <c r="Q3009" s="408"/>
      <c r="R3009" s="408"/>
      <c r="S3009" s="408"/>
      <c r="T3009" s="408"/>
      <c r="U3009" s="408"/>
      <c r="V3009" s="408"/>
      <c r="W3009" s="408"/>
      <c r="X3009" s="408"/>
      <c r="Y3009" s="408"/>
      <c r="Z3009" s="408"/>
      <c r="AA3009" s="408"/>
      <c r="AB3009" s="408"/>
      <c r="AC3009" s="408"/>
      <c r="AD3009" s="408"/>
      <c r="AG3009" s="100">
        <f t="shared" si="472"/>
        <v>0</v>
      </c>
      <c r="AH3009" s="101">
        <f t="shared" si="473"/>
        <v>0</v>
      </c>
      <c r="AI3009" s="101">
        <f t="shared" si="474"/>
        <v>0</v>
      </c>
      <c r="AJ3009" s="102">
        <f t="shared" si="475"/>
        <v>0</v>
      </c>
      <c r="AL3009" s="111">
        <f>IF($AG$3004=$AH$3004,0,IF(OR(AND(D3009&lt;&gt;"",COUNTA(O3009:AD3009)&lt;&gt;COUNTA($O$3005:$AD$3005)),AND(D3009="",COUNTA(O3009:AD3009)&gt;0)),1,0))</f>
        <v>0</v>
      </c>
    </row>
    <row r="3010" spans="3:38">
      <c r="C3010" s="126" t="s">
        <v>72</v>
      </c>
      <c r="D3010" s="719" t="str">
        <f t="shared" si="471"/>
        <v/>
      </c>
      <c r="E3010" s="720"/>
      <c r="F3010" s="720"/>
      <c r="G3010" s="720"/>
      <c r="H3010" s="720"/>
      <c r="I3010" s="720"/>
      <c r="J3010" s="720"/>
      <c r="K3010" s="720"/>
      <c r="L3010" s="720"/>
      <c r="M3010" s="720"/>
      <c r="N3010" s="721"/>
      <c r="O3010" s="408"/>
      <c r="P3010" s="408"/>
      <c r="Q3010" s="408"/>
      <c r="R3010" s="408"/>
      <c r="S3010" s="408"/>
      <c r="T3010" s="408"/>
      <c r="U3010" s="408"/>
      <c r="V3010" s="408"/>
      <c r="W3010" s="408"/>
      <c r="X3010" s="408"/>
      <c r="Y3010" s="408"/>
      <c r="Z3010" s="408"/>
      <c r="AA3010" s="408"/>
      <c r="AB3010" s="408"/>
      <c r="AC3010" s="408"/>
      <c r="AD3010" s="408"/>
      <c r="AG3010" s="100">
        <f t="shared" si="472"/>
        <v>0</v>
      </c>
      <c r="AH3010" s="101">
        <f t="shared" si="473"/>
        <v>0</v>
      </c>
      <c r="AI3010" s="101">
        <f t="shared" si="474"/>
        <v>0</v>
      </c>
      <c r="AJ3010" s="102">
        <f t="shared" si="475"/>
        <v>0</v>
      </c>
      <c r="AL3010" s="111">
        <f t="shared" si="476"/>
        <v>0</v>
      </c>
    </row>
    <row r="3011" spans="3:38">
      <c r="C3011" s="126" t="s">
        <v>73</v>
      </c>
      <c r="D3011" s="719" t="str">
        <f t="shared" si="471"/>
        <v/>
      </c>
      <c r="E3011" s="720"/>
      <c r="F3011" s="720"/>
      <c r="G3011" s="720"/>
      <c r="H3011" s="720"/>
      <c r="I3011" s="720"/>
      <c r="J3011" s="720"/>
      <c r="K3011" s="720"/>
      <c r="L3011" s="720"/>
      <c r="M3011" s="720"/>
      <c r="N3011" s="721"/>
      <c r="O3011" s="408"/>
      <c r="P3011" s="408"/>
      <c r="Q3011" s="408"/>
      <c r="R3011" s="408"/>
      <c r="S3011" s="408"/>
      <c r="T3011" s="408"/>
      <c r="U3011" s="408"/>
      <c r="V3011" s="408"/>
      <c r="W3011" s="408"/>
      <c r="X3011" s="408"/>
      <c r="Y3011" s="408"/>
      <c r="Z3011" s="408"/>
      <c r="AA3011" s="408"/>
      <c r="AB3011" s="408"/>
      <c r="AC3011" s="408"/>
      <c r="AD3011" s="408"/>
      <c r="AG3011" s="100">
        <f t="shared" si="472"/>
        <v>0</v>
      </c>
      <c r="AH3011" s="101">
        <f t="shared" si="473"/>
        <v>0</v>
      </c>
      <c r="AI3011" s="101">
        <f t="shared" si="474"/>
        <v>0</v>
      </c>
      <c r="AJ3011" s="102">
        <f t="shared" si="475"/>
        <v>0</v>
      </c>
      <c r="AL3011" s="111">
        <f>IF($AG$3004=$AH$3004,0,IF(OR(AND(D3011&lt;&gt;"",COUNTA(O3011:AD3011)&lt;&gt;COUNTA($O$3005:$AD$3005)),AND(D3011="",COUNTA(O3011:AD3011)&gt;0)),1,0))</f>
        <v>0</v>
      </c>
    </row>
    <row r="3012" spans="3:38">
      <c r="C3012" s="126" t="s">
        <v>74</v>
      </c>
      <c r="D3012" s="719" t="str">
        <f t="shared" si="471"/>
        <v/>
      </c>
      <c r="E3012" s="720"/>
      <c r="F3012" s="720"/>
      <c r="G3012" s="720"/>
      <c r="H3012" s="720"/>
      <c r="I3012" s="720"/>
      <c r="J3012" s="720"/>
      <c r="K3012" s="720"/>
      <c r="L3012" s="720"/>
      <c r="M3012" s="720"/>
      <c r="N3012" s="721"/>
      <c r="O3012" s="408"/>
      <c r="P3012" s="408"/>
      <c r="Q3012" s="408"/>
      <c r="R3012" s="408"/>
      <c r="S3012" s="408"/>
      <c r="T3012" s="408"/>
      <c r="U3012" s="408"/>
      <c r="V3012" s="408"/>
      <c r="W3012" s="408"/>
      <c r="X3012" s="408"/>
      <c r="Y3012" s="408"/>
      <c r="Z3012" s="408"/>
      <c r="AA3012" s="408"/>
      <c r="AB3012" s="408"/>
      <c r="AC3012" s="408"/>
      <c r="AD3012" s="408"/>
      <c r="AG3012" s="100">
        <f t="shared" si="472"/>
        <v>0</v>
      </c>
      <c r="AH3012" s="101">
        <f t="shared" si="473"/>
        <v>0</v>
      </c>
      <c r="AI3012" s="101">
        <f t="shared" si="474"/>
        <v>0</v>
      </c>
      <c r="AJ3012" s="102">
        <f t="shared" si="475"/>
        <v>0</v>
      </c>
      <c r="AL3012" s="111">
        <f t="shared" si="476"/>
        <v>0</v>
      </c>
    </row>
    <row r="3013" spans="3:38">
      <c r="C3013" s="126" t="s">
        <v>75</v>
      </c>
      <c r="D3013" s="719" t="str">
        <f t="shared" si="471"/>
        <v/>
      </c>
      <c r="E3013" s="720"/>
      <c r="F3013" s="720"/>
      <c r="G3013" s="720"/>
      <c r="H3013" s="720"/>
      <c r="I3013" s="720"/>
      <c r="J3013" s="720"/>
      <c r="K3013" s="720"/>
      <c r="L3013" s="720"/>
      <c r="M3013" s="720"/>
      <c r="N3013" s="721"/>
      <c r="O3013" s="408"/>
      <c r="P3013" s="408"/>
      <c r="Q3013" s="408"/>
      <c r="R3013" s="408"/>
      <c r="S3013" s="408"/>
      <c r="T3013" s="408"/>
      <c r="U3013" s="408"/>
      <c r="V3013" s="408"/>
      <c r="W3013" s="408"/>
      <c r="X3013" s="408"/>
      <c r="Y3013" s="408"/>
      <c r="Z3013" s="408"/>
      <c r="AA3013" s="408"/>
      <c r="AB3013" s="408"/>
      <c r="AC3013" s="408"/>
      <c r="AD3013" s="408"/>
      <c r="AG3013" s="100">
        <f t="shared" si="472"/>
        <v>0</v>
      </c>
      <c r="AH3013" s="101">
        <f t="shared" si="473"/>
        <v>0</v>
      </c>
      <c r="AI3013" s="101">
        <f t="shared" si="474"/>
        <v>0</v>
      </c>
      <c r="AJ3013" s="102">
        <f t="shared" si="475"/>
        <v>0</v>
      </c>
      <c r="AL3013" s="111">
        <f t="shared" si="476"/>
        <v>0</v>
      </c>
    </row>
    <row r="3014" spans="3:38">
      <c r="C3014" s="126" t="s">
        <v>76</v>
      </c>
      <c r="D3014" s="719" t="str">
        <f t="shared" si="471"/>
        <v/>
      </c>
      <c r="E3014" s="720"/>
      <c r="F3014" s="720"/>
      <c r="G3014" s="720"/>
      <c r="H3014" s="720"/>
      <c r="I3014" s="720"/>
      <c r="J3014" s="720"/>
      <c r="K3014" s="720"/>
      <c r="L3014" s="720"/>
      <c r="M3014" s="720"/>
      <c r="N3014" s="721"/>
      <c r="O3014" s="408"/>
      <c r="P3014" s="408"/>
      <c r="Q3014" s="408"/>
      <c r="R3014" s="408"/>
      <c r="S3014" s="408"/>
      <c r="T3014" s="408"/>
      <c r="U3014" s="408"/>
      <c r="V3014" s="408"/>
      <c r="W3014" s="408"/>
      <c r="X3014" s="408"/>
      <c r="Y3014" s="408"/>
      <c r="Z3014" s="408"/>
      <c r="AA3014" s="408"/>
      <c r="AB3014" s="408"/>
      <c r="AC3014" s="408"/>
      <c r="AD3014" s="408"/>
      <c r="AG3014" s="100">
        <f t="shared" si="472"/>
        <v>0</v>
      </c>
      <c r="AH3014" s="101">
        <f t="shared" si="473"/>
        <v>0</v>
      </c>
      <c r="AI3014" s="101">
        <f t="shared" si="474"/>
        <v>0</v>
      </c>
      <c r="AJ3014" s="102">
        <f t="shared" si="475"/>
        <v>0</v>
      </c>
      <c r="AL3014" s="111">
        <f t="shared" si="476"/>
        <v>0</v>
      </c>
    </row>
    <row r="3015" spans="3:38">
      <c r="C3015" s="126" t="s">
        <v>77</v>
      </c>
      <c r="D3015" s="719" t="str">
        <f t="shared" si="471"/>
        <v/>
      </c>
      <c r="E3015" s="720"/>
      <c r="F3015" s="720"/>
      <c r="G3015" s="720"/>
      <c r="H3015" s="720"/>
      <c r="I3015" s="720"/>
      <c r="J3015" s="720"/>
      <c r="K3015" s="720"/>
      <c r="L3015" s="720"/>
      <c r="M3015" s="720"/>
      <c r="N3015" s="721"/>
      <c r="O3015" s="408"/>
      <c r="P3015" s="408"/>
      <c r="Q3015" s="408"/>
      <c r="R3015" s="408"/>
      <c r="S3015" s="408"/>
      <c r="T3015" s="408"/>
      <c r="U3015" s="408"/>
      <c r="V3015" s="408"/>
      <c r="W3015" s="408"/>
      <c r="X3015" s="408"/>
      <c r="Y3015" s="408"/>
      <c r="Z3015" s="408"/>
      <c r="AA3015" s="408"/>
      <c r="AB3015" s="408"/>
      <c r="AC3015" s="408"/>
      <c r="AD3015" s="408"/>
      <c r="AG3015" s="100">
        <f t="shared" si="472"/>
        <v>0</v>
      </c>
      <c r="AH3015" s="101">
        <f t="shared" si="473"/>
        <v>0</v>
      </c>
      <c r="AI3015" s="101">
        <f t="shared" si="474"/>
        <v>0</v>
      </c>
      <c r="AJ3015" s="102">
        <f t="shared" si="475"/>
        <v>0</v>
      </c>
      <c r="AL3015" s="111">
        <f t="shared" si="476"/>
        <v>0</v>
      </c>
    </row>
    <row r="3016" spans="3:38">
      <c r="C3016" s="126" t="s">
        <v>78</v>
      </c>
      <c r="D3016" s="719" t="str">
        <f t="shared" si="471"/>
        <v/>
      </c>
      <c r="E3016" s="720"/>
      <c r="F3016" s="720"/>
      <c r="G3016" s="720"/>
      <c r="H3016" s="720"/>
      <c r="I3016" s="720"/>
      <c r="J3016" s="720"/>
      <c r="K3016" s="720"/>
      <c r="L3016" s="720"/>
      <c r="M3016" s="720"/>
      <c r="N3016" s="721"/>
      <c r="O3016" s="408"/>
      <c r="P3016" s="408"/>
      <c r="Q3016" s="408"/>
      <c r="R3016" s="408"/>
      <c r="S3016" s="408"/>
      <c r="T3016" s="408"/>
      <c r="U3016" s="408"/>
      <c r="V3016" s="408"/>
      <c r="W3016" s="408"/>
      <c r="X3016" s="408"/>
      <c r="Y3016" s="408"/>
      <c r="Z3016" s="408"/>
      <c r="AA3016" s="408"/>
      <c r="AB3016" s="408"/>
      <c r="AC3016" s="408"/>
      <c r="AD3016" s="408"/>
      <c r="AG3016" s="100">
        <f t="shared" si="472"/>
        <v>0</v>
      </c>
      <c r="AH3016" s="101">
        <f t="shared" si="473"/>
        <v>0</v>
      </c>
      <c r="AI3016" s="101">
        <f t="shared" si="474"/>
        <v>0</v>
      </c>
      <c r="AJ3016" s="102">
        <f t="shared" si="475"/>
        <v>0</v>
      </c>
      <c r="AL3016" s="111">
        <f t="shared" si="476"/>
        <v>0</v>
      </c>
    </row>
    <row r="3017" spans="3:38">
      <c r="C3017" s="126" t="s">
        <v>79</v>
      </c>
      <c r="D3017" s="719" t="str">
        <f t="shared" si="471"/>
        <v/>
      </c>
      <c r="E3017" s="720"/>
      <c r="F3017" s="720"/>
      <c r="G3017" s="720"/>
      <c r="H3017" s="720"/>
      <c r="I3017" s="720"/>
      <c r="J3017" s="720"/>
      <c r="K3017" s="720"/>
      <c r="L3017" s="720"/>
      <c r="M3017" s="720"/>
      <c r="N3017" s="721"/>
      <c r="O3017" s="408"/>
      <c r="P3017" s="408"/>
      <c r="Q3017" s="408"/>
      <c r="R3017" s="408"/>
      <c r="S3017" s="408"/>
      <c r="T3017" s="408"/>
      <c r="U3017" s="408"/>
      <c r="V3017" s="408"/>
      <c r="W3017" s="408"/>
      <c r="X3017" s="408"/>
      <c r="Y3017" s="408"/>
      <c r="Z3017" s="408"/>
      <c r="AA3017" s="408"/>
      <c r="AB3017" s="408"/>
      <c r="AC3017" s="408"/>
      <c r="AD3017" s="408"/>
      <c r="AG3017" s="100">
        <f t="shared" si="472"/>
        <v>0</v>
      </c>
      <c r="AH3017" s="101">
        <f t="shared" si="473"/>
        <v>0</v>
      </c>
      <c r="AI3017" s="101">
        <f t="shared" si="474"/>
        <v>0</v>
      </c>
      <c r="AJ3017" s="102">
        <f t="shared" si="475"/>
        <v>0</v>
      </c>
      <c r="AL3017" s="111">
        <f t="shared" si="476"/>
        <v>0</v>
      </c>
    </row>
    <row r="3018" spans="3:38">
      <c r="C3018" s="126" t="s">
        <v>80</v>
      </c>
      <c r="D3018" s="719" t="str">
        <f t="shared" si="471"/>
        <v/>
      </c>
      <c r="E3018" s="720"/>
      <c r="F3018" s="720"/>
      <c r="G3018" s="720"/>
      <c r="H3018" s="720"/>
      <c r="I3018" s="720"/>
      <c r="J3018" s="720"/>
      <c r="K3018" s="720"/>
      <c r="L3018" s="720"/>
      <c r="M3018" s="720"/>
      <c r="N3018" s="721"/>
      <c r="O3018" s="408"/>
      <c r="P3018" s="408"/>
      <c r="Q3018" s="408"/>
      <c r="R3018" s="408"/>
      <c r="S3018" s="408"/>
      <c r="T3018" s="408"/>
      <c r="U3018" s="408"/>
      <c r="V3018" s="408"/>
      <c r="W3018" s="408"/>
      <c r="X3018" s="408"/>
      <c r="Y3018" s="408"/>
      <c r="Z3018" s="408"/>
      <c r="AA3018" s="408"/>
      <c r="AB3018" s="408"/>
      <c r="AC3018" s="408"/>
      <c r="AD3018" s="408"/>
      <c r="AG3018" s="100">
        <f t="shared" si="472"/>
        <v>0</v>
      </c>
      <c r="AH3018" s="101">
        <f t="shared" si="473"/>
        <v>0</v>
      </c>
      <c r="AI3018" s="101">
        <f t="shared" si="474"/>
        <v>0</v>
      </c>
      <c r="AJ3018" s="102">
        <f t="shared" si="475"/>
        <v>0</v>
      </c>
      <c r="AL3018" s="111">
        <f t="shared" si="476"/>
        <v>0</v>
      </c>
    </row>
    <row r="3019" spans="3:38">
      <c r="C3019" s="126" t="s">
        <v>81</v>
      </c>
      <c r="D3019" s="719" t="str">
        <f t="shared" si="471"/>
        <v/>
      </c>
      <c r="E3019" s="720"/>
      <c r="F3019" s="720"/>
      <c r="G3019" s="720"/>
      <c r="H3019" s="720"/>
      <c r="I3019" s="720"/>
      <c r="J3019" s="720"/>
      <c r="K3019" s="720"/>
      <c r="L3019" s="720"/>
      <c r="M3019" s="720"/>
      <c r="N3019" s="721"/>
      <c r="O3019" s="408"/>
      <c r="P3019" s="408"/>
      <c r="Q3019" s="408"/>
      <c r="R3019" s="408"/>
      <c r="S3019" s="408"/>
      <c r="T3019" s="408"/>
      <c r="U3019" s="408"/>
      <c r="V3019" s="408"/>
      <c r="W3019" s="408"/>
      <c r="X3019" s="408"/>
      <c r="Y3019" s="408"/>
      <c r="Z3019" s="408"/>
      <c r="AA3019" s="408"/>
      <c r="AB3019" s="408"/>
      <c r="AC3019" s="408"/>
      <c r="AD3019" s="408"/>
      <c r="AG3019" s="100">
        <f t="shared" si="472"/>
        <v>0</v>
      </c>
      <c r="AH3019" s="101">
        <f t="shared" si="473"/>
        <v>0</v>
      </c>
      <c r="AI3019" s="101">
        <f t="shared" si="474"/>
        <v>0</v>
      </c>
      <c r="AJ3019" s="102">
        <f t="shared" si="475"/>
        <v>0</v>
      </c>
      <c r="AL3019" s="111">
        <f t="shared" si="476"/>
        <v>0</v>
      </c>
    </row>
    <row r="3020" spans="3:38">
      <c r="C3020" s="126" t="s">
        <v>82</v>
      </c>
      <c r="D3020" s="719" t="str">
        <f t="shared" si="471"/>
        <v/>
      </c>
      <c r="E3020" s="720"/>
      <c r="F3020" s="720"/>
      <c r="G3020" s="720"/>
      <c r="H3020" s="720"/>
      <c r="I3020" s="720"/>
      <c r="J3020" s="720"/>
      <c r="K3020" s="720"/>
      <c r="L3020" s="720"/>
      <c r="M3020" s="720"/>
      <c r="N3020" s="721"/>
      <c r="O3020" s="408"/>
      <c r="P3020" s="408"/>
      <c r="Q3020" s="408"/>
      <c r="R3020" s="408"/>
      <c r="S3020" s="408"/>
      <c r="T3020" s="408"/>
      <c r="U3020" s="408"/>
      <c r="V3020" s="408"/>
      <c r="W3020" s="408"/>
      <c r="X3020" s="408"/>
      <c r="Y3020" s="408"/>
      <c r="Z3020" s="408"/>
      <c r="AA3020" s="408"/>
      <c r="AB3020" s="408"/>
      <c r="AC3020" s="408"/>
      <c r="AD3020" s="408"/>
      <c r="AG3020" s="100">
        <f t="shared" si="472"/>
        <v>0</v>
      </c>
      <c r="AH3020" s="101">
        <f t="shared" si="473"/>
        <v>0</v>
      </c>
      <c r="AI3020" s="101">
        <f t="shared" si="474"/>
        <v>0</v>
      </c>
      <c r="AJ3020" s="102">
        <f t="shared" si="475"/>
        <v>0</v>
      </c>
      <c r="AL3020" s="111">
        <f t="shared" si="476"/>
        <v>0</v>
      </c>
    </row>
    <row r="3021" spans="3:38">
      <c r="C3021" s="126" t="s">
        <v>83</v>
      </c>
      <c r="D3021" s="719" t="str">
        <f t="shared" si="471"/>
        <v/>
      </c>
      <c r="E3021" s="720"/>
      <c r="F3021" s="720"/>
      <c r="G3021" s="720"/>
      <c r="H3021" s="720"/>
      <c r="I3021" s="720"/>
      <c r="J3021" s="720"/>
      <c r="K3021" s="720"/>
      <c r="L3021" s="720"/>
      <c r="M3021" s="720"/>
      <c r="N3021" s="721"/>
      <c r="O3021" s="408"/>
      <c r="P3021" s="408"/>
      <c r="Q3021" s="408"/>
      <c r="R3021" s="408"/>
      <c r="S3021" s="408"/>
      <c r="T3021" s="408"/>
      <c r="U3021" s="408"/>
      <c r="V3021" s="408"/>
      <c r="W3021" s="408"/>
      <c r="X3021" s="408"/>
      <c r="Y3021" s="408"/>
      <c r="Z3021" s="408"/>
      <c r="AA3021" s="408"/>
      <c r="AB3021" s="408"/>
      <c r="AC3021" s="408"/>
      <c r="AD3021" s="408"/>
      <c r="AG3021" s="100">
        <f t="shared" si="472"/>
        <v>0</v>
      </c>
      <c r="AH3021" s="101">
        <f t="shared" si="473"/>
        <v>0</v>
      </c>
      <c r="AI3021" s="101">
        <f t="shared" si="474"/>
        <v>0</v>
      </c>
      <c r="AJ3021" s="102">
        <f t="shared" si="475"/>
        <v>0</v>
      </c>
      <c r="AL3021" s="111">
        <f t="shared" si="476"/>
        <v>0</v>
      </c>
    </row>
    <row r="3022" spans="3:38">
      <c r="C3022" s="126" t="s">
        <v>84</v>
      </c>
      <c r="D3022" s="719" t="str">
        <f t="shared" si="471"/>
        <v/>
      </c>
      <c r="E3022" s="720"/>
      <c r="F3022" s="720"/>
      <c r="G3022" s="720"/>
      <c r="H3022" s="720"/>
      <c r="I3022" s="720"/>
      <c r="J3022" s="720"/>
      <c r="K3022" s="720"/>
      <c r="L3022" s="720"/>
      <c r="M3022" s="720"/>
      <c r="N3022" s="721"/>
      <c r="O3022" s="408"/>
      <c r="P3022" s="408"/>
      <c r="Q3022" s="408"/>
      <c r="R3022" s="408"/>
      <c r="S3022" s="408"/>
      <c r="T3022" s="408"/>
      <c r="U3022" s="408"/>
      <c r="V3022" s="408"/>
      <c r="W3022" s="408"/>
      <c r="X3022" s="408"/>
      <c r="Y3022" s="408"/>
      <c r="Z3022" s="408"/>
      <c r="AA3022" s="408"/>
      <c r="AB3022" s="408"/>
      <c r="AC3022" s="408"/>
      <c r="AD3022" s="408"/>
      <c r="AG3022" s="100">
        <f t="shared" si="472"/>
        <v>0</v>
      </c>
      <c r="AH3022" s="101">
        <f t="shared" si="473"/>
        <v>0</v>
      </c>
      <c r="AI3022" s="101">
        <f t="shared" si="474"/>
        <v>0</v>
      </c>
      <c r="AJ3022" s="102">
        <f t="shared" si="475"/>
        <v>0</v>
      </c>
      <c r="AL3022" s="111">
        <f t="shared" si="476"/>
        <v>0</v>
      </c>
    </row>
    <row r="3023" spans="3:38">
      <c r="C3023" s="126" t="s">
        <v>85</v>
      </c>
      <c r="D3023" s="719" t="str">
        <f t="shared" si="471"/>
        <v/>
      </c>
      <c r="E3023" s="720"/>
      <c r="F3023" s="720"/>
      <c r="G3023" s="720"/>
      <c r="H3023" s="720"/>
      <c r="I3023" s="720"/>
      <c r="J3023" s="720"/>
      <c r="K3023" s="720"/>
      <c r="L3023" s="720"/>
      <c r="M3023" s="720"/>
      <c r="N3023" s="721"/>
      <c r="O3023" s="408"/>
      <c r="P3023" s="408"/>
      <c r="Q3023" s="408"/>
      <c r="R3023" s="408"/>
      <c r="S3023" s="408"/>
      <c r="T3023" s="408"/>
      <c r="U3023" s="408"/>
      <c r="V3023" s="408"/>
      <c r="W3023" s="408"/>
      <c r="X3023" s="408"/>
      <c r="Y3023" s="408"/>
      <c r="Z3023" s="408"/>
      <c r="AA3023" s="408"/>
      <c r="AB3023" s="408"/>
      <c r="AC3023" s="408"/>
      <c r="AD3023" s="408"/>
      <c r="AG3023" s="100">
        <f t="shared" si="472"/>
        <v>0</v>
      </c>
      <c r="AH3023" s="101">
        <f t="shared" si="473"/>
        <v>0</v>
      </c>
      <c r="AI3023" s="101">
        <f t="shared" si="474"/>
        <v>0</v>
      </c>
      <c r="AJ3023" s="102">
        <f t="shared" si="475"/>
        <v>0</v>
      </c>
      <c r="AL3023" s="111">
        <f t="shared" si="476"/>
        <v>0</v>
      </c>
    </row>
    <row r="3024" spans="3:38">
      <c r="C3024" s="126" t="s">
        <v>86</v>
      </c>
      <c r="D3024" s="719" t="str">
        <f t="shared" si="471"/>
        <v/>
      </c>
      <c r="E3024" s="720"/>
      <c r="F3024" s="720"/>
      <c r="G3024" s="720"/>
      <c r="H3024" s="720"/>
      <c r="I3024" s="720"/>
      <c r="J3024" s="720"/>
      <c r="K3024" s="720"/>
      <c r="L3024" s="720"/>
      <c r="M3024" s="720"/>
      <c r="N3024" s="721"/>
      <c r="O3024" s="408"/>
      <c r="P3024" s="408"/>
      <c r="Q3024" s="408"/>
      <c r="R3024" s="408"/>
      <c r="S3024" s="408"/>
      <c r="T3024" s="408"/>
      <c r="U3024" s="408"/>
      <c r="V3024" s="408"/>
      <c r="W3024" s="408"/>
      <c r="X3024" s="408"/>
      <c r="Y3024" s="408"/>
      <c r="Z3024" s="408"/>
      <c r="AA3024" s="408"/>
      <c r="AB3024" s="408"/>
      <c r="AC3024" s="408"/>
      <c r="AD3024" s="408"/>
      <c r="AG3024" s="100">
        <f t="shared" si="472"/>
        <v>0</v>
      </c>
      <c r="AH3024" s="101">
        <f t="shared" si="473"/>
        <v>0</v>
      </c>
      <c r="AI3024" s="101">
        <f t="shared" si="474"/>
        <v>0</v>
      </c>
      <c r="AJ3024" s="102">
        <f t="shared" si="475"/>
        <v>0</v>
      </c>
      <c r="AL3024" s="111">
        <f t="shared" si="476"/>
        <v>0</v>
      </c>
    </row>
    <row r="3025" spans="3:38">
      <c r="C3025" s="126" t="s">
        <v>87</v>
      </c>
      <c r="D3025" s="719" t="str">
        <f t="shared" si="471"/>
        <v/>
      </c>
      <c r="E3025" s="720"/>
      <c r="F3025" s="720"/>
      <c r="G3025" s="720"/>
      <c r="H3025" s="720"/>
      <c r="I3025" s="720"/>
      <c r="J3025" s="720"/>
      <c r="K3025" s="720"/>
      <c r="L3025" s="720"/>
      <c r="M3025" s="720"/>
      <c r="N3025" s="721"/>
      <c r="O3025" s="408"/>
      <c r="P3025" s="408"/>
      <c r="Q3025" s="408"/>
      <c r="R3025" s="408"/>
      <c r="S3025" s="408"/>
      <c r="T3025" s="408"/>
      <c r="U3025" s="408"/>
      <c r="V3025" s="408"/>
      <c r="W3025" s="408"/>
      <c r="X3025" s="408"/>
      <c r="Y3025" s="408"/>
      <c r="Z3025" s="408"/>
      <c r="AA3025" s="408"/>
      <c r="AB3025" s="408"/>
      <c r="AC3025" s="408"/>
      <c r="AD3025" s="408"/>
      <c r="AG3025" s="100">
        <f t="shared" si="472"/>
        <v>0</v>
      </c>
      <c r="AH3025" s="101">
        <f t="shared" si="473"/>
        <v>0</v>
      </c>
      <c r="AI3025" s="101">
        <f t="shared" si="474"/>
        <v>0</v>
      </c>
      <c r="AJ3025" s="102">
        <f t="shared" si="475"/>
        <v>0</v>
      </c>
      <c r="AL3025" s="111">
        <f t="shared" si="476"/>
        <v>0</v>
      </c>
    </row>
    <row r="3026" spans="3:38">
      <c r="C3026" s="126" t="s">
        <v>88</v>
      </c>
      <c r="D3026" s="719" t="str">
        <f t="shared" si="471"/>
        <v/>
      </c>
      <c r="E3026" s="720"/>
      <c r="F3026" s="720"/>
      <c r="G3026" s="720"/>
      <c r="H3026" s="720"/>
      <c r="I3026" s="720"/>
      <c r="J3026" s="720"/>
      <c r="K3026" s="720"/>
      <c r="L3026" s="720"/>
      <c r="M3026" s="720"/>
      <c r="N3026" s="721"/>
      <c r="O3026" s="408"/>
      <c r="P3026" s="408"/>
      <c r="Q3026" s="408"/>
      <c r="R3026" s="408"/>
      <c r="S3026" s="408"/>
      <c r="T3026" s="408"/>
      <c r="U3026" s="408"/>
      <c r="V3026" s="408"/>
      <c r="W3026" s="408"/>
      <c r="X3026" s="408"/>
      <c r="Y3026" s="408"/>
      <c r="Z3026" s="408"/>
      <c r="AA3026" s="408"/>
      <c r="AB3026" s="408"/>
      <c r="AC3026" s="408"/>
      <c r="AD3026" s="408"/>
      <c r="AG3026" s="100">
        <f t="shared" si="472"/>
        <v>0</v>
      </c>
      <c r="AH3026" s="101">
        <f t="shared" si="473"/>
        <v>0</v>
      </c>
      <c r="AI3026" s="101">
        <f t="shared" si="474"/>
        <v>0</v>
      </c>
      <c r="AJ3026" s="102">
        <f t="shared" si="475"/>
        <v>0</v>
      </c>
      <c r="AL3026" s="111">
        <f t="shared" si="476"/>
        <v>0</v>
      </c>
    </row>
    <row r="3027" spans="3:38">
      <c r="C3027" s="126" t="s">
        <v>89</v>
      </c>
      <c r="D3027" s="719" t="str">
        <f t="shared" si="471"/>
        <v/>
      </c>
      <c r="E3027" s="720"/>
      <c r="F3027" s="720"/>
      <c r="G3027" s="720"/>
      <c r="H3027" s="720"/>
      <c r="I3027" s="720"/>
      <c r="J3027" s="720"/>
      <c r="K3027" s="720"/>
      <c r="L3027" s="720"/>
      <c r="M3027" s="720"/>
      <c r="N3027" s="721"/>
      <c r="O3027" s="408"/>
      <c r="P3027" s="408"/>
      <c r="Q3027" s="408"/>
      <c r="R3027" s="408"/>
      <c r="S3027" s="408"/>
      <c r="T3027" s="408"/>
      <c r="U3027" s="408"/>
      <c r="V3027" s="408"/>
      <c r="W3027" s="408"/>
      <c r="X3027" s="408"/>
      <c r="Y3027" s="408"/>
      <c r="Z3027" s="408"/>
      <c r="AA3027" s="408"/>
      <c r="AB3027" s="408"/>
      <c r="AC3027" s="408"/>
      <c r="AD3027" s="408"/>
      <c r="AG3027" s="100">
        <f t="shared" si="472"/>
        <v>0</v>
      </c>
      <c r="AH3027" s="101">
        <f t="shared" si="473"/>
        <v>0</v>
      </c>
      <c r="AI3027" s="101">
        <f t="shared" si="474"/>
        <v>0</v>
      </c>
      <c r="AJ3027" s="102">
        <f t="shared" si="475"/>
        <v>0</v>
      </c>
      <c r="AL3027" s="111">
        <f t="shared" si="476"/>
        <v>0</v>
      </c>
    </row>
    <row r="3028" spans="3:38">
      <c r="C3028" s="126" t="s">
        <v>90</v>
      </c>
      <c r="D3028" s="719" t="str">
        <f t="shared" si="471"/>
        <v/>
      </c>
      <c r="E3028" s="720"/>
      <c r="F3028" s="720"/>
      <c r="G3028" s="720"/>
      <c r="H3028" s="720"/>
      <c r="I3028" s="720"/>
      <c r="J3028" s="720"/>
      <c r="K3028" s="720"/>
      <c r="L3028" s="720"/>
      <c r="M3028" s="720"/>
      <c r="N3028" s="721"/>
      <c r="O3028" s="408"/>
      <c r="P3028" s="408"/>
      <c r="Q3028" s="408"/>
      <c r="R3028" s="408"/>
      <c r="S3028" s="408"/>
      <c r="T3028" s="408"/>
      <c r="U3028" s="408"/>
      <c r="V3028" s="408"/>
      <c r="W3028" s="408"/>
      <c r="X3028" s="408"/>
      <c r="Y3028" s="408"/>
      <c r="Z3028" s="408"/>
      <c r="AA3028" s="408"/>
      <c r="AB3028" s="408"/>
      <c r="AC3028" s="408"/>
      <c r="AD3028" s="408"/>
      <c r="AG3028" s="100">
        <f t="shared" si="472"/>
        <v>0</v>
      </c>
      <c r="AH3028" s="101">
        <f t="shared" si="473"/>
        <v>0</v>
      </c>
      <c r="AI3028" s="101">
        <f t="shared" si="474"/>
        <v>0</v>
      </c>
      <c r="AJ3028" s="102">
        <f t="shared" si="475"/>
        <v>0</v>
      </c>
      <c r="AL3028" s="111">
        <f t="shared" si="476"/>
        <v>0</v>
      </c>
    </row>
    <row r="3029" spans="3:38">
      <c r="C3029" s="126" t="s">
        <v>91</v>
      </c>
      <c r="D3029" s="719" t="str">
        <f t="shared" si="471"/>
        <v/>
      </c>
      <c r="E3029" s="720"/>
      <c r="F3029" s="720"/>
      <c r="G3029" s="720"/>
      <c r="H3029" s="720"/>
      <c r="I3029" s="720"/>
      <c r="J3029" s="720"/>
      <c r="K3029" s="720"/>
      <c r="L3029" s="720"/>
      <c r="M3029" s="720"/>
      <c r="N3029" s="721"/>
      <c r="O3029" s="408"/>
      <c r="P3029" s="408"/>
      <c r="Q3029" s="408"/>
      <c r="R3029" s="408"/>
      <c r="S3029" s="408"/>
      <c r="T3029" s="408"/>
      <c r="U3029" s="408"/>
      <c r="V3029" s="408"/>
      <c r="W3029" s="408"/>
      <c r="X3029" s="408"/>
      <c r="Y3029" s="408"/>
      <c r="Z3029" s="408"/>
      <c r="AA3029" s="408"/>
      <c r="AB3029" s="408"/>
      <c r="AC3029" s="408"/>
      <c r="AD3029" s="408"/>
      <c r="AG3029" s="100">
        <f t="shared" si="472"/>
        <v>0</v>
      </c>
      <c r="AH3029" s="101">
        <f t="shared" si="473"/>
        <v>0</v>
      </c>
      <c r="AI3029" s="101">
        <f t="shared" si="474"/>
        <v>0</v>
      </c>
      <c r="AJ3029" s="102">
        <f t="shared" si="475"/>
        <v>0</v>
      </c>
      <c r="AL3029" s="111">
        <f t="shared" si="476"/>
        <v>0</v>
      </c>
    </row>
    <row r="3030" spans="3:38">
      <c r="C3030" s="126" t="s">
        <v>92</v>
      </c>
      <c r="D3030" s="719" t="str">
        <f t="shared" si="471"/>
        <v/>
      </c>
      <c r="E3030" s="720"/>
      <c r="F3030" s="720"/>
      <c r="G3030" s="720"/>
      <c r="H3030" s="720"/>
      <c r="I3030" s="720"/>
      <c r="J3030" s="720"/>
      <c r="K3030" s="720"/>
      <c r="L3030" s="720"/>
      <c r="M3030" s="720"/>
      <c r="N3030" s="721"/>
      <c r="O3030" s="408"/>
      <c r="P3030" s="408"/>
      <c r="Q3030" s="408"/>
      <c r="R3030" s="408"/>
      <c r="S3030" s="408"/>
      <c r="T3030" s="408"/>
      <c r="U3030" s="408"/>
      <c r="V3030" s="408"/>
      <c r="W3030" s="408"/>
      <c r="X3030" s="408"/>
      <c r="Y3030" s="408"/>
      <c r="Z3030" s="408"/>
      <c r="AA3030" s="408"/>
      <c r="AB3030" s="408"/>
      <c r="AC3030" s="408"/>
      <c r="AD3030" s="408"/>
      <c r="AG3030" s="100">
        <f t="shared" si="472"/>
        <v>0</v>
      </c>
      <c r="AH3030" s="101">
        <f t="shared" si="473"/>
        <v>0</v>
      </c>
      <c r="AI3030" s="101">
        <f t="shared" si="474"/>
        <v>0</v>
      </c>
      <c r="AJ3030" s="102">
        <f t="shared" si="475"/>
        <v>0</v>
      </c>
      <c r="AL3030" s="111">
        <f t="shared" si="476"/>
        <v>0</v>
      </c>
    </row>
    <row r="3031" spans="3:38">
      <c r="C3031" s="126" t="s">
        <v>93</v>
      </c>
      <c r="D3031" s="719" t="str">
        <f t="shared" si="471"/>
        <v/>
      </c>
      <c r="E3031" s="720"/>
      <c r="F3031" s="720"/>
      <c r="G3031" s="720"/>
      <c r="H3031" s="720"/>
      <c r="I3031" s="720"/>
      <c r="J3031" s="720"/>
      <c r="K3031" s="720"/>
      <c r="L3031" s="720"/>
      <c r="M3031" s="720"/>
      <c r="N3031" s="721"/>
      <c r="O3031" s="408"/>
      <c r="P3031" s="408"/>
      <c r="Q3031" s="408"/>
      <c r="R3031" s="408"/>
      <c r="S3031" s="408"/>
      <c r="T3031" s="408"/>
      <c r="U3031" s="408"/>
      <c r="V3031" s="408"/>
      <c r="W3031" s="408"/>
      <c r="X3031" s="408"/>
      <c r="Y3031" s="408"/>
      <c r="Z3031" s="408"/>
      <c r="AA3031" s="408"/>
      <c r="AB3031" s="408"/>
      <c r="AC3031" s="408"/>
      <c r="AD3031" s="408"/>
      <c r="AG3031" s="100">
        <f t="shared" si="472"/>
        <v>0</v>
      </c>
      <c r="AH3031" s="101">
        <f t="shared" si="473"/>
        <v>0</v>
      </c>
      <c r="AI3031" s="101">
        <f t="shared" si="474"/>
        <v>0</v>
      </c>
      <c r="AJ3031" s="102">
        <f t="shared" si="475"/>
        <v>0</v>
      </c>
      <c r="AL3031" s="111">
        <f t="shared" si="476"/>
        <v>0</v>
      </c>
    </row>
    <row r="3032" spans="3:38">
      <c r="C3032" s="126" t="s">
        <v>94</v>
      </c>
      <c r="D3032" s="719" t="str">
        <f t="shared" si="471"/>
        <v/>
      </c>
      <c r="E3032" s="720"/>
      <c r="F3032" s="720"/>
      <c r="G3032" s="720"/>
      <c r="H3032" s="720"/>
      <c r="I3032" s="720"/>
      <c r="J3032" s="720"/>
      <c r="K3032" s="720"/>
      <c r="L3032" s="720"/>
      <c r="M3032" s="720"/>
      <c r="N3032" s="721"/>
      <c r="O3032" s="408"/>
      <c r="P3032" s="408"/>
      <c r="Q3032" s="408"/>
      <c r="R3032" s="408"/>
      <c r="S3032" s="408"/>
      <c r="T3032" s="408"/>
      <c r="U3032" s="408"/>
      <c r="V3032" s="408"/>
      <c r="W3032" s="408"/>
      <c r="X3032" s="408"/>
      <c r="Y3032" s="408"/>
      <c r="Z3032" s="408"/>
      <c r="AA3032" s="408"/>
      <c r="AB3032" s="408"/>
      <c r="AC3032" s="408"/>
      <c r="AD3032" s="408"/>
      <c r="AG3032" s="100">
        <f t="shared" si="472"/>
        <v>0</v>
      </c>
      <c r="AH3032" s="101">
        <f t="shared" si="473"/>
        <v>0</v>
      </c>
      <c r="AI3032" s="101">
        <f t="shared" si="474"/>
        <v>0</v>
      </c>
      <c r="AJ3032" s="102">
        <f t="shared" si="475"/>
        <v>0</v>
      </c>
      <c r="AL3032" s="111">
        <f t="shared" si="476"/>
        <v>0</v>
      </c>
    </row>
    <row r="3033" spans="3:38">
      <c r="C3033" s="126" t="s">
        <v>95</v>
      </c>
      <c r="D3033" s="719" t="str">
        <f t="shared" si="471"/>
        <v/>
      </c>
      <c r="E3033" s="720"/>
      <c r="F3033" s="720"/>
      <c r="G3033" s="720"/>
      <c r="H3033" s="720"/>
      <c r="I3033" s="720"/>
      <c r="J3033" s="720"/>
      <c r="K3033" s="720"/>
      <c r="L3033" s="720"/>
      <c r="M3033" s="720"/>
      <c r="N3033" s="721"/>
      <c r="O3033" s="408"/>
      <c r="P3033" s="408"/>
      <c r="Q3033" s="408"/>
      <c r="R3033" s="408"/>
      <c r="S3033" s="408"/>
      <c r="T3033" s="408"/>
      <c r="U3033" s="408"/>
      <c r="V3033" s="408"/>
      <c r="W3033" s="408"/>
      <c r="X3033" s="408"/>
      <c r="Y3033" s="408"/>
      <c r="Z3033" s="408"/>
      <c r="AA3033" s="408"/>
      <c r="AB3033" s="408"/>
      <c r="AC3033" s="408"/>
      <c r="AD3033" s="408"/>
      <c r="AG3033" s="100">
        <f t="shared" si="472"/>
        <v>0</v>
      </c>
      <c r="AH3033" s="101">
        <f t="shared" si="473"/>
        <v>0</v>
      </c>
      <c r="AI3033" s="101">
        <f t="shared" si="474"/>
        <v>0</v>
      </c>
      <c r="AJ3033" s="102">
        <f t="shared" si="475"/>
        <v>0</v>
      </c>
      <c r="AL3033" s="111">
        <f t="shared" si="476"/>
        <v>0</v>
      </c>
    </row>
    <row r="3034" spans="3:38">
      <c r="C3034" s="126" t="s">
        <v>96</v>
      </c>
      <c r="D3034" s="719" t="str">
        <f t="shared" si="471"/>
        <v/>
      </c>
      <c r="E3034" s="720"/>
      <c r="F3034" s="720"/>
      <c r="G3034" s="720"/>
      <c r="H3034" s="720"/>
      <c r="I3034" s="720"/>
      <c r="J3034" s="720"/>
      <c r="K3034" s="720"/>
      <c r="L3034" s="720"/>
      <c r="M3034" s="720"/>
      <c r="N3034" s="721"/>
      <c r="O3034" s="408"/>
      <c r="P3034" s="408"/>
      <c r="Q3034" s="408"/>
      <c r="R3034" s="408"/>
      <c r="S3034" s="408"/>
      <c r="T3034" s="408"/>
      <c r="U3034" s="408"/>
      <c r="V3034" s="408"/>
      <c r="W3034" s="408"/>
      <c r="X3034" s="408"/>
      <c r="Y3034" s="408"/>
      <c r="Z3034" s="408"/>
      <c r="AA3034" s="408"/>
      <c r="AB3034" s="408"/>
      <c r="AC3034" s="408"/>
      <c r="AD3034" s="408"/>
      <c r="AG3034" s="100">
        <f t="shared" si="472"/>
        <v>0</v>
      </c>
      <c r="AH3034" s="101">
        <f t="shared" si="473"/>
        <v>0</v>
      </c>
      <c r="AI3034" s="101">
        <f t="shared" si="474"/>
        <v>0</v>
      </c>
      <c r="AJ3034" s="102">
        <f t="shared" si="475"/>
        <v>0</v>
      </c>
      <c r="AL3034" s="111">
        <f t="shared" si="476"/>
        <v>0</v>
      </c>
    </row>
    <row r="3035" spans="3:38">
      <c r="C3035" s="126" t="s">
        <v>97</v>
      </c>
      <c r="D3035" s="719" t="str">
        <f t="shared" si="471"/>
        <v/>
      </c>
      <c r="E3035" s="720"/>
      <c r="F3035" s="720"/>
      <c r="G3035" s="720"/>
      <c r="H3035" s="720"/>
      <c r="I3035" s="720"/>
      <c r="J3035" s="720"/>
      <c r="K3035" s="720"/>
      <c r="L3035" s="720"/>
      <c r="M3035" s="720"/>
      <c r="N3035" s="721"/>
      <c r="O3035" s="408"/>
      <c r="P3035" s="408"/>
      <c r="Q3035" s="408"/>
      <c r="R3035" s="408"/>
      <c r="S3035" s="408"/>
      <c r="T3035" s="408"/>
      <c r="U3035" s="408"/>
      <c r="V3035" s="408"/>
      <c r="W3035" s="408"/>
      <c r="X3035" s="408"/>
      <c r="Y3035" s="408"/>
      <c r="Z3035" s="408"/>
      <c r="AA3035" s="408"/>
      <c r="AB3035" s="408"/>
      <c r="AC3035" s="408"/>
      <c r="AD3035" s="408"/>
      <c r="AG3035" s="100">
        <f t="shared" si="472"/>
        <v>0</v>
      </c>
      <c r="AH3035" s="101">
        <f t="shared" si="473"/>
        <v>0</v>
      </c>
      <c r="AI3035" s="101">
        <f t="shared" si="474"/>
        <v>0</v>
      </c>
      <c r="AJ3035" s="102">
        <f t="shared" si="475"/>
        <v>0</v>
      </c>
      <c r="AL3035" s="111">
        <f t="shared" si="476"/>
        <v>0</v>
      </c>
    </row>
    <row r="3036" spans="3:38">
      <c r="C3036" s="126" t="s">
        <v>98</v>
      </c>
      <c r="D3036" s="719" t="str">
        <f t="shared" si="471"/>
        <v/>
      </c>
      <c r="E3036" s="720"/>
      <c r="F3036" s="720"/>
      <c r="G3036" s="720"/>
      <c r="H3036" s="720"/>
      <c r="I3036" s="720"/>
      <c r="J3036" s="720"/>
      <c r="K3036" s="720"/>
      <c r="L3036" s="720"/>
      <c r="M3036" s="720"/>
      <c r="N3036" s="721"/>
      <c r="O3036" s="408"/>
      <c r="P3036" s="408"/>
      <c r="Q3036" s="408"/>
      <c r="R3036" s="408"/>
      <c r="S3036" s="408"/>
      <c r="T3036" s="408"/>
      <c r="U3036" s="408"/>
      <c r="V3036" s="408"/>
      <c r="W3036" s="408"/>
      <c r="X3036" s="408"/>
      <c r="Y3036" s="408"/>
      <c r="Z3036" s="408"/>
      <c r="AA3036" s="408"/>
      <c r="AB3036" s="408"/>
      <c r="AC3036" s="408"/>
      <c r="AD3036" s="408"/>
      <c r="AG3036" s="100">
        <f t="shared" si="472"/>
        <v>0</v>
      </c>
      <c r="AH3036" s="101">
        <f t="shared" si="473"/>
        <v>0</v>
      </c>
      <c r="AI3036" s="101">
        <f t="shared" si="474"/>
        <v>0</v>
      </c>
      <c r="AJ3036" s="102">
        <f t="shared" si="475"/>
        <v>0</v>
      </c>
      <c r="AL3036" s="111">
        <f t="shared" si="476"/>
        <v>0</v>
      </c>
    </row>
    <row r="3037" spans="3:38">
      <c r="C3037" s="126" t="s">
        <v>99</v>
      </c>
      <c r="D3037" s="719" t="str">
        <f t="shared" si="471"/>
        <v/>
      </c>
      <c r="E3037" s="720"/>
      <c r="F3037" s="720"/>
      <c r="G3037" s="720"/>
      <c r="H3037" s="720"/>
      <c r="I3037" s="720"/>
      <c r="J3037" s="720"/>
      <c r="K3037" s="720"/>
      <c r="L3037" s="720"/>
      <c r="M3037" s="720"/>
      <c r="N3037" s="721"/>
      <c r="O3037" s="408"/>
      <c r="P3037" s="408"/>
      <c r="Q3037" s="408"/>
      <c r="R3037" s="408"/>
      <c r="S3037" s="408"/>
      <c r="T3037" s="408"/>
      <c r="U3037" s="408"/>
      <c r="V3037" s="408"/>
      <c r="W3037" s="408"/>
      <c r="X3037" s="408"/>
      <c r="Y3037" s="408"/>
      <c r="Z3037" s="408"/>
      <c r="AA3037" s="408"/>
      <c r="AB3037" s="408"/>
      <c r="AC3037" s="408"/>
      <c r="AD3037" s="408"/>
      <c r="AG3037" s="100">
        <f t="shared" si="472"/>
        <v>0</v>
      </c>
      <c r="AH3037" s="101">
        <f t="shared" si="473"/>
        <v>0</v>
      </c>
      <c r="AI3037" s="101">
        <f t="shared" si="474"/>
        <v>0</v>
      </c>
      <c r="AJ3037" s="102">
        <f t="shared" si="475"/>
        <v>0</v>
      </c>
      <c r="AL3037" s="111">
        <f t="shared" si="476"/>
        <v>0</v>
      </c>
    </row>
    <row r="3038" spans="3:38">
      <c r="C3038" s="126" t="s">
        <v>100</v>
      </c>
      <c r="D3038" s="719" t="str">
        <f t="shared" si="471"/>
        <v/>
      </c>
      <c r="E3038" s="720"/>
      <c r="F3038" s="720"/>
      <c r="G3038" s="720"/>
      <c r="H3038" s="720"/>
      <c r="I3038" s="720"/>
      <c r="J3038" s="720"/>
      <c r="K3038" s="720"/>
      <c r="L3038" s="720"/>
      <c r="M3038" s="720"/>
      <c r="N3038" s="721"/>
      <c r="O3038" s="408"/>
      <c r="P3038" s="408"/>
      <c r="Q3038" s="408"/>
      <c r="R3038" s="408"/>
      <c r="S3038" s="408"/>
      <c r="T3038" s="408"/>
      <c r="U3038" s="408"/>
      <c r="V3038" s="408"/>
      <c r="W3038" s="408"/>
      <c r="X3038" s="408"/>
      <c r="Y3038" s="408"/>
      <c r="Z3038" s="408"/>
      <c r="AA3038" s="408"/>
      <c r="AB3038" s="408"/>
      <c r="AC3038" s="408"/>
      <c r="AD3038" s="408"/>
      <c r="AG3038" s="100">
        <f t="shared" si="472"/>
        <v>0</v>
      </c>
      <c r="AH3038" s="101">
        <f t="shared" si="473"/>
        <v>0</v>
      </c>
      <c r="AI3038" s="101">
        <f t="shared" si="474"/>
        <v>0</v>
      </c>
      <c r="AJ3038" s="102">
        <f t="shared" si="475"/>
        <v>0</v>
      </c>
      <c r="AL3038" s="111">
        <f t="shared" si="476"/>
        <v>0</v>
      </c>
    </row>
    <row r="3039" spans="3:38">
      <c r="C3039" s="126" t="s">
        <v>101</v>
      </c>
      <c r="D3039" s="719" t="str">
        <f t="shared" si="471"/>
        <v/>
      </c>
      <c r="E3039" s="720"/>
      <c r="F3039" s="720"/>
      <c r="G3039" s="720"/>
      <c r="H3039" s="720"/>
      <c r="I3039" s="720"/>
      <c r="J3039" s="720"/>
      <c r="K3039" s="720"/>
      <c r="L3039" s="720"/>
      <c r="M3039" s="720"/>
      <c r="N3039" s="721"/>
      <c r="O3039" s="408"/>
      <c r="P3039" s="408"/>
      <c r="Q3039" s="408"/>
      <c r="R3039" s="408"/>
      <c r="S3039" s="408"/>
      <c r="T3039" s="408"/>
      <c r="U3039" s="408"/>
      <c r="V3039" s="408"/>
      <c r="W3039" s="408"/>
      <c r="X3039" s="408"/>
      <c r="Y3039" s="408"/>
      <c r="Z3039" s="408"/>
      <c r="AA3039" s="408"/>
      <c r="AB3039" s="408"/>
      <c r="AC3039" s="408"/>
      <c r="AD3039" s="408"/>
      <c r="AG3039" s="100">
        <f t="shared" si="472"/>
        <v>0</v>
      </c>
      <c r="AH3039" s="101">
        <f t="shared" si="473"/>
        <v>0</v>
      </c>
      <c r="AI3039" s="101">
        <f t="shared" si="474"/>
        <v>0</v>
      </c>
      <c r="AJ3039" s="102">
        <f t="shared" si="475"/>
        <v>0</v>
      </c>
      <c r="AL3039" s="111">
        <f t="shared" si="476"/>
        <v>0</v>
      </c>
    </row>
    <row r="3040" spans="3:38">
      <c r="C3040" s="126" t="s">
        <v>102</v>
      </c>
      <c r="D3040" s="719" t="str">
        <f t="shared" si="471"/>
        <v/>
      </c>
      <c r="E3040" s="720"/>
      <c r="F3040" s="720"/>
      <c r="G3040" s="720"/>
      <c r="H3040" s="720"/>
      <c r="I3040" s="720"/>
      <c r="J3040" s="720"/>
      <c r="K3040" s="720"/>
      <c r="L3040" s="720"/>
      <c r="M3040" s="720"/>
      <c r="N3040" s="721"/>
      <c r="O3040" s="408"/>
      <c r="P3040" s="408"/>
      <c r="Q3040" s="408"/>
      <c r="R3040" s="408"/>
      <c r="S3040" s="408"/>
      <c r="T3040" s="408"/>
      <c r="U3040" s="408"/>
      <c r="V3040" s="408"/>
      <c r="W3040" s="408"/>
      <c r="X3040" s="408"/>
      <c r="Y3040" s="408"/>
      <c r="Z3040" s="408"/>
      <c r="AA3040" s="408"/>
      <c r="AB3040" s="408"/>
      <c r="AC3040" s="408"/>
      <c r="AD3040" s="408"/>
      <c r="AG3040" s="100">
        <f t="shared" si="472"/>
        <v>0</v>
      </c>
      <c r="AH3040" s="101">
        <f t="shared" si="473"/>
        <v>0</v>
      </c>
      <c r="AI3040" s="101">
        <f t="shared" si="474"/>
        <v>0</v>
      </c>
      <c r="AJ3040" s="102">
        <f t="shared" si="475"/>
        <v>0</v>
      </c>
      <c r="AL3040" s="111">
        <f t="shared" si="476"/>
        <v>0</v>
      </c>
    </row>
    <row r="3041" spans="3:38">
      <c r="C3041" s="126" t="s">
        <v>103</v>
      </c>
      <c r="D3041" s="719" t="str">
        <f t="shared" si="471"/>
        <v/>
      </c>
      <c r="E3041" s="720"/>
      <c r="F3041" s="720"/>
      <c r="G3041" s="720"/>
      <c r="H3041" s="720"/>
      <c r="I3041" s="720"/>
      <c r="J3041" s="720"/>
      <c r="K3041" s="720"/>
      <c r="L3041" s="720"/>
      <c r="M3041" s="720"/>
      <c r="N3041" s="721"/>
      <c r="O3041" s="408"/>
      <c r="P3041" s="408"/>
      <c r="Q3041" s="408"/>
      <c r="R3041" s="408"/>
      <c r="S3041" s="408"/>
      <c r="T3041" s="408"/>
      <c r="U3041" s="408"/>
      <c r="V3041" s="408"/>
      <c r="W3041" s="408"/>
      <c r="X3041" s="408"/>
      <c r="Y3041" s="408"/>
      <c r="Z3041" s="408"/>
      <c r="AA3041" s="408"/>
      <c r="AB3041" s="408"/>
      <c r="AC3041" s="408"/>
      <c r="AD3041" s="408"/>
      <c r="AG3041" s="100">
        <f t="shared" si="472"/>
        <v>0</v>
      </c>
      <c r="AH3041" s="101">
        <f t="shared" si="473"/>
        <v>0</v>
      </c>
      <c r="AI3041" s="101">
        <f t="shared" si="474"/>
        <v>0</v>
      </c>
      <c r="AJ3041" s="102">
        <f t="shared" si="475"/>
        <v>0</v>
      </c>
      <c r="AL3041" s="111">
        <f t="shared" si="476"/>
        <v>0</v>
      </c>
    </row>
    <row r="3042" spans="3:38">
      <c r="C3042" s="126" t="s">
        <v>104</v>
      </c>
      <c r="D3042" s="719" t="str">
        <f t="shared" si="471"/>
        <v/>
      </c>
      <c r="E3042" s="720"/>
      <c r="F3042" s="720"/>
      <c r="G3042" s="720"/>
      <c r="H3042" s="720"/>
      <c r="I3042" s="720"/>
      <c r="J3042" s="720"/>
      <c r="K3042" s="720"/>
      <c r="L3042" s="720"/>
      <c r="M3042" s="720"/>
      <c r="N3042" s="721"/>
      <c r="O3042" s="408"/>
      <c r="P3042" s="408"/>
      <c r="Q3042" s="408"/>
      <c r="R3042" s="408"/>
      <c r="S3042" s="408"/>
      <c r="T3042" s="408"/>
      <c r="U3042" s="408"/>
      <c r="V3042" s="408"/>
      <c r="W3042" s="408"/>
      <c r="X3042" s="408"/>
      <c r="Y3042" s="408"/>
      <c r="Z3042" s="408"/>
      <c r="AA3042" s="408"/>
      <c r="AB3042" s="408"/>
      <c r="AC3042" s="408"/>
      <c r="AD3042" s="408"/>
      <c r="AG3042" s="100">
        <f t="shared" si="472"/>
        <v>0</v>
      </c>
      <c r="AH3042" s="101">
        <f t="shared" si="473"/>
        <v>0</v>
      </c>
      <c r="AI3042" s="101">
        <f t="shared" si="474"/>
        <v>0</v>
      </c>
      <c r="AJ3042" s="102">
        <f t="shared" si="475"/>
        <v>0</v>
      </c>
      <c r="AL3042" s="111">
        <f t="shared" si="476"/>
        <v>0</v>
      </c>
    </row>
    <row r="3043" spans="3:38">
      <c r="C3043" s="127" t="s">
        <v>105</v>
      </c>
      <c r="D3043" s="719" t="str">
        <f t="shared" si="471"/>
        <v/>
      </c>
      <c r="E3043" s="720"/>
      <c r="F3043" s="720"/>
      <c r="G3043" s="720"/>
      <c r="H3043" s="720"/>
      <c r="I3043" s="720"/>
      <c r="J3043" s="720"/>
      <c r="K3043" s="720"/>
      <c r="L3043" s="720"/>
      <c r="M3043" s="720"/>
      <c r="N3043" s="721"/>
      <c r="O3043" s="408"/>
      <c r="P3043" s="408"/>
      <c r="Q3043" s="408"/>
      <c r="R3043" s="408"/>
      <c r="S3043" s="408"/>
      <c r="T3043" s="408"/>
      <c r="U3043" s="408"/>
      <c r="V3043" s="408"/>
      <c r="W3043" s="408"/>
      <c r="X3043" s="408"/>
      <c r="Y3043" s="408"/>
      <c r="Z3043" s="408"/>
      <c r="AA3043" s="408"/>
      <c r="AB3043" s="408"/>
      <c r="AC3043" s="408"/>
      <c r="AD3043" s="408"/>
      <c r="AG3043" s="100">
        <f t="shared" si="472"/>
        <v>0</v>
      </c>
      <c r="AH3043" s="101">
        <f t="shared" si="473"/>
        <v>0</v>
      </c>
      <c r="AI3043" s="101">
        <f t="shared" si="474"/>
        <v>0</v>
      </c>
      <c r="AJ3043" s="102">
        <f t="shared" si="475"/>
        <v>0</v>
      </c>
      <c r="AL3043" s="111">
        <f t="shared" si="476"/>
        <v>0</v>
      </c>
    </row>
    <row r="3044" spans="3:38">
      <c r="C3044" s="221" t="s">
        <v>106</v>
      </c>
      <c r="D3044" s="719" t="str">
        <f t="shared" si="471"/>
        <v/>
      </c>
      <c r="E3044" s="720"/>
      <c r="F3044" s="720"/>
      <c r="G3044" s="720"/>
      <c r="H3044" s="720"/>
      <c r="I3044" s="720"/>
      <c r="J3044" s="720"/>
      <c r="K3044" s="720"/>
      <c r="L3044" s="720"/>
      <c r="M3044" s="720"/>
      <c r="N3044" s="721"/>
      <c r="O3044" s="408"/>
      <c r="P3044" s="408"/>
      <c r="Q3044" s="408"/>
      <c r="R3044" s="408"/>
      <c r="S3044" s="408"/>
      <c r="T3044" s="408"/>
      <c r="U3044" s="408"/>
      <c r="V3044" s="408"/>
      <c r="W3044" s="408"/>
      <c r="X3044" s="408"/>
      <c r="Y3044" s="408"/>
      <c r="Z3044" s="408"/>
      <c r="AA3044" s="408"/>
      <c r="AB3044" s="408"/>
      <c r="AC3044" s="408"/>
      <c r="AD3044" s="408"/>
      <c r="AG3044" s="100">
        <f t="shared" si="472"/>
        <v>0</v>
      </c>
      <c r="AH3044" s="101">
        <f t="shared" si="473"/>
        <v>0</v>
      </c>
      <c r="AI3044" s="101">
        <f t="shared" si="474"/>
        <v>0</v>
      </c>
      <c r="AJ3044" s="102">
        <f t="shared" si="475"/>
        <v>0</v>
      </c>
      <c r="AL3044" s="111">
        <f t="shared" si="476"/>
        <v>0</v>
      </c>
    </row>
    <row r="3045" spans="3:38">
      <c r="C3045" s="221" t="s">
        <v>107</v>
      </c>
      <c r="D3045" s="719" t="str">
        <f t="shared" si="471"/>
        <v/>
      </c>
      <c r="E3045" s="720"/>
      <c r="F3045" s="720"/>
      <c r="G3045" s="720"/>
      <c r="H3045" s="720"/>
      <c r="I3045" s="720"/>
      <c r="J3045" s="720"/>
      <c r="K3045" s="720"/>
      <c r="L3045" s="720"/>
      <c r="M3045" s="720"/>
      <c r="N3045" s="721"/>
      <c r="O3045" s="408"/>
      <c r="P3045" s="408"/>
      <c r="Q3045" s="408"/>
      <c r="R3045" s="408"/>
      <c r="S3045" s="408"/>
      <c r="T3045" s="408"/>
      <c r="U3045" s="408"/>
      <c r="V3045" s="408"/>
      <c r="W3045" s="408"/>
      <c r="X3045" s="408"/>
      <c r="Y3045" s="408"/>
      <c r="Z3045" s="408"/>
      <c r="AA3045" s="408"/>
      <c r="AB3045" s="408"/>
      <c r="AC3045" s="408"/>
      <c r="AD3045" s="408"/>
      <c r="AG3045" s="100">
        <f t="shared" si="472"/>
        <v>0</v>
      </c>
      <c r="AH3045" s="101">
        <f t="shared" si="473"/>
        <v>0</v>
      </c>
      <c r="AI3045" s="101">
        <f t="shared" si="474"/>
        <v>0</v>
      </c>
      <c r="AJ3045" s="102">
        <f t="shared" si="475"/>
        <v>0</v>
      </c>
      <c r="AL3045" s="111">
        <f t="shared" si="476"/>
        <v>0</v>
      </c>
    </row>
    <row r="3046" spans="3:38">
      <c r="C3046" s="196" t="s">
        <v>108</v>
      </c>
      <c r="D3046" s="719" t="str">
        <f t="shared" si="471"/>
        <v/>
      </c>
      <c r="E3046" s="720"/>
      <c r="F3046" s="720"/>
      <c r="G3046" s="720"/>
      <c r="H3046" s="720"/>
      <c r="I3046" s="720"/>
      <c r="J3046" s="720"/>
      <c r="K3046" s="720"/>
      <c r="L3046" s="720"/>
      <c r="M3046" s="720"/>
      <c r="N3046" s="721"/>
      <c r="O3046" s="408"/>
      <c r="P3046" s="408"/>
      <c r="Q3046" s="408"/>
      <c r="R3046" s="408"/>
      <c r="S3046" s="408"/>
      <c r="T3046" s="408"/>
      <c r="U3046" s="408"/>
      <c r="V3046" s="408"/>
      <c r="W3046" s="408"/>
      <c r="X3046" s="408"/>
      <c r="Y3046" s="408"/>
      <c r="Z3046" s="408"/>
      <c r="AA3046" s="408"/>
      <c r="AB3046" s="408"/>
      <c r="AC3046" s="408"/>
      <c r="AD3046" s="408"/>
      <c r="AG3046" s="100">
        <f t="shared" si="472"/>
        <v>0</v>
      </c>
      <c r="AH3046" s="101">
        <f t="shared" si="473"/>
        <v>0</v>
      </c>
      <c r="AI3046" s="101">
        <f t="shared" si="474"/>
        <v>0</v>
      </c>
      <c r="AJ3046" s="102">
        <f t="shared" si="475"/>
        <v>0</v>
      </c>
      <c r="AL3046" s="111">
        <f t="shared" si="476"/>
        <v>0</v>
      </c>
    </row>
    <row r="3047" spans="3:38">
      <c r="C3047" s="126" t="s">
        <v>109</v>
      </c>
      <c r="D3047" s="719" t="str">
        <f t="shared" si="471"/>
        <v/>
      </c>
      <c r="E3047" s="720"/>
      <c r="F3047" s="720"/>
      <c r="G3047" s="720"/>
      <c r="H3047" s="720"/>
      <c r="I3047" s="720"/>
      <c r="J3047" s="720"/>
      <c r="K3047" s="720"/>
      <c r="L3047" s="720"/>
      <c r="M3047" s="720"/>
      <c r="N3047" s="721"/>
      <c r="O3047" s="408"/>
      <c r="P3047" s="408"/>
      <c r="Q3047" s="408"/>
      <c r="R3047" s="408"/>
      <c r="S3047" s="408"/>
      <c r="T3047" s="408"/>
      <c r="U3047" s="408"/>
      <c r="V3047" s="408"/>
      <c r="W3047" s="408"/>
      <c r="X3047" s="408"/>
      <c r="Y3047" s="408"/>
      <c r="Z3047" s="408"/>
      <c r="AA3047" s="408"/>
      <c r="AB3047" s="408"/>
      <c r="AC3047" s="408"/>
      <c r="AD3047" s="408"/>
      <c r="AG3047" s="100">
        <f t="shared" si="472"/>
        <v>0</v>
      </c>
      <c r="AH3047" s="101">
        <f t="shared" si="473"/>
        <v>0</v>
      </c>
      <c r="AI3047" s="101">
        <f t="shared" si="474"/>
        <v>0</v>
      </c>
      <c r="AJ3047" s="102">
        <f t="shared" si="475"/>
        <v>0</v>
      </c>
      <c r="AL3047" s="111">
        <f t="shared" si="476"/>
        <v>0</v>
      </c>
    </row>
    <row r="3048" spans="3:38">
      <c r="C3048" s="126" t="s">
        <v>110</v>
      </c>
      <c r="D3048" s="719" t="str">
        <f t="shared" si="471"/>
        <v/>
      </c>
      <c r="E3048" s="720"/>
      <c r="F3048" s="720"/>
      <c r="G3048" s="720"/>
      <c r="H3048" s="720"/>
      <c r="I3048" s="720"/>
      <c r="J3048" s="720"/>
      <c r="K3048" s="720"/>
      <c r="L3048" s="720"/>
      <c r="M3048" s="720"/>
      <c r="N3048" s="721"/>
      <c r="O3048" s="408"/>
      <c r="P3048" s="408"/>
      <c r="Q3048" s="408"/>
      <c r="R3048" s="408"/>
      <c r="S3048" s="408"/>
      <c r="T3048" s="408"/>
      <c r="U3048" s="408"/>
      <c r="V3048" s="408"/>
      <c r="W3048" s="408"/>
      <c r="X3048" s="408"/>
      <c r="Y3048" s="408"/>
      <c r="Z3048" s="408"/>
      <c r="AA3048" s="408"/>
      <c r="AB3048" s="408"/>
      <c r="AC3048" s="408"/>
      <c r="AD3048" s="408"/>
      <c r="AG3048" s="100">
        <f t="shared" si="472"/>
        <v>0</v>
      </c>
      <c r="AH3048" s="101">
        <f t="shared" si="473"/>
        <v>0</v>
      </c>
      <c r="AI3048" s="101">
        <f t="shared" si="474"/>
        <v>0</v>
      </c>
      <c r="AJ3048" s="102">
        <f t="shared" si="475"/>
        <v>0</v>
      </c>
      <c r="AL3048" s="111">
        <f t="shared" si="476"/>
        <v>0</v>
      </c>
    </row>
    <row r="3049" spans="3:38">
      <c r="C3049" s="126" t="s">
        <v>111</v>
      </c>
      <c r="D3049" s="719" t="str">
        <f t="shared" si="471"/>
        <v/>
      </c>
      <c r="E3049" s="720"/>
      <c r="F3049" s="720"/>
      <c r="G3049" s="720"/>
      <c r="H3049" s="720"/>
      <c r="I3049" s="720"/>
      <c r="J3049" s="720"/>
      <c r="K3049" s="720"/>
      <c r="L3049" s="720"/>
      <c r="M3049" s="720"/>
      <c r="N3049" s="721"/>
      <c r="O3049" s="408"/>
      <c r="P3049" s="408"/>
      <c r="Q3049" s="408"/>
      <c r="R3049" s="408"/>
      <c r="S3049" s="408"/>
      <c r="T3049" s="408"/>
      <c r="U3049" s="408"/>
      <c r="V3049" s="408"/>
      <c r="W3049" s="408"/>
      <c r="X3049" s="408"/>
      <c r="Y3049" s="408"/>
      <c r="Z3049" s="408"/>
      <c r="AA3049" s="408"/>
      <c r="AB3049" s="408"/>
      <c r="AC3049" s="408"/>
      <c r="AD3049" s="408"/>
      <c r="AG3049" s="100">
        <f t="shared" si="472"/>
        <v>0</v>
      </c>
      <c r="AH3049" s="101">
        <f t="shared" si="473"/>
        <v>0</v>
      </c>
      <c r="AI3049" s="101">
        <f t="shared" si="474"/>
        <v>0</v>
      </c>
      <c r="AJ3049" s="102">
        <f t="shared" si="475"/>
        <v>0</v>
      </c>
      <c r="AL3049" s="111">
        <f t="shared" si="476"/>
        <v>0</v>
      </c>
    </row>
    <row r="3050" spans="3:38">
      <c r="C3050" s="126" t="s">
        <v>112</v>
      </c>
      <c r="D3050" s="719" t="str">
        <f t="shared" si="471"/>
        <v/>
      </c>
      <c r="E3050" s="720"/>
      <c r="F3050" s="720"/>
      <c r="G3050" s="720"/>
      <c r="H3050" s="720"/>
      <c r="I3050" s="720"/>
      <c r="J3050" s="720"/>
      <c r="K3050" s="720"/>
      <c r="L3050" s="720"/>
      <c r="M3050" s="720"/>
      <c r="N3050" s="721"/>
      <c r="O3050" s="408"/>
      <c r="P3050" s="408"/>
      <c r="Q3050" s="408"/>
      <c r="R3050" s="408"/>
      <c r="S3050" s="408"/>
      <c r="T3050" s="408"/>
      <c r="U3050" s="408"/>
      <c r="V3050" s="408"/>
      <c r="W3050" s="408"/>
      <c r="X3050" s="408"/>
      <c r="Y3050" s="408"/>
      <c r="Z3050" s="408"/>
      <c r="AA3050" s="408"/>
      <c r="AB3050" s="408"/>
      <c r="AC3050" s="408"/>
      <c r="AD3050" s="408"/>
      <c r="AG3050" s="100">
        <f t="shared" si="472"/>
        <v>0</v>
      </c>
      <c r="AH3050" s="101">
        <f t="shared" si="473"/>
        <v>0</v>
      </c>
      <c r="AI3050" s="101">
        <f t="shared" si="474"/>
        <v>0</v>
      </c>
      <c r="AJ3050" s="102">
        <f t="shared" si="475"/>
        <v>0</v>
      </c>
      <c r="AL3050" s="111">
        <f t="shared" si="476"/>
        <v>0</v>
      </c>
    </row>
    <row r="3051" spans="3:38">
      <c r="C3051" s="126" t="s">
        <v>113</v>
      </c>
      <c r="D3051" s="719" t="str">
        <f t="shared" si="471"/>
        <v/>
      </c>
      <c r="E3051" s="720"/>
      <c r="F3051" s="720"/>
      <c r="G3051" s="720"/>
      <c r="H3051" s="720"/>
      <c r="I3051" s="720"/>
      <c r="J3051" s="720"/>
      <c r="K3051" s="720"/>
      <c r="L3051" s="720"/>
      <c r="M3051" s="720"/>
      <c r="N3051" s="721"/>
      <c r="O3051" s="408"/>
      <c r="P3051" s="408"/>
      <c r="Q3051" s="408"/>
      <c r="R3051" s="408"/>
      <c r="S3051" s="408"/>
      <c r="T3051" s="408"/>
      <c r="U3051" s="408"/>
      <c r="V3051" s="408"/>
      <c r="W3051" s="408"/>
      <c r="X3051" s="408"/>
      <c r="Y3051" s="408"/>
      <c r="Z3051" s="408"/>
      <c r="AA3051" s="408"/>
      <c r="AB3051" s="408"/>
      <c r="AC3051" s="408"/>
      <c r="AD3051" s="408"/>
      <c r="AG3051" s="100">
        <f t="shared" si="472"/>
        <v>0</v>
      </c>
      <c r="AH3051" s="101">
        <f t="shared" si="473"/>
        <v>0</v>
      </c>
      <c r="AI3051" s="101">
        <f t="shared" si="474"/>
        <v>0</v>
      </c>
      <c r="AJ3051" s="102">
        <f t="shared" si="475"/>
        <v>0</v>
      </c>
      <c r="AL3051" s="111">
        <f t="shared" si="476"/>
        <v>0</v>
      </c>
    </row>
    <row r="3052" spans="3:38">
      <c r="C3052" s="126" t="s">
        <v>114</v>
      </c>
      <c r="D3052" s="719" t="str">
        <f t="shared" si="471"/>
        <v/>
      </c>
      <c r="E3052" s="720"/>
      <c r="F3052" s="720"/>
      <c r="G3052" s="720"/>
      <c r="H3052" s="720"/>
      <c r="I3052" s="720"/>
      <c r="J3052" s="720"/>
      <c r="K3052" s="720"/>
      <c r="L3052" s="720"/>
      <c r="M3052" s="720"/>
      <c r="N3052" s="721"/>
      <c r="O3052" s="408"/>
      <c r="P3052" s="408"/>
      <c r="Q3052" s="408"/>
      <c r="R3052" s="408"/>
      <c r="S3052" s="408"/>
      <c r="T3052" s="408"/>
      <c r="U3052" s="408"/>
      <c r="V3052" s="408"/>
      <c r="W3052" s="408"/>
      <c r="X3052" s="408"/>
      <c r="Y3052" s="408"/>
      <c r="Z3052" s="408"/>
      <c r="AA3052" s="408"/>
      <c r="AB3052" s="408"/>
      <c r="AC3052" s="408"/>
      <c r="AD3052" s="408"/>
      <c r="AG3052" s="100">
        <f t="shared" si="472"/>
        <v>0</v>
      </c>
      <c r="AH3052" s="101">
        <f t="shared" si="473"/>
        <v>0</v>
      </c>
      <c r="AI3052" s="101">
        <f t="shared" si="474"/>
        <v>0</v>
      </c>
      <c r="AJ3052" s="102">
        <f t="shared" si="475"/>
        <v>0</v>
      </c>
      <c r="AL3052" s="111">
        <f t="shared" si="476"/>
        <v>0</v>
      </c>
    </row>
    <row r="3053" spans="3:38">
      <c r="C3053" s="126" t="s">
        <v>115</v>
      </c>
      <c r="D3053" s="719" t="str">
        <f t="shared" si="471"/>
        <v/>
      </c>
      <c r="E3053" s="720"/>
      <c r="F3053" s="720"/>
      <c r="G3053" s="720"/>
      <c r="H3053" s="720"/>
      <c r="I3053" s="720"/>
      <c r="J3053" s="720"/>
      <c r="K3053" s="720"/>
      <c r="L3053" s="720"/>
      <c r="M3053" s="720"/>
      <c r="N3053" s="721"/>
      <c r="O3053" s="408"/>
      <c r="P3053" s="408"/>
      <c r="Q3053" s="408"/>
      <c r="R3053" s="408"/>
      <c r="S3053" s="408"/>
      <c r="T3053" s="408"/>
      <c r="U3053" s="408"/>
      <c r="V3053" s="408"/>
      <c r="W3053" s="408"/>
      <c r="X3053" s="408"/>
      <c r="Y3053" s="408"/>
      <c r="Z3053" s="408"/>
      <c r="AA3053" s="408"/>
      <c r="AB3053" s="408"/>
      <c r="AC3053" s="408"/>
      <c r="AD3053" s="408"/>
      <c r="AG3053" s="100">
        <f t="shared" si="472"/>
        <v>0</v>
      </c>
      <c r="AH3053" s="101">
        <f t="shared" si="473"/>
        <v>0</v>
      </c>
      <c r="AI3053" s="101">
        <f t="shared" si="474"/>
        <v>0</v>
      </c>
      <c r="AJ3053" s="102">
        <f t="shared" si="475"/>
        <v>0</v>
      </c>
      <c r="AL3053" s="111">
        <f t="shared" si="476"/>
        <v>0</v>
      </c>
    </row>
    <row r="3054" spans="3:38">
      <c r="C3054" s="126" t="s">
        <v>116</v>
      </c>
      <c r="D3054" s="719" t="str">
        <f t="shared" si="471"/>
        <v/>
      </c>
      <c r="E3054" s="720"/>
      <c r="F3054" s="720"/>
      <c r="G3054" s="720"/>
      <c r="H3054" s="720"/>
      <c r="I3054" s="720"/>
      <c r="J3054" s="720"/>
      <c r="K3054" s="720"/>
      <c r="L3054" s="720"/>
      <c r="M3054" s="720"/>
      <c r="N3054" s="721"/>
      <c r="O3054" s="408"/>
      <c r="P3054" s="408"/>
      <c r="Q3054" s="408"/>
      <c r="R3054" s="408"/>
      <c r="S3054" s="408"/>
      <c r="T3054" s="408"/>
      <c r="U3054" s="408"/>
      <c r="V3054" s="408"/>
      <c r="W3054" s="408"/>
      <c r="X3054" s="408"/>
      <c r="Y3054" s="408"/>
      <c r="Z3054" s="408"/>
      <c r="AA3054" s="408"/>
      <c r="AB3054" s="408"/>
      <c r="AC3054" s="408"/>
      <c r="AD3054" s="408"/>
      <c r="AG3054" s="100">
        <f t="shared" si="472"/>
        <v>0</v>
      </c>
      <c r="AH3054" s="101">
        <f t="shared" si="473"/>
        <v>0</v>
      </c>
      <c r="AI3054" s="101">
        <f t="shared" si="474"/>
        <v>0</v>
      </c>
      <c r="AJ3054" s="102">
        <f t="shared" si="475"/>
        <v>0</v>
      </c>
      <c r="AL3054" s="111">
        <f t="shared" si="476"/>
        <v>0</v>
      </c>
    </row>
    <row r="3055" spans="3:38">
      <c r="C3055" s="126" t="s">
        <v>117</v>
      </c>
      <c r="D3055" s="719" t="str">
        <f t="shared" si="471"/>
        <v/>
      </c>
      <c r="E3055" s="720"/>
      <c r="F3055" s="720"/>
      <c r="G3055" s="720"/>
      <c r="H3055" s="720"/>
      <c r="I3055" s="720"/>
      <c r="J3055" s="720"/>
      <c r="K3055" s="720"/>
      <c r="L3055" s="720"/>
      <c r="M3055" s="720"/>
      <c r="N3055" s="721"/>
      <c r="O3055" s="408"/>
      <c r="P3055" s="408"/>
      <c r="Q3055" s="408"/>
      <c r="R3055" s="408"/>
      <c r="S3055" s="408"/>
      <c r="T3055" s="408"/>
      <c r="U3055" s="408"/>
      <c r="V3055" s="408"/>
      <c r="W3055" s="408"/>
      <c r="X3055" s="408"/>
      <c r="Y3055" s="408"/>
      <c r="Z3055" s="408"/>
      <c r="AA3055" s="408"/>
      <c r="AB3055" s="408"/>
      <c r="AC3055" s="408"/>
      <c r="AD3055" s="408"/>
      <c r="AG3055" s="100">
        <f t="shared" si="472"/>
        <v>0</v>
      </c>
      <c r="AH3055" s="101">
        <f t="shared" si="473"/>
        <v>0</v>
      </c>
      <c r="AI3055" s="101">
        <f t="shared" si="474"/>
        <v>0</v>
      </c>
      <c r="AJ3055" s="102">
        <f t="shared" si="475"/>
        <v>0</v>
      </c>
      <c r="AL3055" s="111">
        <f t="shared" si="476"/>
        <v>0</v>
      </c>
    </row>
    <row r="3056" spans="3:38">
      <c r="C3056" s="127" t="s">
        <v>118</v>
      </c>
      <c r="D3056" s="719" t="str">
        <f t="shared" si="471"/>
        <v/>
      </c>
      <c r="E3056" s="720"/>
      <c r="F3056" s="720"/>
      <c r="G3056" s="720"/>
      <c r="H3056" s="720"/>
      <c r="I3056" s="720"/>
      <c r="J3056" s="720"/>
      <c r="K3056" s="720"/>
      <c r="L3056" s="720"/>
      <c r="M3056" s="720"/>
      <c r="N3056" s="721"/>
      <c r="O3056" s="408"/>
      <c r="P3056" s="408"/>
      <c r="Q3056" s="408"/>
      <c r="R3056" s="408"/>
      <c r="S3056" s="408"/>
      <c r="T3056" s="408"/>
      <c r="U3056" s="408"/>
      <c r="V3056" s="408"/>
      <c r="W3056" s="408"/>
      <c r="X3056" s="408"/>
      <c r="Y3056" s="408"/>
      <c r="Z3056" s="408"/>
      <c r="AA3056" s="408"/>
      <c r="AB3056" s="408"/>
      <c r="AC3056" s="408"/>
      <c r="AD3056" s="408"/>
      <c r="AG3056" s="100">
        <f t="shared" si="472"/>
        <v>0</v>
      </c>
      <c r="AH3056" s="101">
        <f t="shared" si="473"/>
        <v>0</v>
      </c>
      <c r="AI3056" s="101">
        <f t="shared" si="474"/>
        <v>0</v>
      </c>
      <c r="AJ3056" s="102">
        <f t="shared" si="475"/>
        <v>0</v>
      </c>
      <c r="AL3056" s="111">
        <f t="shared" si="476"/>
        <v>0</v>
      </c>
    </row>
    <row r="3057" spans="3:38">
      <c r="C3057" s="221" t="s">
        <v>119</v>
      </c>
      <c r="D3057" s="719" t="str">
        <f t="shared" si="471"/>
        <v/>
      </c>
      <c r="E3057" s="720"/>
      <c r="F3057" s="720"/>
      <c r="G3057" s="720"/>
      <c r="H3057" s="720"/>
      <c r="I3057" s="720"/>
      <c r="J3057" s="720"/>
      <c r="K3057" s="720"/>
      <c r="L3057" s="720"/>
      <c r="M3057" s="720"/>
      <c r="N3057" s="721"/>
      <c r="O3057" s="408"/>
      <c r="P3057" s="408"/>
      <c r="Q3057" s="408"/>
      <c r="R3057" s="408"/>
      <c r="S3057" s="408"/>
      <c r="T3057" s="408"/>
      <c r="U3057" s="408"/>
      <c r="V3057" s="408"/>
      <c r="W3057" s="408"/>
      <c r="X3057" s="408"/>
      <c r="Y3057" s="408"/>
      <c r="Z3057" s="408"/>
      <c r="AA3057" s="408"/>
      <c r="AB3057" s="408"/>
      <c r="AC3057" s="408"/>
      <c r="AD3057" s="408"/>
      <c r="AG3057" s="100">
        <f t="shared" si="472"/>
        <v>0</v>
      </c>
      <c r="AH3057" s="101">
        <f t="shared" si="473"/>
        <v>0</v>
      </c>
      <c r="AI3057" s="101">
        <f t="shared" si="474"/>
        <v>0</v>
      </c>
      <c r="AJ3057" s="102">
        <f t="shared" si="475"/>
        <v>0</v>
      </c>
      <c r="AL3057" s="111">
        <f t="shared" si="476"/>
        <v>0</v>
      </c>
    </row>
    <row r="3058" spans="3:38">
      <c r="C3058" s="221" t="s">
        <v>120</v>
      </c>
      <c r="D3058" s="719" t="str">
        <f t="shared" si="471"/>
        <v/>
      </c>
      <c r="E3058" s="720"/>
      <c r="F3058" s="720"/>
      <c r="G3058" s="720"/>
      <c r="H3058" s="720"/>
      <c r="I3058" s="720"/>
      <c r="J3058" s="720"/>
      <c r="K3058" s="720"/>
      <c r="L3058" s="720"/>
      <c r="M3058" s="720"/>
      <c r="N3058" s="721"/>
      <c r="O3058" s="408"/>
      <c r="P3058" s="408"/>
      <c r="Q3058" s="408"/>
      <c r="R3058" s="408"/>
      <c r="S3058" s="408"/>
      <c r="T3058" s="408"/>
      <c r="U3058" s="408"/>
      <c r="V3058" s="408"/>
      <c r="W3058" s="408"/>
      <c r="X3058" s="408"/>
      <c r="Y3058" s="408"/>
      <c r="Z3058" s="408"/>
      <c r="AA3058" s="408"/>
      <c r="AB3058" s="408"/>
      <c r="AC3058" s="408"/>
      <c r="AD3058" s="408"/>
      <c r="AG3058" s="100">
        <f t="shared" si="472"/>
        <v>0</v>
      </c>
      <c r="AH3058" s="101">
        <f t="shared" si="473"/>
        <v>0</v>
      </c>
      <c r="AI3058" s="101">
        <f t="shared" si="474"/>
        <v>0</v>
      </c>
      <c r="AJ3058" s="102">
        <f t="shared" si="475"/>
        <v>0</v>
      </c>
      <c r="AL3058" s="111">
        <f t="shared" si="476"/>
        <v>0</v>
      </c>
    </row>
    <row r="3059" spans="3:38">
      <c r="C3059" s="196" t="s">
        <v>121</v>
      </c>
      <c r="D3059" s="719" t="str">
        <f t="shared" si="471"/>
        <v/>
      </c>
      <c r="E3059" s="720"/>
      <c r="F3059" s="720"/>
      <c r="G3059" s="720"/>
      <c r="H3059" s="720"/>
      <c r="I3059" s="720"/>
      <c r="J3059" s="720"/>
      <c r="K3059" s="720"/>
      <c r="L3059" s="720"/>
      <c r="M3059" s="720"/>
      <c r="N3059" s="721"/>
      <c r="O3059" s="408"/>
      <c r="P3059" s="408"/>
      <c r="Q3059" s="408"/>
      <c r="R3059" s="408"/>
      <c r="S3059" s="408"/>
      <c r="T3059" s="408"/>
      <c r="U3059" s="408"/>
      <c r="V3059" s="408"/>
      <c r="W3059" s="408"/>
      <c r="X3059" s="408"/>
      <c r="Y3059" s="408"/>
      <c r="Z3059" s="408"/>
      <c r="AA3059" s="408"/>
      <c r="AB3059" s="408"/>
      <c r="AC3059" s="408"/>
      <c r="AD3059" s="408"/>
      <c r="AG3059" s="100">
        <f t="shared" si="472"/>
        <v>0</v>
      </c>
      <c r="AH3059" s="101">
        <f t="shared" si="473"/>
        <v>0</v>
      </c>
      <c r="AI3059" s="101">
        <f t="shared" si="474"/>
        <v>0</v>
      </c>
      <c r="AJ3059" s="102">
        <f t="shared" si="475"/>
        <v>0</v>
      </c>
      <c r="AL3059" s="111">
        <f t="shared" si="476"/>
        <v>0</v>
      </c>
    </row>
    <row r="3060" spans="3:38">
      <c r="C3060" s="126" t="s">
        <v>122</v>
      </c>
      <c r="D3060" s="719" t="str">
        <f t="shared" si="471"/>
        <v/>
      </c>
      <c r="E3060" s="720"/>
      <c r="F3060" s="720"/>
      <c r="G3060" s="720"/>
      <c r="H3060" s="720"/>
      <c r="I3060" s="720"/>
      <c r="J3060" s="720"/>
      <c r="K3060" s="720"/>
      <c r="L3060" s="720"/>
      <c r="M3060" s="720"/>
      <c r="N3060" s="721"/>
      <c r="O3060" s="408"/>
      <c r="P3060" s="408"/>
      <c r="Q3060" s="408"/>
      <c r="R3060" s="408"/>
      <c r="S3060" s="408"/>
      <c r="T3060" s="408"/>
      <c r="U3060" s="408"/>
      <c r="V3060" s="408"/>
      <c r="W3060" s="408"/>
      <c r="X3060" s="408"/>
      <c r="Y3060" s="408"/>
      <c r="Z3060" s="408"/>
      <c r="AA3060" s="408"/>
      <c r="AB3060" s="408"/>
      <c r="AC3060" s="408"/>
      <c r="AD3060" s="408"/>
      <c r="AG3060" s="100">
        <f t="shared" si="472"/>
        <v>0</v>
      </c>
      <c r="AH3060" s="101">
        <f t="shared" si="473"/>
        <v>0</v>
      </c>
      <c r="AI3060" s="101">
        <f t="shared" si="474"/>
        <v>0</v>
      </c>
      <c r="AJ3060" s="102">
        <f t="shared" si="475"/>
        <v>0</v>
      </c>
      <c r="AL3060" s="111">
        <f t="shared" si="476"/>
        <v>0</v>
      </c>
    </row>
    <row r="3061" spans="3:38">
      <c r="C3061" s="126" t="s">
        <v>123</v>
      </c>
      <c r="D3061" s="719" t="str">
        <f t="shared" si="471"/>
        <v/>
      </c>
      <c r="E3061" s="720"/>
      <c r="F3061" s="720"/>
      <c r="G3061" s="720"/>
      <c r="H3061" s="720"/>
      <c r="I3061" s="720"/>
      <c r="J3061" s="720"/>
      <c r="K3061" s="720"/>
      <c r="L3061" s="720"/>
      <c r="M3061" s="720"/>
      <c r="N3061" s="721"/>
      <c r="O3061" s="408"/>
      <c r="P3061" s="408"/>
      <c r="Q3061" s="408"/>
      <c r="R3061" s="408"/>
      <c r="S3061" s="408"/>
      <c r="T3061" s="408"/>
      <c r="U3061" s="408"/>
      <c r="V3061" s="408"/>
      <c r="W3061" s="408"/>
      <c r="X3061" s="408"/>
      <c r="Y3061" s="408"/>
      <c r="Z3061" s="408"/>
      <c r="AA3061" s="408"/>
      <c r="AB3061" s="408"/>
      <c r="AC3061" s="408"/>
      <c r="AD3061" s="408"/>
      <c r="AG3061" s="100">
        <f t="shared" si="472"/>
        <v>0</v>
      </c>
      <c r="AH3061" s="101">
        <f t="shared" si="473"/>
        <v>0</v>
      </c>
      <c r="AI3061" s="101">
        <f t="shared" si="474"/>
        <v>0</v>
      </c>
      <c r="AJ3061" s="102">
        <f t="shared" si="475"/>
        <v>0</v>
      </c>
      <c r="AL3061" s="111">
        <f t="shared" si="476"/>
        <v>0</v>
      </c>
    </row>
    <row r="3062" spans="3:38">
      <c r="C3062" s="126" t="s">
        <v>124</v>
      </c>
      <c r="D3062" s="719" t="str">
        <f t="shared" si="471"/>
        <v/>
      </c>
      <c r="E3062" s="720"/>
      <c r="F3062" s="720"/>
      <c r="G3062" s="720"/>
      <c r="H3062" s="720"/>
      <c r="I3062" s="720"/>
      <c r="J3062" s="720"/>
      <c r="K3062" s="720"/>
      <c r="L3062" s="720"/>
      <c r="M3062" s="720"/>
      <c r="N3062" s="721"/>
      <c r="O3062" s="408"/>
      <c r="P3062" s="408"/>
      <c r="Q3062" s="408"/>
      <c r="R3062" s="408"/>
      <c r="S3062" s="408"/>
      <c r="T3062" s="408"/>
      <c r="U3062" s="408"/>
      <c r="V3062" s="408"/>
      <c r="W3062" s="408"/>
      <c r="X3062" s="408"/>
      <c r="Y3062" s="408"/>
      <c r="Z3062" s="408"/>
      <c r="AA3062" s="408"/>
      <c r="AB3062" s="408"/>
      <c r="AC3062" s="408"/>
      <c r="AD3062" s="408"/>
      <c r="AG3062" s="100">
        <f t="shared" si="472"/>
        <v>0</v>
      </c>
      <c r="AH3062" s="101">
        <f t="shared" si="473"/>
        <v>0</v>
      </c>
      <c r="AI3062" s="101">
        <f t="shared" si="474"/>
        <v>0</v>
      </c>
      <c r="AJ3062" s="102">
        <f t="shared" si="475"/>
        <v>0</v>
      </c>
      <c r="AL3062" s="111">
        <f t="shared" si="476"/>
        <v>0</v>
      </c>
    </row>
    <row r="3063" spans="3:38">
      <c r="C3063" s="126" t="s">
        <v>125</v>
      </c>
      <c r="D3063" s="719" t="str">
        <f t="shared" si="471"/>
        <v/>
      </c>
      <c r="E3063" s="720"/>
      <c r="F3063" s="720"/>
      <c r="G3063" s="720"/>
      <c r="H3063" s="720"/>
      <c r="I3063" s="720"/>
      <c r="J3063" s="720"/>
      <c r="K3063" s="720"/>
      <c r="L3063" s="720"/>
      <c r="M3063" s="720"/>
      <c r="N3063" s="721"/>
      <c r="O3063" s="408"/>
      <c r="P3063" s="408"/>
      <c r="Q3063" s="408"/>
      <c r="R3063" s="408"/>
      <c r="S3063" s="408"/>
      <c r="T3063" s="408"/>
      <c r="U3063" s="408"/>
      <c r="V3063" s="408"/>
      <c r="W3063" s="408"/>
      <c r="X3063" s="408"/>
      <c r="Y3063" s="408"/>
      <c r="Z3063" s="408"/>
      <c r="AA3063" s="408"/>
      <c r="AB3063" s="408"/>
      <c r="AC3063" s="408"/>
      <c r="AD3063" s="408"/>
      <c r="AG3063" s="100">
        <f t="shared" si="472"/>
        <v>0</v>
      </c>
      <c r="AH3063" s="101">
        <f t="shared" si="473"/>
        <v>0</v>
      </c>
      <c r="AI3063" s="101">
        <f t="shared" si="474"/>
        <v>0</v>
      </c>
      <c r="AJ3063" s="102">
        <f t="shared" si="475"/>
        <v>0</v>
      </c>
      <c r="AL3063" s="111">
        <f t="shared" si="476"/>
        <v>0</v>
      </c>
    </row>
    <row r="3064" spans="3:38">
      <c r="C3064" s="126" t="s">
        <v>126</v>
      </c>
      <c r="D3064" s="719" t="str">
        <f t="shared" si="471"/>
        <v/>
      </c>
      <c r="E3064" s="720"/>
      <c r="F3064" s="720"/>
      <c r="G3064" s="720"/>
      <c r="H3064" s="720"/>
      <c r="I3064" s="720"/>
      <c r="J3064" s="720"/>
      <c r="K3064" s="720"/>
      <c r="L3064" s="720"/>
      <c r="M3064" s="720"/>
      <c r="N3064" s="721"/>
      <c r="O3064" s="408"/>
      <c r="P3064" s="408"/>
      <c r="Q3064" s="408"/>
      <c r="R3064" s="408"/>
      <c r="S3064" s="408"/>
      <c r="T3064" s="408"/>
      <c r="U3064" s="408"/>
      <c r="V3064" s="408"/>
      <c r="W3064" s="408"/>
      <c r="X3064" s="408"/>
      <c r="Y3064" s="408"/>
      <c r="Z3064" s="408"/>
      <c r="AA3064" s="408"/>
      <c r="AB3064" s="408"/>
      <c r="AC3064" s="408"/>
      <c r="AD3064" s="408"/>
      <c r="AG3064" s="100">
        <f t="shared" si="472"/>
        <v>0</v>
      </c>
      <c r="AH3064" s="101">
        <f t="shared" si="473"/>
        <v>0</v>
      </c>
      <c r="AI3064" s="101">
        <f t="shared" si="474"/>
        <v>0</v>
      </c>
      <c r="AJ3064" s="102">
        <f t="shared" si="475"/>
        <v>0</v>
      </c>
      <c r="AL3064" s="111">
        <f t="shared" si="476"/>
        <v>0</v>
      </c>
    </row>
    <row r="3065" spans="3:38">
      <c r="C3065" s="126" t="s">
        <v>127</v>
      </c>
      <c r="D3065" s="719" t="str">
        <f t="shared" si="471"/>
        <v/>
      </c>
      <c r="E3065" s="720"/>
      <c r="F3065" s="720"/>
      <c r="G3065" s="720"/>
      <c r="H3065" s="720"/>
      <c r="I3065" s="720"/>
      <c r="J3065" s="720"/>
      <c r="K3065" s="720"/>
      <c r="L3065" s="720"/>
      <c r="M3065" s="720"/>
      <c r="N3065" s="721"/>
      <c r="O3065" s="408"/>
      <c r="P3065" s="408"/>
      <c r="Q3065" s="408"/>
      <c r="R3065" s="408"/>
      <c r="S3065" s="408"/>
      <c r="T3065" s="408"/>
      <c r="U3065" s="408"/>
      <c r="V3065" s="408"/>
      <c r="W3065" s="408"/>
      <c r="X3065" s="408"/>
      <c r="Y3065" s="408"/>
      <c r="Z3065" s="408"/>
      <c r="AA3065" s="408"/>
      <c r="AB3065" s="408"/>
      <c r="AC3065" s="408"/>
      <c r="AD3065" s="408"/>
      <c r="AG3065" s="100">
        <f t="shared" si="472"/>
        <v>0</v>
      </c>
      <c r="AH3065" s="101">
        <f t="shared" si="473"/>
        <v>0</v>
      </c>
      <c r="AI3065" s="101">
        <f t="shared" si="474"/>
        <v>0</v>
      </c>
      <c r="AJ3065" s="102">
        <f t="shared" si="475"/>
        <v>0</v>
      </c>
      <c r="AL3065" s="111">
        <f t="shared" si="476"/>
        <v>0</v>
      </c>
    </row>
    <row r="3066" spans="3:38">
      <c r="C3066" s="126" t="s">
        <v>128</v>
      </c>
      <c r="D3066" s="719" t="str">
        <f t="shared" si="471"/>
        <v/>
      </c>
      <c r="E3066" s="720"/>
      <c r="F3066" s="720"/>
      <c r="G3066" s="720"/>
      <c r="H3066" s="720"/>
      <c r="I3066" s="720"/>
      <c r="J3066" s="720"/>
      <c r="K3066" s="720"/>
      <c r="L3066" s="720"/>
      <c r="M3066" s="720"/>
      <c r="N3066" s="721"/>
      <c r="O3066" s="408"/>
      <c r="P3066" s="408"/>
      <c r="Q3066" s="408"/>
      <c r="R3066" s="408"/>
      <c r="S3066" s="408"/>
      <c r="T3066" s="408"/>
      <c r="U3066" s="408"/>
      <c r="V3066" s="408"/>
      <c r="W3066" s="408"/>
      <c r="X3066" s="408"/>
      <c r="Y3066" s="408"/>
      <c r="Z3066" s="408"/>
      <c r="AA3066" s="408"/>
      <c r="AB3066" s="408"/>
      <c r="AC3066" s="408"/>
      <c r="AD3066" s="408"/>
      <c r="AG3066" s="100">
        <f t="shared" si="472"/>
        <v>0</v>
      </c>
      <c r="AH3066" s="101">
        <f t="shared" si="473"/>
        <v>0</v>
      </c>
      <c r="AI3066" s="101">
        <f t="shared" si="474"/>
        <v>0</v>
      </c>
      <c r="AJ3066" s="102">
        <f t="shared" si="475"/>
        <v>0</v>
      </c>
      <c r="AL3066" s="111">
        <f t="shared" si="476"/>
        <v>0</v>
      </c>
    </row>
    <row r="3067" spans="3:38">
      <c r="C3067" s="126" t="s">
        <v>129</v>
      </c>
      <c r="D3067" s="719" t="str">
        <f t="shared" si="471"/>
        <v/>
      </c>
      <c r="E3067" s="720"/>
      <c r="F3067" s="720"/>
      <c r="G3067" s="720"/>
      <c r="H3067" s="720"/>
      <c r="I3067" s="720"/>
      <c r="J3067" s="720"/>
      <c r="K3067" s="720"/>
      <c r="L3067" s="720"/>
      <c r="M3067" s="720"/>
      <c r="N3067" s="721"/>
      <c r="O3067" s="408"/>
      <c r="P3067" s="408"/>
      <c r="Q3067" s="408"/>
      <c r="R3067" s="408"/>
      <c r="S3067" s="408"/>
      <c r="T3067" s="408"/>
      <c r="U3067" s="408"/>
      <c r="V3067" s="408"/>
      <c r="W3067" s="408"/>
      <c r="X3067" s="408"/>
      <c r="Y3067" s="408"/>
      <c r="Z3067" s="408"/>
      <c r="AA3067" s="408"/>
      <c r="AB3067" s="408"/>
      <c r="AC3067" s="408"/>
      <c r="AD3067" s="408"/>
      <c r="AG3067" s="100">
        <f t="shared" si="472"/>
        <v>0</v>
      </c>
      <c r="AH3067" s="101">
        <f t="shared" si="473"/>
        <v>0</v>
      </c>
      <c r="AI3067" s="101">
        <f t="shared" si="474"/>
        <v>0</v>
      </c>
      <c r="AJ3067" s="102">
        <f t="shared" si="475"/>
        <v>0</v>
      </c>
      <c r="AL3067" s="111">
        <f t="shared" si="476"/>
        <v>0</v>
      </c>
    </row>
    <row r="3068" spans="3:38">
      <c r="C3068" s="126" t="s">
        <v>130</v>
      </c>
      <c r="D3068" s="719" t="str">
        <f t="shared" si="471"/>
        <v/>
      </c>
      <c r="E3068" s="720"/>
      <c r="F3068" s="720"/>
      <c r="G3068" s="720"/>
      <c r="H3068" s="720"/>
      <c r="I3068" s="720"/>
      <c r="J3068" s="720"/>
      <c r="K3068" s="720"/>
      <c r="L3068" s="720"/>
      <c r="M3068" s="720"/>
      <c r="N3068" s="721"/>
      <c r="O3068" s="408"/>
      <c r="P3068" s="408"/>
      <c r="Q3068" s="408"/>
      <c r="R3068" s="408"/>
      <c r="S3068" s="408"/>
      <c r="T3068" s="408"/>
      <c r="U3068" s="408"/>
      <c r="V3068" s="408"/>
      <c r="W3068" s="408"/>
      <c r="X3068" s="408"/>
      <c r="Y3068" s="408"/>
      <c r="Z3068" s="408"/>
      <c r="AA3068" s="408"/>
      <c r="AB3068" s="408"/>
      <c r="AC3068" s="408"/>
      <c r="AD3068" s="408"/>
      <c r="AG3068" s="100">
        <f t="shared" si="472"/>
        <v>0</v>
      </c>
      <c r="AH3068" s="101">
        <f t="shared" si="473"/>
        <v>0</v>
      </c>
      <c r="AI3068" s="101">
        <f t="shared" si="474"/>
        <v>0</v>
      </c>
      <c r="AJ3068" s="102">
        <f t="shared" si="475"/>
        <v>0</v>
      </c>
      <c r="AL3068" s="111">
        <f t="shared" si="476"/>
        <v>0</v>
      </c>
    </row>
    <row r="3069" spans="3:38">
      <c r="C3069" s="126" t="s">
        <v>131</v>
      </c>
      <c r="D3069" s="719" t="str">
        <f t="shared" si="471"/>
        <v/>
      </c>
      <c r="E3069" s="720"/>
      <c r="F3069" s="720"/>
      <c r="G3069" s="720"/>
      <c r="H3069" s="720"/>
      <c r="I3069" s="720"/>
      <c r="J3069" s="720"/>
      <c r="K3069" s="720"/>
      <c r="L3069" s="720"/>
      <c r="M3069" s="720"/>
      <c r="N3069" s="721"/>
      <c r="O3069" s="408"/>
      <c r="P3069" s="408"/>
      <c r="Q3069" s="408"/>
      <c r="R3069" s="408"/>
      <c r="S3069" s="408"/>
      <c r="T3069" s="408"/>
      <c r="U3069" s="408"/>
      <c r="V3069" s="408"/>
      <c r="W3069" s="408"/>
      <c r="X3069" s="408"/>
      <c r="Y3069" s="408"/>
      <c r="Z3069" s="408"/>
      <c r="AA3069" s="408"/>
      <c r="AB3069" s="408"/>
      <c r="AC3069" s="408"/>
      <c r="AD3069" s="408"/>
      <c r="AG3069" s="100">
        <f t="shared" si="472"/>
        <v>0</v>
      </c>
      <c r="AH3069" s="101">
        <f t="shared" si="473"/>
        <v>0</v>
      </c>
      <c r="AI3069" s="101">
        <f t="shared" si="474"/>
        <v>0</v>
      </c>
      <c r="AJ3069" s="102">
        <f t="shared" si="475"/>
        <v>0</v>
      </c>
      <c r="AL3069" s="111">
        <f t="shared" si="476"/>
        <v>0</v>
      </c>
    </row>
    <row r="3070" spans="3:38">
      <c r="C3070" s="126" t="s">
        <v>132</v>
      </c>
      <c r="D3070" s="719" t="str">
        <f t="shared" si="471"/>
        <v/>
      </c>
      <c r="E3070" s="720"/>
      <c r="F3070" s="720"/>
      <c r="G3070" s="720"/>
      <c r="H3070" s="720"/>
      <c r="I3070" s="720"/>
      <c r="J3070" s="720"/>
      <c r="K3070" s="720"/>
      <c r="L3070" s="720"/>
      <c r="M3070" s="720"/>
      <c r="N3070" s="721"/>
      <c r="O3070" s="408"/>
      <c r="P3070" s="408"/>
      <c r="Q3070" s="408"/>
      <c r="R3070" s="408"/>
      <c r="S3070" s="408"/>
      <c r="T3070" s="408"/>
      <c r="U3070" s="408"/>
      <c r="V3070" s="408"/>
      <c r="W3070" s="408"/>
      <c r="X3070" s="408"/>
      <c r="Y3070" s="408"/>
      <c r="Z3070" s="408"/>
      <c r="AA3070" s="408"/>
      <c r="AB3070" s="408"/>
      <c r="AC3070" s="408"/>
      <c r="AD3070" s="408"/>
      <c r="AG3070" s="100">
        <f t="shared" si="472"/>
        <v>0</v>
      </c>
      <c r="AH3070" s="101">
        <f t="shared" si="473"/>
        <v>0</v>
      </c>
      <c r="AI3070" s="101">
        <f t="shared" si="474"/>
        <v>0</v>
      </c>
      <c r="AJ3070" s="102">
        <f t="shared" si="475"/>
        <v>0</v>
      </c>
      <c r="AL3070" s="111">
        <f t="shared" si="476"/>
        <v>0</v>
      </c>
    </row>
    <row r="3071" spans="3:38">
      <c r="C3071" s="126" t="s">
        <v>133</v>
      </c>
      <c r="D3071" s="719" t="str">
        <f t="shared" ref="D3071:D3125" si="477">IF(D103="","",D103)</f>
        <v/>
      </c>
      <c r="E3071" s="720"/>
      <c r="F3071" s="720"/>
      <c r="G3071" s="720"/>
      <c r="H3071" s="720"/>
      <c r="I3071" s="720"/>
      <c r="J3071" s="720"/>
      <c r="K3071" s="720"/>
      <c r="L3071" s="720"/>
      <c r="M3071" s="720"/>
      <c r="N3071" s="721"/>
      <c r="O3071" s="408"/>
      <c r="P3071" s="408"/>
      <c r="Q3071" s="408"/>
      <c r="R3071" s="408"/>
      <c r="S3071" s="408"/>
      <c r="T3071" s="408"/>
      <c r="U3071" s="408"/>
      <c r="V3071" s="408"/>
      <c r="W3071" s="408"/>
      <c r="X3071" s="408"/>
      <c r="Y3071" s="408"/>
      <c r="Z3071" s="408"/>
      <c r="AA3071" s="408"/>
      <c r="AB3071" s="408"/>
      <c r="AC3071" s="408"/>
      <c r="AD3071" s="408"/>
      <c r="AG3071" s="100">
        <f t="shared" ref="AG3071:AG3125" si="478">O3071</f>
        <v>0</v>
      </c>
      <c r="AH3071" s="101">
        <f t="shared" ref="AH3071:AH3125" si="479">IF(AND(COUNTA(S3071:AD3071)&lt;&gt;0,COUNTIF(S3071:AD3071,"NA")=COUNTA($S$3005:$AD$3005)),"NA",SUM(S3071:AD3071))</f>
        <v>0</v>
      </c>
      <c r="AI3071" s="101">
        <f t="shared" ref="AI3071:AI3125" si="480">COUNTIF(S3071:AD3071, "NS")</f>
        <v>0</v>
      </c>
      <c r="AJ3071" s="102">
        <f t="shared" ref="AJ3071:AJ3125" si="481">IF($AG$3004=$AH$3004, 0, IF(OR(AND(AG3071 =0, AI3071 &gt;0), AND(AG3071 ="NS", AH3071&gt;0), AND(AG3071 ="NS", AH3071 =0, AI3071=0), AND(AG3071="NA", AH3071&lt;&gt;"NA") ), 1, IF(OR(AND(AI3071&gt;=2, AH3071&lt;AG3071), AND(AG3071="NS", AH3071=0, AI3071&gt;0), AH3071=AG3071 ), 0, 1)))</f>
        <v>0</v>
      </c>
      <c r="AL3071" s="111">
        <f t="shared" ref="AL3071:AL3125" si="482">IF($AG$3004=$AH$3004,0,IF(OR(AND(D3071&lt;&gt;"",COUNTA(O3071:AD3071)&lt;&gt;COUNTA($O$3005:$AD$3005)),AND(D3071="",COUNTA(O3071:AD3071)&gt;0)),1,0))</f>
        <v>0</v>
      </c>
    </row>
    <row r="3072" spans="3:38">
      <c r="C3072" s="126" t="s">
        <v>134</v>
      </c>
      <c r="D3072" s="719" t="str">
        <f t="shared" si="477"/>
        <v/>
      </c>
      <c r="E3072" s="720"/>
      <c r="F3072" s="720"/>
      <c r="G3072" s="720"/>
      <c r="H3072" s="720"/>
      <c r="I3072" s="720"/>
      <c r="J3072" s="720"/>
      <c r="K3072" s="720"/>
      <c r="L3072" s="720"/>
      <c r="M3072" s="720"/>
      <c r="N3072" s="721"/>
      <c r="O3072" s="408"/>
      <c r="P3072" s="408"/>
      <c r="Q3072" s="408"/>
      <c r="R3072" s="408"/>
      <c r="S3072" s="408"/>
      <c r="T3072" s="408"/>
      <c r="U3072" s="408"/>
      <c r="V3072" s="408"/>
      <c r="W3072" s="408"/>
      <c r="X3072" s="408"/>
      <c r="Y3072" s="408"/>
      <c r="Z3072" s="408"/>
      <c r="AA3072" s="408"/>
      <c r="AB3072" s="408"/>
      <c r="AC3072" s="408"/>
      <c r="AD3072" s="408"/>
      <c r="AG3072" s="100">
        <f t="shared" si="478"/>
        <v>0</v>
      </c>
      <c r="AH3072" s="101">
        <f t="shared" si="479"/>
        <v>0</v>
      </c>
      <c r="AI3072" s="101">
        <f t="shared" si="480"/>
        <v>0</v>
      </c>
      <c r="AJ3072" s="102">
        <f t="shared" si="481"/>
        <v>0</v>
      </c>
      <c r="AL3072" s="111">
        <f t="shared" si="482"/>
        <v>0</v>
      </c>
    </row>
    <row r="3073" spans="3:38">
      <c r="C3073" s="126" t="s">
        <v>135</v>
      </c>
      <c r="D3073" s="719" t="str">
        <f t="shared" si="477"/>
        <v/>
      </c>
      <c r="E3073" s="720"/>
      <c r="F3073" s="720"/>
      <c r="G3073" s="720"/>
      <c r="H3073" s="720"/>
      <c r="I3073" s="720"/>
      <c r="J3073" s="720"/>
      <c r="K3073" s="720"/>
      <c r="L3073" s="720"/>
      <c r="M3073" s="720"/>
      <c r="N3073" s="721"/>
      <c r="O3073" s="408"/>
      <c r="P3073" s="408"/>
      <c r="Q3073" s="408"/>
      <c r="R3073" s="408"/>
      <c r="S3073" s="408"/>
      <c r="T3073" s="408"/>
      <c r="U3073" s="408"/>
      <c r="V3073" s="408"/>
      <c r="W3073" s="408"/>
      <c r="X3073" s="408"/>
      <c r="Y3073" s="408"/>
      <c r="Z3073" s="408"/>
      <c r="AA3073" s="408"/>
      <c r="AB3073" s="408"/>
      <c r="AC3073" s="408"/>
      <c r="AD3073" s="408"/>
      <c r="AG3073" s="100">
        <f t="shared" si="478"/>
        <v>0</v>
      </c>
      <c r="AH3073" s="101">
        <f t="shared" si="479"/>
        <v>0</v>
      </c>
      <c r="AI3073" s="101">
        <f t="shared" si="480"/>
        <v>0</v>
      </c>
      <c r="AJ3073" s="102">
        <f t="shared" si="481"/>
        <v>0</v>
      </c>
      <c r="AL3073" s="111">
        <f t="shared" si="482"/>
        <v>0</v>
      </c>
    </row>
    <row r="3074" spans="3:38">
      <c r="C3074" s="126" t="s">
        <v>136</v>
      </c>
      <c r="D3074" s="719" t="str">
        <f t="shared" si="477"/>
        <v/>
      </c>
      <c r="E3074" s="720"/>
      <c r="F3074" s="720"/>
      <c r="G3074" s="720"/>
      <c r="H3074" s="720"/>
      <c r="I3074" s="720"/>
      <c r="J3074" s="720"/>
      <c r="K3074" s="720"/>
      <c r="L3074" s="720"/>
      <c r="M3074" s="720"/>
      <c r="N3074" s="721"/>
      <c r="O3074" s="408"/>
      <c r="P3074" s="408"/>
      <c r="Q3074" s="408"/>
      <c r="R3074" s="408"/>
      <c r="S3074" s="408"/>
      <c r="T3074" s="408"/>
      <c r="U3074" s="408"/>
      <c r="V3074" s="408"/>
      <c r="W3074" s="408"/>
      <c r="X3074" s="408"/>
      <c r="Y3074" s="408"/>
      <c r="Z3074" s="408"/>
      <c r="AA3074" s="408"/>
      <c r="AB3074" s="408"/>
      <c r="AC3074" s="408"/>
      <c r="AD3074" s="408"/>
      <c r="AG3074" s="100">
        <f t="shared" si="478"/>
        <v>0</v>
      </c>
      <c r="AH3074" s="101">
        <f t="shared" si="479"/>
        <v>0</v>
      </c>
      <c r="AI3074" s="101">
        <f t="shared" si="480"/>
        <v>0</v>
      </c>
      <c r="AJ3074" s="102">
        <f t="shared" si="481"/>
        <v>0</v>
      </c>
      <c r="AL3074" s="111">
        <f t="shared" si="482"/>
        <v>0</v>
      </c>
    </row>
    <row r="3075" spans="3:38">
      <c r="C3075" s="126" t="s">
        <v>137</v>
      </c>
      <c r="D3075" s="719" t="str">
        <f t="shared" si="477"/>
        <v/>
      </c>
      <c r="E3075" s="720"/>
      <c r="F3075" s="720"/>
      <c r="G3075" s="720"/>
      <c r="H3075" s="720"/>
      <c r="I3075" s="720"/>
      <c r="J3075" s="720"/>
      <c r="K3075" s="720"/>
      <c r="L3075" s="720"/>
      <c r="M3075" s="720"/>
      <c r="N3075" s="721"/>
      <c r="O3075" s="408"/>
      <c r="P3075" s="408"/>
      <c r="Q3075" s="408"/>
      <c r="R3075" s="408"/>
      <c r="S3075" s="408"/>
      <c r="T3075" s="408"/>
      <c r="U3075" s="408"/>
      <c r="V3075" s="408"/>
      <c r="W3075" s="408"/>
      <c r="X3075" s="408"/>
      <c r="Y3075" s="408"/>
      <c r="Z3075" s="408"/>
      <c r="AA3075" s="408"/>
      <c r="AB3075" s="408"/>
      <c r="AC3075" s="408"/>
      <c r="AD3075" s="408"/>
      <c r="AG3075" s="100">
        <f t="shared" si="478"/>
        <v>0</v>
      </c>
      <c r="AH3075" s="101">
        <f t="shared" si="479"/>
        <v>0</v>
      </c>
      <c r="AI3075" s="101">
        <f t="shared" si="480"/>
        <v>0</v>
      </c>
      <c r="AJ3075" s="102">
        <f t="shared" si="481"/>
        <v>0</v>
      </c>
      <c r="AL3075" s="111">
        <f t="shared" si="482"/>
        <v>0</v>
      </c>
    </row>
    <row r="3076" spans="3:38">
      <c r="C3076" s="126" t="s">
        <v>138</v>
      </c>
      <c r="D3076" s="719" t="str">
        <f t="shared" si="477"/>
        <v/>
      </c>
      <c r="E3076" s="720"/>
      <c r="F3076" s="720"/>
      <c r="G3076" s="720"/>
      <c r="H3076" s="720"/>
      <c r="I3076" s="720"/>
      <c r="J3076" s="720"/>
      <c r="K3076" s="720"/>
      <c r="L3076" s="720"/>
      <c r="M3076" s="720"/>
      <c r="N3076" s="721"/>
      <c r="O3076" s="408"/>
      <c r="P3076" s="408"/>
      <c r="Q3076" s="408"/>
      <c r="R3076" s="408"/>
      <c r="S3076" s="408"/>
      <c r="T3076" s="408"/>
      <c r="U3076" s="408"/>
      <c r="V3076" s="408"/>
      <c r="W3076" s="408"/>
      <c r="X3076" s="408"/>
      <c r="Y3076" s="408"/>
      <c r="Z3076" s="408"/>
      <c r="AA3076" s="408"/>
      <c r="AB3076" s="408"/>
      <c r="AC3076" s="408"/>
      <c r="AD3076" s="408"/>
      <c r="AG3076" s="100">
        <f t="shared" si="478"/>
        <v>0</v>
      </c>
      <c r="AH3076" s="101">
        <f t="shared" si="479"/>
        <v>0</v>
      </c>
      <c r="AI3076" s="101">
        <f t="shared" si="480"/>
        <v>0</v>
      </c>
      <c r="AJ3076" s="102">
        <f t="shared" si="481"/>
        <v>0</v>
      </c>
      <c r="AL3076" s="111">
        <f t="shared" si="482"/>
        <v>0</v>
      </c>
    </row>
    <row r="3077" spans="3:38">
      <c r="C3077" s="126" t="s">
        <v>139</v>
      </c>
      <c r="D3077" s="719" t="str">
        <f t="shared" si="477"/>
        <v/>
      </c>
      <c r="E3077" s="720"/>
      <c r="F3077" s="720"/>
      <c r="G3077" s="720"/>
      <c r="H3077" s="720"/>
      <c r="I3077" s="720"/>
      <c r="J3077" s="720"/>
      <c r="K3077" s="720"/>
      <c r="L3077" s="720"/>
      <c r="M3077" s="720"/>
      <c r="N3077" s="721"/>
      <c r="O3077" s="408"/>
      <c r="P3077" s="408"/>
      <c r="Q3077" s="408"/>
      <c r="R3077" s="408"/>
      <c r="S3077" s="408"/>
      <c r="T3077" s="408"/>
      <c r="U3077" s="408"/>
      <c r="V3077" s="408"/>
      <c r="W3077" s="408"/>
      <c r="X3077" s="408"/>
      <c r="Y3077" s="408"/>
      <c r="Z3077" s="408"/>
      <c r="AA3077" s="408"/>
      <c r="AB3077" s="408"/>
      <c r="AC3077" s="408"/>
      <c r="AD3077" s="408"/>
      <c r="AG3077" s="100">
        <f t="shared" si="478"/>
        <v>0</v>
      </c>
      <c r="AH3077" s="101">
        <f t="shared" si="479"/>
        <v>0</v>
      </c>
      <c r="AI3077" s="101">
        <f t="shared" si="480"/>
        <v>0</v>
      </c>
      <c r="AJ3077" s="102">
        <f t="shared" si="481"/>
        <v>0</v>
      </c>
      <c r="AL3077" s="111">
        <f t="shared" si="482"/>
        <v>0</v>
      </c>
    </row>
    <row r="3078" spans="3:38">
      <c r="C3078" s="126" t="s">
        <v>140</v>
      </c>
      <c r="D3078" s="719" t="str">
        <f t="shared" si="477"/>
        <v/>
      </c>
      <c r="E3078" s="720"/>
      <c r="F3078" s="720"/>
      <c r="G3078" s="720"/>
      <c r="H3078" s="720"/>
      <c r="I3078" s="720"/>
      <c r="J3078" s="720"/>
      <c r="K3078" s="720"/>
      <c r="L3078" s="720"/>
      <c r="M3078" s="720"/>
      <c r="N3078" s="721"/>
      <c r="O3078" s="408"/>
      <c r="P3078" s="408"/>
      <c r="Q3078" s="408"/>
      <c r="R3078" s="408"/>
      <c r="S3078" s="408"/>
      <c r="T3078" s="408"/>
      <c r="U3078" s="408"/>
      <c r="V3078" s="408"/>
      <c r="W3078" s="408"/>
      <c r="X3078" s="408"/>
      <c r="Y3078" s="408"/>
      <c r="Z3078" s="408"/>
      <c r="AA3078" s="408"/>
      <c r="AB3078" s="408"/>
      <c r="AC3078" s="408"/>
      <c r="AD3078" s="408"/>
      <c r="AG3078" s="100">
        <f t="shared" si="478"/>
        <v>0</v>
      </c>
      <c r="AH3078" s="101">
        <f t="shared" si="479"/>
        <v>0</v>
      </c>
      <c r="AI3078" s="101">
        <f t="shared" si="480"/>
        <v>0</v>
      </c>
      <c r="AJ3078" s="102">
        <f t="shared" si="481"/>
        <v>0</v>
      </c>
      <c r="AL3078" s="111">
        <f t="shared" si="482"/>
        <v>0</v>
      </c>
    </row>
    <row r="3079" spans="3:38">
      <c r="C3079" s="126" t="s">
        <v>141</v>
      </c>
      <c r="D3079" s="719" t="str">
        <f t="shared" si="477"/>
        <v/>
      </c>
      <c r="E3079" s="720"/>
      <c r="F3079" s="720"/>
      <c r="G3079" s="720"/>
      <c r="H3079" s="720"/>
      <c r="I3079" s="720"/>
      <c r="J3079" s="720"/>
      <c r="K3079" s="720"/>
      <c r="L3079" s="720"/>
      <c r="M3079" s="720"/>
      <c r="N3079" s="721"/>
      <c r="O3079" s="408"/>
      <c r="P3079" s="408"/>
      <c r="Q3079" s="408"/>
      <c r="R3079" s="408"/>
      <c r="S3079" s="408"/>
      <c r="T3079" s="408"/>
      <c r="U3079" s="408"/>
      <c r="V3079" s="408"/>
      <c r="W3079" s="408"/>
      <c r="X3079" s="408"/>
      <c r="Y3079" s="408"/>
      <c r="Z3079" s="408"/>
      <c r="AA3079" s="408"/>
      <c r="AB3079" s="408"/>
      <c r="AC3079" s="408"/>
      <c r="AD3079" s="408"/>
      <c r="AG3079" s="100">
        <f t="shared" si="478"/>
        <v>0</v>
      </c>
      <c r="AH3079" s="101">
        <f t="shared" si="479"/>
        <v>0</v>
      </c>
      <c r="AI3079" s="101">
        <f t="shared" si="480"/>
        <v>0</v>
      </c>
      <c r="AJ3079" s="102">
        <f t="shared" si="481"/>
        <v>0</v>
      </c>
      <c r="AL3079" s="111">
        <f t="shared" si="482"/>
        <v>0</v>
      </c>
    </row>
    <row r="3080" spans="3:38">
      <c r="C3080" s="126" t="s">
        <v>142</v>
      </c>
      <c r="D3080" s="719" t="str">
        <f t="shared" si="477"/>
        <v/>
      </c>
      <c r="E3080" s="720"/>
      <c r="F3080" s="720"/>
      <c r="G3080" s="720"/>
      <c r="H3080" s="720"/>
      <c r="I3080" s="720"/>
      <c r="J3080" s="720"/>
      <c r="K3080" s="720"/>
      <c r="L3080" s="720"/>
      <c r="M3080" s="720"/>
      <c r="N3080" s="721"/>
      <c r="O3080" s="408"/>
      <c r="P3080" s="408"/>
      <c r="Q3080" s="408"/>
      <c r="R3080" s="408"/>
      <c r="S3080" s="408"/>
      <c r="T3080" s="408"/>
      <c r="U3080" s="408"/>
      <c r="V3080" s="408"/>
      <c r="W3080" s="408"/>
      <c r="X3080" s="408"/>
      <c r="Y3080" s="408"/>
      <c r="Z3080" s="408"/>
      <c r="AA3080" s="408"/>
      <c r="AB3080" s="408"/>
      <c r="AC3080" s="408"/>
      <c r="AD3080" s="408"/>
      <c r="AG3080" s="100">
        <f t="shared" si="478"/>
        <v>0</v>
      </c>
      <c r="AH3080" s="101">
        <f t="shared" si="479"/>
        <v>0</v>
      </c>
      <c r="AI3080" s="101">
        <f t="shared" si="480"/>
        <v>0</v>
      </c>
      <c r="AJ3080" s="102">
        <f t="shared" si="481"/>
        <v>0</v>
      </c>
      <c r="AL3080" s="111">
        <f t="shared" si="482"/>
        <v>0</v>
      </c>
    </row>
    <row r="3081" spans="3:38">
      <c r="C3081" s="126" t="s">
        <v>143</v>
      </c>
      <c r="D3081" s="719" t="str">
        <f t="shared" si="477"/>
        <v/>
      </c>
      <c r="E3081" s="720"/>
      <c r="F3081" s="720"/>
      <c r="G3081" s="720"/>
      <c r="H3081" s="720"/>
      <c r="I3081" s="720"/>
      <c r="J3081" s="720"/>
      <c r="K3081" s="720"/>
      <c r="L3081" s="720"/>
      <c r="M3081" s="720"/>
      <c r="N3081" s="721"/>
      <c r="O3081" s="408"/>
      <c r="P3081" s="408"/>
      <c r="Q3081" s="408"/>
      <c r="R3081" s="408"/>
      <c r="S3081" s="408"/>
      <c r="T3081" s="408"/>
      <c r="U3081" s="408"/>
      <c r="V3081" s="408"/>
      <c r="W3081" s="408"/>
      <c r="X3081" s="408"/>
      <c r="Y3081" s="408"/>
      <c r="Z3081" s="408"/>
      <c r="AA3081" s="408"/>
      <c r="AB3081" s="408"/>
      <c r="AC3081" s="408"/>
      <c r="AD3081" s="408"/>
      <c r="AG3081" s="100">
        <f t="shared" si="478"/>
        <v>0</v>
      </c>
      <c r="AH3081" s="101">
        <f t="shared" si="479"/>
        <v>0</v>
      </c>
      <c r="AI3081" s="101">
        <f t="shared" si="480"/>
        <v>0</v>
      </c>
      <c r="AJ3081" s="102">
        <f t="shared" si="481"/>
        <v>0</v>
      </c>
      <c r="AL3081" s="111">
        <f t="shared" si="482"/>
        <v>0</v>
      </c>
    </row>
    <row r="3082" spans="3:38">
      <c r="C3082" s="126" t="s">
        <v>144</v>
      </c>
      <c r="D3082" s="719" t="str">
        <f t="shared" si="477"/>
        <v/>
      </c>
      <c r="E3082" s="720"/>
      <c r="F3082" s="720"/>
      <c r="G3082" s="720"/>
      <c r="H3082" s="720"/>
      <c r="I3082" s="720"/>
      <c r="J3082" s="720"/>
      <c r="K3082" s="720"/>
      <c r="L3082" s="720"/>
      <c r="M3082" s="720"/>
      <c r="N3082" s="721"/>
      <c r="O3082" s="408"/>
      <c r="P3082" s="408"/>
      <c r="Q3082" s="408"/>
      <c r="R3082" s="408"/>
      <c r="S3082" s="408"/>
      <c r="T3082" s="408"/>
      <c r="U3082" s="408"/>
      <c r="V3082" s="408"/>
      <c r="W3082" s="408"/>
      <c r="X3082" s="408"/>
      <c r="Y3082" s="408"/>
      <c r="Z3082" s="408"/>
      <c r="AA3082" s="408"/>
      <c r="AB3082" s="408"/>
      <c r="AC3082" s="408"/>
      <c r="AD3082" s="408"/>
      <c r="AG3082" s="100">
        <f t="shared" si="478"/>
        <v>0</v>
      </c>
      <c r="AH3082" s="101">
        <f t="shared" si="479"/>
        <v>0</v>
      </c>
      <c r="AI3082" s="101">
        <f t="shared" si="480"/>
        <v>0</v>
      </c>
      <c r="AJ3082" s="102">
        <f t="shared" si="481"/>
        <v>0</v>
      </c>
      <c r="AL3082" s="111">
        <f t="shared" si="482"/>
        <v>0</v>
      </c>
    </row>
    <row r="3083" spans="3:38">
      <c r="C3083" s="126" t="s">
        <v>145</v>
      </c>
      <c r="D3083" s="719" t="str">
        <f t="shared" si="477"/>
        <v/>
      </c>
      <c r="E3083" s="720"/>
      <c r="F3083" s="720"/>
      <c r="G3083" s="720"/>
      <c r="H3083" s="720"/>
      <c r="I3083" s="720"/>
      <c r="J3083" s="720"/>
      <c r="K3083" s="720"/>
      <c r="L3083" s="720"/>
      <c r="M3083" s="720"/>
      <c r="N3083" s="721"/>
      <c r="O3083" s="408"/>
      <c r="P3083" s="408"/>
      <c r="Q3083" s="408"/>
      <c r="R3083" s="408"/>
      <c r="S3083" s="408"/>
      <c r="T3083" s="408"/>
      <c r="U3083" s="408"/>
      <c r="V3083" s="408"/>
      <c r="W3083" s="408"/>
      <c r="X3083" s="408"/>
      <c r="Y3083" s="408"/>
      <c r="Z3083" s="408"/>
      <c r="AA3083" s="408"/>
      <c r="AB3083" s="408"/>
      <c r="AC3083" s="408"/>
      <c r="AD3083" s="408"/>
      <c r="AG3083" s="100">
        <f t="shared" si="478"/>
        <v>0</v>
      </c>
      <c r="AH3083" s="101">
        <f t="shared" si="479"/>
        <v>0</v>
      </c>
      <c r="AI3083" s="101">
        <f t="shared" si="480"/>
        <v>0</v>
      </c>
      <c r="AJ3083" s="102">
        <f t="shared" si="481"/>
        <v>0</v>
      </c>
      <c r="AL3083" s="111">
        <f t="shared" si="482"/>
        <v>0</v>
      </c>
    </row>
    <row r="3084" spans="3:38">
      <c r="C3084" s="126" t="s">
        <v>146</v>
      </c>
      <c r="D3084" s="719" t="str">
        <f t="shared" si="477"/>
        <v/>
      </c>
      <c r="E3084" s="720"/>
      <c r="F3084" s="720"/>
      <c r="G3084" s="720"/>
      <c r="H3084" s="720"/>
      <c r="I3084" s="720"/>
      <c r="J3084" s="720"/>
      <c r="K3084" s="720"/>
      <c r="L3084" s="720"/>
      <c r="M3084" s="720"/>
      <c r="N3084" s="721"/>
      <c r="O3084" s="408"/>
      <c r="P3084" s="408"/>
      <c r="Q3084" s="408"/>
      <c r="R3084" s="408"/>
      <c r="S3084" s="408"/>
      <c r="T3084" s="408"/>
      <c r="U3084" s="408"/>
      <c r="V3084" s="408"/>
      <c r="W3084" s="408"/>
      <c r="X3084" s="408"/>
      <c r="Y3084" s="408"/>
      <c r="Z3084" s="408"/>
      <c r="AA3084" s="408"/>
      <c r="AB3084" s="408"/>
      <c r="AC3084" s="408"/>
      <c r="AD3084" s="408"/>
      <c r="AG3084" s="100">
        <f t="shared" si="478"/>
        <v>0</v>
      </c>
      <c r="AH3084" s="101">
        <f t="shared" si="479"/>
        <v>0</v>
      </c>
      <c r="AI3084" s="101">
        <f t="shared" si="480"/>
        <v>0</v>
      </c>
      <c r="AJ3084" s="102">
        <f t="shared" si="481"/>
        <v>0</v>
      </c>
      <c r="AL3084" s="111">
        <f t="shared" si="482"/>
        <v>0</v>
      </c>
    </row>
    <row r="3085" spans="3:38">
      <c r="C3085" s="126" t="s">
        <v>147</v>
      </c>
      <c r="D3085" s="719" t="str">
        <f t="shared" si="477"/>
        <v/>
      </c>
      <c r="E3085" s="720"/>
      <c r="F3085" s="720"/>
      <c r="G3085" s="720"/>
      <c r="H3085" s="720"/>
      <c r="I3085" s="720"/>
      <c r="J3085" s="720"/>
      <c r="K3085" s="720"/>
      <c r="L3085" s="720"/>
      <c r="M3085" s="720"/>
      <c r="N3085" s="721"/>
      <c r="O3085" s="408"/>
      <c r="P3085" s="408"/>
      <c r="Q3085" s="408"/>
      <c r="R3085" s="408"/>
      <c r="S3085" s="408"/>
      <c r="T3085" s="408"/>
      <c r="U3085" s="408"/>
      <c r="V3085" s="408"/>
      <c r="W3085" s="408"/>
      <c r="X3085" s="408"/>
      <c r="Y3085" s="408"/>
      <c r="Z3085" s="408"/>
      <c r="AA3085" s="408"/>
      <c r="AB3085" s="408"/>
      <c r="AC3085" s="408"/>
      <c r="AD3085" s="408"/>
      <c r="AG3085" s="100">
        <f t="shared" si="478"/>
        <v>0</v>
      </c>
      <c r="AH3085" s="101">
        <f t="shared" si="479"/>
        <v>0</v>
      </c>
      <c r="AI3085" s="101">
        <f t="shared" si="480"/>
        <v>0</v>
      </c>
      <c r="AJ3085" s="102">
        <f t="shared" si="481"/>
        <v>0</v>
      </c>
      <c r="AL3085" s="111">
        <f t="shared" si="482"/>
        <v>0</v>
      </c>
    </row>
    <row r="3086" spans="3:38">
      <c r="C3086" s="126" t="s">
        <v>148</v>
      </c>
      <c r="D3086" s="719" t="str">
        <f t="shared" si="477"/>
        <v/>
      </c>
      <c r="E3086" s="720"/>
      <c r="F3086" s="720"/>
      <c r="G3086" s="720"/>
      <c r="H3086" s="720"/>
      <c r="I3086" s="720"/>
      <c r="J3086" s="720"/>
      <c r="K3086" s="720"/>
      <c r="L3086" s="720"/>
      <c r="M3086" s="720"/>
      <c r="N3086" s="721"/>
      <c r="O3086" s="408"/>
      <c r="P3086" s="408"/>
      <c r="Q3086" s="408"/>
      <c r="R3086" s="408"/>
      <c r="S3086" s="408"/>
      <c r="T3086" s="408"/>
      <c r="U3086" s="408"/>
      <c r="V3086" s="408"/>
      <c r="W3086" s="408"/>
      <c r="X3086" s="408"/>
      <c r="Y3086" s="408"/>
      <c r="Z3086" s="408"/>
      <c r="AA3086" s="408"/>
      <c r="AB3086" s="408"/>
      <c r="AC3086" s="408"/>
      <c r="AD3086" s="408"/>
      <c r="AG3086" s="100">
        <f t="shared" si="478"/>
        <v>0</v>
      </c>
      <c r="AH3086" s="101">
        <f t="shared" si="479"/>
        <v>0</v>
      </c>
      <c r="AI3086" s="101">
        <f t="shared" si="480"/>
        <v>0</v>
      </c>
      <c r="AJ3086" s="102">
        <f t="shared" si="481"/>
        <v>0</v>
      </c>
      <c r="AL3086" s="111">
        <f t="shared" si="482"/>
        <v>0</v>
      </c>
    </row>
    <row r="3087" spans="3:38">
      <c r="C3087" s="126" t="s">
        <v>149</v>
      </c>
      <c r="D3087" s="719" t="str">
        <f t="shared" si="477"/>
        <v/>
      </c>
      <c r="E3087" s="720"/>
      <c r="F3087" s="720"/>
      <c r="G3087" s="720"/>
      <c r="H3087" s="720"/>
      <c r="I3087" s="720"/>
      <c r="J3087" s="720"/>
      <c r="K3087" s="720"/>
      <c r="L3087" s="720"/>
      <c r="M3087" s="720"/>
      <c r="N3087" s="721"/>
      <c r="O3087" s="408"/>
      <c r="P3087" s="408"/>
      <c r="Q3087" s="408"/>
      <c r="R3087" s="408"/>
      <c r="S3087" s="408"/>
      <c r="T3087" s="408"/>
      <c r="U3087" s="408"/>
      <c r="V3087" s="408"/>
      <c r="W3087" s="408"/>
      <c r="X3087" s="408"/>
      <c r="Y3087" s="408"/>
      <c r="Z3087" s="408"/>
      <c r="AA3087" s="408"/>
      <c r="AB3087" s="408"/>
      <c r="AC3087" s="408"/>
      <c r="AD3087" s="408"/>
      <c r="AG3087" s="100">
        <f t="shared" si="478"/>
        <v>0</v>
      </c>
      <c r="AH3087" s="101">
        <f t="shared" si="479"/>
        <v>0</v>
      </c>
      <c r="AI3087" s="101">
        <f t="shared" si="480"/>
        <v>0</v>
      </c>
      <c r="AJ3087" s="102">
        <f t="shared" si="481"/>
        <v>0</v>
      </c>
      <c r="AL3087" s="111">
        <f t="shared" si="482"/>
        <v>0</v>
      </c>
    </row>
    <row r="3088" spans="3:38">
      <c r="C3088" s="126" t="s">
        <v>150</v>
      </c>
      <c r="D3088" s="719" t="str">
        <f t="shared" si="477"/>
        <v/>
      </c>
      <c r="E3088" s="720"/>
      <c r="F3088" s="720"/>
      <c r="G3088" s="720"/>
      <c r="H3088" s="720"/>
      <c r="I3088" s="720"/>
      <c r="J3088" s="720"/>
      <c r="K3088" s="720"/>
      <c r="L3088" s="720"/>
      <c r="M3088" s="720"/>
      <c r="N3088" s="721"/>
      <c r="O3088" s="408"/>
      <c r="P3088" s="408"/>
      <c r="Q3088" s="408"/>
      <c r="R3088" s="408"/>
      <c r="S3088" s="408"/>
      <c r="T3088" s="408"/>
      <c r="U3088" s="408"/>
      <c r="V3088" s="408"/>
      <c r="W3088" s="408"/>
      <c r="X3088" s="408"/>
      <c r="Y3088" s="408"/>
      <c r="Z3088" s="408"/>
      <c r="AA3088" s="408"/>
      <c r="AB3088" s="408"/>
      <c r="AC3088" s="408"/>
      <c r="AD3088" s="408"/>
      <c r="AG3088" s="100">
        <f t="shared" si="478"/>
        <v>0</v>
      </c>
      <c r="AH3088" s="101">
        <f t="shared" si="479"/>
        <v>0</v>
      </c>
      <c r="AI3088" s="101">
        <f t="shared" si="480"/>
        <v>0</v>
      </c>
      <c r="AJ3088" s="102">
        <f t="shared" si="481"/>
        <v>0</v>
      </c>
      <c r="AL3088" s="111">
        <f t="shared" si="482"/>
        <v>0</v>
      </c>
    </row>
    <row r="3089" spans="3:38">
      <c r="C3089" s="126" t="s">
        <v>151</v>
      </c>
      <c r="D3089" s="719" t="str">
        <f t="shared" si="477"/>
        <v/>
      </c>
      <c r="E3089" s="720"/>
      <c r="F3089" s="720"/>
      <c r="G3089" s="720"/>
      <c r="H3089" s="720"/>
      <c r="I3089" s="720"/>
      <c r="J3089" s="720"/>
      <c r="K3089" s="720"/>
      <c r="L3089" s="720"/>
      <c r="M3089" s="720"/>
      <c r="N3089" s="721"/>
      <c r="O3089" s="408"/>
      <c r="P3089" s="408"/>
      <c r="Q3089" s="408"/>
      <c r="R3089" s="408"/>
      <c r="S3089" s="408"/>
      <c r="T3089" s="408"/>
      <c r="U3089" s="408"/>
      <c r="V3089" s="408"/>
      <c r="W3089" s="408"/>
      <c r="X3089" s="408"/>
      <c r="Y3089" s="408"/>
      <c r="Z3089" s="408"/>
      <c r="AA3089" s="408"/>
      <c r="AB3089" s="408"/>
      <c r="AC3089" s="408"/>
      <c r="AD3089" s="408"/>
      <c r="AG3089" s="100">
        <f t="shared" si="478"/>
        <v>0</v>
      </c>
      <c r="AH3089" s="101">
        <f t="shared" si="479"/>
        <v>0</v>
      </c>
      <c r="AI3089" s="101">
        <f t="shared" si="480"/>
        <v>0</v>
      </c>
      <c r="AJ3089" s="102">
        <f t="shared" si="481"/>
        <v>0</v>
      </c>
      <c r="AL3089" s="111">
        <f t="shared" si="482"/>
        <v>0</v>
      </c>
    </row>
    <row r="3090" spans="3:38">
      <c r="C3090" s="126" t="s">
        <v>152</v>
      </c>
      <c r="D3090" s="719" t="str">
        <f t="shared" si="477"/>
        <v/>
      </c>
      <c r="E3090" s="720"/>
      <c r="F3090" s="720"/>
      <c r="G3090" s="720"/>
      <c r="H3090" s="720"/>
      <c r="I3090" s="720"/>
      <c r="J3090" s="720"/>
      <c r="K3090" s="720"/>
      <c r="L3090" s="720"/>
      <c r="M3090" s="720"/>
      <c r="N3090" s="721"/>
      <c r="O3090" s="408"/>
      <c r="P3090" s="408"/>
      <c r="Q3090" s="408"/>
      <c r="R3090" s="408"/>
      <c r="S3090" s="408"/>
      <c r="T3090" s="408"/>
      <c r="U3090" s="408"/>
      <c r="V3090" s="408"/>
      <c r="W3090" s="408"/>
      <c r="X3090" s="408"/>
      <c r="Y3090" s="408"/>
      <c r="Z3090" s="408"/>
      <c r="AA3090" s="408"/>
      <c r="AB3090" s="408"/>
      <c r="AC3090" s="408"/>
      <c r="AD3090" s="408"/>
      <c r="AG3090" s="100">
        <f t="shared" si="478"/>
        <v>0</v>
      </c>
      <c r="AH3090" s="101">
        <f t="shared" si="479"/>
        <v>0</v>
      </c>
      <c r="AI3090" s="101">
        <f t="shared" si="480"/>
        <v>0</v>
      </c>
      <c r="AJ3090" s="102">
        <f t="shared" si="481"/>
        <v>0</v>
      </c>
      <c r="AL3090" s="111">
        <f t="shared" si="482"/>
        <v>0</v>
      </c>
    </row>
    <row r="3091" spans="3:38">
      <c r="C3091" s="126" t="s">
        <v>153</v>
      </c>
      <c r="D3091" s="719" t="str">
        <f t="shared" si="477"/>
        <v/>
      </c>
      <c r="E3091" s="720"/>
      <c r="F3091" s="720"/>
      <c r="G3091" s="720"/>
      <c r="H3091" s="720"/>
      <c r="I3091" s="720"/>
      <c r="J3091" s="720"/>
      <c r="K3091" s="720"/>
      <c r="L3091" s="720"/>
      <c r="M3091" s="720"/>
      <c r="N3091" s="721"/>
      <c r="O3091" s="408"/>
      <c r="P3091" s="408"/>
      <c r="Q3091" s="408"/>
      <c r="R3091" s="408"/>
      <c r="S3091" s="408"/>
      <c r="T3091" s="408"/>
      <c r="U3091" s="408"/>
      <c r="V3091" s="408"/>
      <c r="W3091" s="408"/>
      <c r="X3091" s="408"/>
      <c r="Y3091" s="408"/>
      <c r="Z3091" s="408"/>
      <c r="AA3091" s="408"/>
      <c r="AB3091" s="408"/>
      <c r="AC3091" s="408"/>
      <c r="AD3091" s="408"/>
      <c r="AG3091" s="100">
        <f t="shared" si="478"/>
        <v>0</v>
      </c>
      <c r="AH3091" s="101">
        <f t="shared" si="479"/>
        <v>0</v>
      </c>
      <c r="AI3091" s="101">
        <f t="shared" si="480"/>
        <v>0</v>
      </c>
      <c r="AJ3091" s="102">
        <f t="shared" si="481"/>
        <v>0</v>
      </c>
      <c r="AL3091" s="111">
        <f t="shared" si="482"/>
        <v>0</v>
      </c>
    </row>
    <row r="3092" spans="3:38">
      <c r="C3092" s="126" t="s">
        <v>154</v>
      </c>
      <c r="D3092" s="719" t="str">
        <f t="shared" si="477"/>
        <v/>
      </c>
      <c r="E3092" s="720"/>
      <c r="F3092" s="720"/>
      <c r="G3092" s="720"/>
      <c r="H3092" s="720"/>
      <c r="I3092" s="720"/>
      <c r="J3092" s="720"/>
      <c r="K3092" s="720"/>
      <c r="L3092" s="720"/>
      <c r="M3092" s="720"/>
      <c r="N3092" s="721"/>
      <c r="O3092" s="408"/>
      <c r="P3092" s="408"/>
      <c r="Q3092" s="408"/>
      <c r="R3092" s="408"/>
      <c r="S3092" s="408"/>
      <c r="T3092" s="408"/>
      <c r="U3092" s="408"/>
      <c r="V3092" s="408"/>
      <c r="W3092" s="408"/>
      <c r="X3092" s="408"/>
      <c r="Y3092" s="408"/>
      <c r="Z3092" s="408"/>
      <c r="AA3092" s="408"/>
      <c r="AB3092" s="408"/>
      <c r="AC3092" s="408"/>
      <c r="AD3092" s="408"/>
      <c r="AG3092" s="100">
        <f t="shared" si="478"/>
        <v>0</v>
      </c>
      <c r="AH3092" s="101">
        <f t="shared" si="479"/>
        <v>0</v>
      </c>
      <c r="AI3092" s="101">
        <f t="shared" si="480"/>
        <v>0</v>
      </c>
      <c r="AJ3092" s="102">
        <f t="shared" si="481"/>
        <v>0</v>
      </c>
      <c r="AL3092" s="111">
        <f t="shared" si="482"/>
        <v>0</v>
      </c>
    </row>
    <row r="3093" spans="3:38">
      <c r="C3093" s="126" t="s">
        <v>155</v>
      </c>
      <c r="D3093" s="719" t="str">
        <f t="shared" si="477"/>
        <v/>
      </c>
      <c r="E3093" s="720"/>
      <c r="F3093" s="720"/>
      <c r="G3093" s="720"/>
      <c r="H3093" s="720"/>
      <c r="I3093" s="720"/>
      <c r="J3093" s="720"/>
      <c r="K3093" s="720"/>
      <c r="L3093" s="720"/>
      <c r="M3093" s="720"/>
      <c r="N3093" s="721"/>
      <c r="O3093" s="408"/>
      <c r="P3093" s="408"/>
      <c r="Q3093" s="408"/>
      <c r="R3093" s="408"/>
      <c r="S3093" s="408"/>
      <c r="T3093" s="408"/>
      <c r="U3093" s="408"/>
      <c r="V3093" s="408"/>
      <c r="W3093" s="408"/>
      <c r="X3093" s="408"/>
      <c r="Y3093" s="408"/>
      <c r="Z3093" s="408"/>
      <c r="AA3093" s="408"/>
      <c r="AB3093" s="408"/>
      <c r="AC3093" s="408"/>
      <c r="AD3093" s="408"/>
      <c r="AG3093" s="100">
        <f t="shared" si="478"/>
        <v>0</v>
      </c>
      <c r="AH3093" s="101">
        <f t="shared" si="479"/>
        <v>0</v>
      </c>
      <c r="AI3093" s="101">
        <f t="shared" si="480"/>
        <v>0</v>
      </c>
      <c r="AJ3093" s="102">
        <f t="shared" si="481"/>
        <v>0</v>
      </c>
      <c r="AL3093" s="111">
        <f t="shared" si="482"/>
        <v>0</v>
      </c>
    </row>
    <row r="3094" spans="3:38">
      <c r="C3094" s="126" t="s">
        <v>156</v>
      </c>
      <c r="D3094" s="719" t="str">
        <f t="shared" si="477"/>
        <v/>
      </c>
      <c r="E3094" s="720"/>
      <c r="F3094" s="720"/>
      <c r="G3094" s="720"/>
      <c r="H3094" s="720"/>
      <c r="I3094" s="720"/>
      <c r="J3094" s="720"/>
      <c r="K3094" s="720"/>
      <c r="L3094" s="720"/>
      <c r="M3094" s="720"/>
      <c r="N3094" s="721"/>
      <c r="O3094" s="408"/>
      <c r="P3094" s="408"/>
      <c r="Q3094" s="408"/>
      <c r="R3094" s="408"/>
      <c r="S3094" s="408"/>
      <c r="T3094" s="408"/>
      <c r="U3094" s="408"/>
      <c r="V3094" s="408"/>
      <c r="W3094" s="408"/>
      <c r="X3094" s="408"/>
      <c r="Y3094" s="408"/>
      <c r="Z3094" s="408"/>
      <c r="AA3094" s="408"/>
      <c r="AB3094" s="408"/>
      <c r="AC3094" s="408"/>
      <c r="AD3094" s="408"/>
      <c r="AG3094" s="100">
        <f t="shared" si="478"/>
        <v>0</v>
      </c>
      <c r="AH3094" s="101">
        <f t="shared" si="479"/>
        <v>0</v>
      </c>
      <c r="AI3094" s="101">
        <f t="shared" si="480"/>
        <v>0</v>
      </c>
      <c r="AJ3094" s="102">
        <f t="shared" si="481"/>
        <v>0</v>
      </c>
      <c r="AL3094" s="111">
        <f t="shared" si="482"/>
        <v>0</v>
      </c>
    </row>
    <row r="3095" spans="3:38">
      <c r="C3095" s="126" t="s">
        <v>157</v>
      </c>
      <c r="D3095" s="719" t="str">
        <f t="shared" si="477"/>
        <v/>
      </c>
      <c r="E3095" s="720"/>
      <c r="F3095" s="720"/>
      <c r="G3095" s="720"/>
      <c r="H3095" s="720"/>
      <c r="I3095" s="720"/>
      <c r="J3095" s="720"/>
      <c r="K3095" s="720"/>
      <c r="L3095" s="720"/>
      <c r="M3095" s="720"/>
      <c r="N3095" s="721"/>
      <c r="O3095" s="408"/>
      <c r="P3095" s="408"/>
      <c r="Q3095" s="408"/>
      <c r="R3095" s="408"/>
      <c r="S3095" s="408"/>
      <c r="T3095" s="408"/>
      <c r="U3095" s="408"/>
      <c r="V3095" s="408"/>
      <c r="W3095" s="408"/>
      <c r="X3095" s="408"/>
      <c r="Y3095" s="408"/>
      <c r="Z3095" s="408"/>
      <c r="AA3095" s="408"/>
      <c r="AB3095" s="408"/>
      <c r="AC3095" s="408"/>
      <c r="AD3095" s="408"/>
      <c r="AG3095" s="100">
        <f t="shared" si="478"/>
        <v>0</v>
      </c>
      <c r="AH3095" s="101">
        <f t="shared" si="479"/>
        <v>0</v>
      </c>
      <c r="AI3095" s="101">
        <f t="shared" si="480"/>
        <v>0</v>
      </c>
      <c r="AJ3095" s="102">
        <f t="shared" si="481"/>
        <v>0</v>
      </c>
      <c r="AL3095" s="111">
        <f t="shared" si="482"/>
        <v>0</v>
      </c>
    </row>
    <row r="3096" spans="3:38">
      <c r="C3096" s="126" t="s">
        <v>158</v>
      </c>
      <c r="D3096" s="719" t="str">
        <f t="shared" si="477"/>
        <v/>
      </c>
      <c r="E3096" s="720"/>
      <c r="F3096" s="720"/>
      <c r="G3096" s="720"/>
      <c r="H3096" s="720"/>
      <c r="I3096" s="720"/>
      <c r="J3096" s="720"/>
      <c r="K3096" s="720"/>
      <c r="L3096" s="720"/>
      <c r="M3096" s="720"/>
      <c r="N3096" s="721"/>
      <c r="O3096" s="408"/>
      <c r="P3096" s="408"/>
      <c r="Q3096" s="408"/>
      <c r="R3096" s="408"/>
      <c r="S3096" s="408"/>
      <c r="T3096" s="408"/>
      <c r="U3096" s="408"/>
      <c r="V3096" s="408"/>
      <c r="W3096" s="408"/>
      <c r="X3096" s="408"/>
      <c r="Y3096" s="408"/>
      <c r="Z3096" s="408"/>
      <c r="AA3096" s="408"/>
      <c r="AB3096" s="408"/>
      <c r="AC3096" s="408"/>
      <c r="AD3096" s="408"/>
      <c r="AG3096" s="100">
        <f t="shared" si="478"/>
        <v>0</v>
      </c>
      <c r="AH3096" s="101">
        <f t="shared" si="479"/>
        <v>0</v>
      </c>
      <c r="AI3096" s="101">
        <f t="shared" si="480"/>
        <v>0</v>
      </c>
      <c r="AJ3096" s="102">
        <f t="shared" si="481"/>
        <v>0</v>
      </c>
      <c r="AL3096" s="111">
        <f t="shared" si="482"/>
        <v>0</v>
      </c>
    </row>
    <row r="3097" spans="3:38">
      <c r="C3097" s="126" t="s">
        <v>159</v>
      </c>
      <c r="D3097" s="719" t="str">
        <f t="shared" si="477"/>
        <v/>
      </c>
      <c r="E3097" s="720"/>
      <c r="F3097" s="720"/>
      <c r="G3097" s="720"/>
      <c r="H3097" s="720"/>
      <c r="I3097" s="720"/>
      <c r="J3097" s="720"/>
      <c r="K3097" s="720"/>
      <c r="L3097" s="720"/>
      <c r="M3097" s="720"/>
      <c r="N3097" s="721"/>
      <c r="O3097" s="408"/>
      <c r="P3097" s="408"/>
      <c r="Q3097" s="408"/>
      <c r="R3097" s="408"/>
      <c r="S3097" s="408"/>
      <c r="T3097" s="408"/>
      <c r="U3097" s="408"/>
      <c r="V3097" s="408"/>
      <c r="W3097" s="408"/>
      <c r="X3097" s="408"/>
      <c r="Y3097" s="408"/>
      <c r="Z3097" s="408"/>
      <c r="AA3097" s="408"/>
      <c r="AB3097" s="408"/>
      <c r="AC3097" s="408"/>
      <c r="AD3097" s="408"/>
      <c r="AG3097" s="100">
        <f t="shared" si="478"/>
        <v>0</v>
      </c>
      <c r="AH3097" s="101">
        <f t="shared" si="479"/>
        <v>0</v>
      </c>
      <c r="AI3097" s="101">
        <f t="shared" si="480"/>
        <v>0</v>
      </c>
      <c r="AJ3097" s="102">
        <f t="shared" si="481"/>
        <v>0</v>
      </c>
      <c r="AL3097" s="111">
        <f t="shared" si="482"/>
        <v>0</v>
      </c>
    </row>
    <row r="3098" spans="3:38">
      <c r="C3098" s="126" t="s">
        <v>160</v>
      </c>
      <c r="D3098" s="719" t="str">
        <f t="shared" si="477"/>
        <v/>
      </c>
      <c r="E3098" s="720"/>
      <c r="F3098" s="720"/>
      <c r="G3098" s="720"/>
      <c r="H3098" s="720"/>
      <c r="I3098" s="720"/>
      <c r="J3098" s="720"/>
      <c r="K3098" s="720"/>
      <c r="L3098" s="720"/>
      <c r="M3098" s="720"/>
      <c r="N3098" s="721"/>
      <c r="O3098" s="408"/>
      <c r="P3098" s="408"/>
      <c r="Q3098" s="408"/>
      <c r="R3098" s="408"/>
      <c r="S3098" s="408"/>
      <c r="T3098" s="408"/>
      <c r="U3098" s="408"/>
      <c r="V3098" s="408"/>
      <c r="W3098" s="408"/>
      <c r="X3098" s="408"/>
      <c r="Y3098" s="408"/>
      <c r="Z3098" s="408"/>
      <c r="AA3098" s="408"/>
      <c r="AB3098" s="408"/>
      <c r="AC3098" s="408"/>
      <c r="AD3098" s="408"/>
      <c r="AG3098" s="100">
        <f t="shared" si="478"/>
        <v>0</v>
      </c>
      <c r="AH3098" s="101">
        <f t="shared" si="479"/>
        <v>0</v>
      </c>
      <c r="AI3098" s="101">
        <f t="shared" si="480"/>
        <v>0</v>
      </c>
      <c r="AJ3098" s="102">
        <f t="shared" si="481"/>
        <v>0</v>
      </c>
      <c r="AL3098" s="111">
        <f t="shared" si="482"/>
        <v>0</v>
      </c>
    </row>
    <row r="3099" spans="3:38">
      <c r="C3099" s="192" t="s">
        <v>161</v>
      </c>
      <c r="D3099" s="719" t="str">
        <f t="shared" si="477"/>
        <v/>
      </c>
      <c r="E3099" s="720"/>
      <c r="F3099" s="720"/>
      <c r="G3099" s="720"/>
      <c r="H3099" s="720"/>
      <c r="I3099" s="720"/>
      <c r="J3099" s="720"/>
      <c r="K3099" s="720"/>
      <c r="L3099" s="720"/>
      <c r="M3099" s="720"/>
      <c r="N3099" s="721"/>
      <c r="O3099" s="408"/>
      <c r="P3099" s="408"/>
      <c r="Q3099" s="408"/>
      <c r="R3099" s="408"/>
      <c r="S3099" s="408"/>
      <c r="T3099" s="408"/>
      <c r="U3099" s="408"/>
      <c r="V3099" s="408"/>
      <c r="W3099" s="408"/>
      <c r="X3099" s="408"/>
      <c r="Y3099" s="408"/>
      <c r="Z3099" s="408"/>
      <c r="AA3099" s="408"/>
      <c r="AB3099" s="408"/>
      <c r="AC3099" s="408"/>
      <c r="AD3099" s="408"/>
      <c r="AG3099" s="100">
        <f t="shared" si="478"/>
        <v>0</v>
      </c>
      <c r="AH3099" s="101">
        <f t="shared" si="479"/>
        <v>0</v>
      </c>
      <c r="AI3099" s="101">
        <f t="shared" si="480"/>
        <v>0</v>
      </c>
      <c r="AJ3099" s="102">
        <f t="shared" si="481"/>
        <v>0</v>
      </c>
      <c r="AL3099" s="111">
        <f t="shared" si="482"/>
        <v>0</v>
      </c>
    </row>
    <row r="3100" spans="3:38">
      <c r="C3100" s="192" t="s">
        <v>162</v>
      </c>
      <c r="D3100" s="719" t="str">
        <f t="shared" si="477"/>
        <v/>
      </c>
      <c r="E3100" s="720"/>
      <c r="F3100" s="720"/>
      <c r="G3100" s="720"/>
      <c r="H3100" s="720"/>
      <c r="I3100" s="720"/>
      <c r="J3100" s="720"/>
      <c r="K3100" s="720"/>
      <c r="L3100" s="720"/>
      <c r="M3100" s="720"/>
      <c r="N3100" s="721"/>
      <c r="O3100" s="408"/>
      <c r="P3100" s="408"/>
      <c r="Q3100" s="408"/>
      <c r="R3100" s="408"/>
      <c r="S3100" s="408"/>
      <c r="T3100" s="408"/>
      <c r="U3100" s="408"/>
      <c r="V3100" s="408"/>
      <c r="W3100" s="408"/>
      <c r="X3100" s="408"/>
      <c r="Y3100" s="408"/>
      <c r="Z3100" s="408"/>
      <c r="AA3100" s="408"/>
      <c r="AB3100" s="408"/>
      <c r="AC3100" s="408"/>
      <c r="AD3100" s="408"/>
      <c r="AG3100" s="100">
        <f t="shared" si="478"/>
        <v>0</v>
      </c>
      <c r="AH3100" s="101">
        <f t="shared" si="479"/>
        <v>0</v>
      </c>
      <c r="AI3100" s="101">
        <f t="shared" si="480"/>
        <v>0</v>
      </c>
      <c r="AJ3100" s="102">
        <f t="shared" si="481"/>
        <v>0</v>
      </c>
      <c r="AL3100" s="111">
        <f t="shared" si="482"/>
        <v>0</v>
      </c>
    </row>
    <row r="3101" spans="3:38">
      <c r="C3101" s="192" t="s">
        <v>163</v>
      </c>
      <c r="D3101" s="719" t="str">
        <f t="shared" si="477"/>
        <v/>
      </c>
      <c r="E3101" s="720"/>
      <c r="F3101" s="720"/>
      <c r="G3101" s="720"/>
      <c r="H3101" s="720"/>
      <c r="I3101" s="720"/>
      <c r="J3101" s="720"/>
      <c r="K3101" s="720"/>
      <c r="L3101" s="720"/>
      <c r="M3101" s="720"/>
      <c r="N3101" s="721"/>
      <c r="O3101" s="408"/>
      <c r="P3101" s="408"/>
      <c r="Q3101" s="408"/>
      <c r="R3101" s="408"/>
      <c r="S3101" s="408"/>
      <c r="T3101" s="408"/>
      <c r="U3101" s="408"/>
      <c r="V3101" s="408"/>
      <c r="W3101" s="408"/>
      <c r="X3101" s="408"/>
      <c r="Y3101" s="408"/>
      <c r="Z3101" s="408"/>
      <c r="AA3101" s="408"/>
      <c r="AB3101" s="408"/>
      <c r="AC3101" s="408"/>
      <c r="AD3101" s="408"/>
      <c r="AG3101" s="100">
        <f t="shared" si="478"/>
        <v>0</v>
      </c>
      <c r="AH3101" s="101">
        <f t="shared" si="479"/>
        <v>0</v>
      </c>
      <c r="AI3101" s="101">
        <f t="shared" si="480"/>
        <v>0</v>
      </c>
      <c r="AJ3101" s="102">
        <f t="shared" si="481"/>
        <v>0</v>
      </c>
      <c r="AL3101" s="111">
        <f t="shared" si="482"/>
        <v>0</v>
      </c>
    </row>
    <row r="3102" spans="3:38">
      <c r="C3102" s="192" t="s">
        <v>164</v>
      </c>
      <c r="D3102" s="719" t="str">
        <f t="shared" si="477"/>
        <v/>
      </c>
      <c r="E3102" s="720"/>
      <c r="F3102" s="720"/>
      <c r="G3102" s="720"/>
      <c r="H3102" s="720"/>
      <c r="I3102" s="720"/>
      <c r="J3102" s="720"/>
      <c r="K3102" s="720"/>
      <c r="L3102" s="720"/>
      <c r="M3102" s="720"/>
      <c r="N3102" s="721"/>
      <c r="O3102" s="408"/>
      <c r="P3102" s="408"/>
      <c r="Q3102" s="408"/>
      <c r="R3102" s="408"/>
      <c r="S3102" s="408"/>
      <c r="T3102" s="408"/>
      <c r="U3102" s="408"/>
      <c r="V3102" s="408"/>
      <c r="W3102" s="408"/>
      <c r="X3102" s="408"/>
      <c r="Y3102" s="408"/>
      <c r="Z3102" s="408"/>
      <c r="AA3102" s="408"/>
      <c r="AB3102" s="408"/>
      <c r="AC3102" s="408"/>
      <c r="AD3102" s="408"/>
      <c r="AG3102" s="100">
        <f t="shared" si="478"/>
        <v>0</v>
      </c>
      <c r="AH3102" s="101">
        <f t="shared" si="479"/>
        <v>0</v>
      </c>
      <c r="AI3102" s="101">
        <f t="shared" si="480"/>
        <v>0</v>
      </c>
      <c r="AJ3102" s="102">
        <f t="shared" si="481"/>
        <v>0</v>
      </c>
      <c r="AL3102" s="111">
        <f t="shared" si="482"/>
        <v>0</v>
      </c>
    </row>
    <row r="3103" spans="3:38">
      <c r="C3103" s="267" t="s">
        <v>165</v>
      </c>
      <c r="D3103" s="719" t="str">
        <f t="shared" si="477"/>
        <v/>
      </c>
      <c r="E3103" s="720"/>
      <c r="F3103" s="720"/>
      <c r="G3103" s="720"/>
      <c r="H3103" s="720"/>
      <c r="I3103" s="720"/>
      <c r="J3103" s="720"/>
      <c r="K3103" s="720"/>
      <c r="L3103" s="720"/>
      <c r="M3103" s="720"/>
      <c r="N3103" s="721"/>
      <c r="O3103" s="408"/>
      <c r="P3103" s="408"/>
      <c r="Q3103" s="408"/>
      <c r="R3103" s="408"/>
      <c r="S3103" s="408"/>
      <c r="T3103" s="408"/>
      <c r="U3103" s="408"/>
      <c r="V3103" s="408"/>
      <c r="W3103" s="408"/>
      <c r="X3103" s="408"/>
      <c r="Y3103" s="408"/>
      <c r="Z3103" s="408"/>
      <c r="AA3103" s="408"/>
      <c r="AB3103" s="408"/>
      <c r="AC3103" s="408"/>
      <c r="AD3103" s="408"/>
      <c r="AG3103" s="100">
        <f t="shared" si="478"/>
        <v>0</v>
      </c>
      <c r="AH3103" s="101">
        <f t="shared" si="479"/>
        <v>0</v>
      </c>
      <c r="AI3103" s="101">
        <f t="shared" si="480"/>
        <v>0</v>
      </c>
      <c r="AJ3103" s="102">
        <f t="shared" si="481"/>
        <v>0</v>
      </c>
      <c r="AL3103" s="111">
        <f t="shared" si="482"/>
        <v>0</v>
      </c>
    </row>
    <row r="3104" spans="3:38">
      <c r="C3104" s="179" t="s">
        <v>166</v>
      </c>
      <c r="D3104" s="719" t="str">
        <f t="shared" si="477"/>
        <v/>
      </c>
      <c r="E3104" s="720"/>
      <c r="F3104" s="720"/>
      <c r="G3104" s="720"/>
      <c r="H3104" s="720"/>
      <c r="I3104" s="720"/>
      <c r="J3104" s="720"/>
      <c r="K3104" s="720"/>
      <c r="L3104" s="720"/>
      <c r="M3104" s="720"/>
      <c r="N3104" s="721"/>
      <c r="O3104" s="408"/>
      <c r="P3104" s="408"/>
      <c r="Q3104" s="408"/>
      <c r="R3104" s="408"/>
      <c r="S3104" s="408"/>
      <c r="T3104" s="408"/>
      <c r="U3104" s="408"/>
      <c r="V3104" s="408"/>
      <c r="W3104" s="408"/>
      <c r="X3104" s="408"/>
      <c r="Y3104" s="408"/>
      <c r="Z3104" s="408"/>
      <c r="AA3104" s="408"/>
      <c r="AB3104" s="408"/>
      <c r="AC3104" s="408"/>
      <c r="AD3104" s="408"/>
      <c r="AG3104" s="100">
        <f t="shared" si="478"/>
        <v>0</v>
      </c>
      <c r="AH3104" s="101">
        <f t="shared" si="479"/>
        <v>0</v>
      </c>
      <c r="AI3104" s="101">
        <f t="shared" si="480"/>
        <v>0</v>
      </c>
      <c r="AJ3104" s="102">
        <f t="shared" si="481"/>
        <v>0</v>
      </c>
      <c r="AL3104" s="111">
        <f t="shared" si="482"/>
        <v>0</v>
      </c>
    </row>
    <row r="3105" spans="3:38">
      <c r="C3105" s="179" t="s">
        <v>167</v>
      </c>
      <c r="D3105" s="719" t="str">
        <f t="shared" si="477"/>
        <v/>
      </c>
      <c r="E3105" s="720"/>
      <c r="F3105" s="720"/>
      <c r="G3105" s="720"/>
      <c r="H3105" s="720"/>
      <c r="I3105" s="720"/>
      <c r="J3105" s="720"/>
      <c r="K3105" s="720"/>
      <c r="L3105" s="720"/>
      <c r="M3105" s="720"/>
      <c r="N3105" s="721"/>
      <c r="O3105" s="408"/>
      <c r="P3105" s="408"/>
      <c r="Q3105" s="408"/>
      <c r="R3105" s="408"/>
      <c r="S3105" s="408"/>
      <c r="T3105" s="408"/>
      <c r="U3105" s="408"/>
      <c r="V3105" s="408"/>
      <c r="W3105" s="408"/>
      <c r="X3105" s="408"/>
      <c r="Y3105" s="408"/>
      <c r="Z3105" s="408"/>
      <c r="AA3105" s="408"/>
      <c r="AB3105" s="408"/>
      <c r="AC3105" s="408"/>
      <c r="AD3105" s="408"/>
      <c r="AG3105" s="100">
        <f t="shared" si="478"/>
        <v>0</v>
      </c>
      <c r="AH3105" s="101">
        <f t="shared" si="479"/>
        <v>0</v>
      </c>
      <c r="AI3105" s="101">
        <f t="shared" si="480"/>
        <v>0</v>
      </c>
      <c r="AJ3105" s="102">
        <f t="shared" si="481"/>
        <v>0</v>
      </c>
      <c r="AL3105" s="111">
        <f t="shared" si="482"/>
        <v>0</v>
      </c>
    </row>
    <row r="3106" spans="3:38">
      <c r="C3106" s="268" t="s">
        <v>168</v>
      </c>
      <c r="D3106" s="719" t="str">
        <f t="shared" si="477"/>
        <v/>
      </c>
      <c r="E3106" s="720"/>
      <c r="F3106" s="720"/>
      <c r="G3106" s="720"/>
      <c r="H3106" s="720"/>
      <c r="I3106" s="720"/>
      <c r="J3106" s="720"/>
      <c r="K3106" s="720"/>
      <c r="L3106" s="720"/>
      <c r="M3106" s="720"/>
      <c r="N3106" s="721"/>
      <c r="O3106" s="408"/>
      <c r="P3106" s="408"/>
      <c r="Q3106" s="408"/>
      <c r="R3106" s="408"/>
      <c r="S3106" s="408"/>
      <c r="T3106" s="408"/>
      <c r="U3106" s="408"/>
      <c r="V3106" s="408"/>
      <c r="W3106" s="408"/>
      <c r="X3106" s="408"/>
      <c r="Y3106" s="408"/>
      <c r="Z3106" s="408"/>
      <c r="AA3106" s="408"/>
      <c r="AB3106" s="408"/>
      <c r="AC3106" s="408"/>
      <c r="AD3106" s="408"/>
      <c r="AG3106" s="100">
        <f t="shared" si="478"/>
        <v>0</v>
      </c>
      <c r="AH3106" s="101">
        <f t="shared" si="479"/>
        <v>0</v>
      </c>
      <c r="AI3106" s="101">
        <f t="shared" si="480"/>
        <v>0</v>
      </c>
      <c r="AJ3106" s="102">
        <f t="shared" si="481"/>
        <v>0</v>
      </c>
      <c r="AL3106" s="111">
        <f t="shared" si="482"/>
        <v>0</v>
      </c>
    </row>
    <row r="3107" spans="3:38">
      <c r="C3107" s="192" t="s">
        <v>169</v>
      </c>
      <c r="D3107" s="719" t="str">
        <f t="shared" si="477"/>
        <v/>
      </c>
      <c r="E3107" s="720"/>
      <c r="F3107" s="720"/>
      <c r="G3107" s="720"/>
      <c r="H3107" s="720"/>
      <c r="I3107" s="720"/>
      <c r="J3107" s="720"/>
      <c r="K3107" s="720"/>
      <c r="L3107" s="720"/>
      <c r="M3107" s="720"/>
      <c r="N3107" s="721"/>
      <c r="O3107" s="408"/>
      <c r="P3107" s="408"/>
      <c r="Q3107" s="408"/>
      <c r="R3107" s="408"/>
      <c r="S3107" s="408"/>
      <c r="T3107" s="408"/>
      <c r="U3107" s="408"/>
      <c r="V3107" s="408"/>
      <c r="W3107" s="408"/>
      <c r="X3107" s="408"/>
      <c r="Y3107" s="408"/>
      <c r="Z3107" s="408"/>
      <c r="AA3107" s="408"/>
      <c r="AB3107" s="408"/>
      <c r="AC3107" s="408"/>
      <c r="AD3107" s="408"/>
      <c r="AG3107" s="100">
        <f t="shared" si="478"/>
        <v>0</v>
      </c>
      <c r="AH3107" s="101">
        <f t="shared" si="479"/>
        <v>0</v>
      </c>
      <c r="AI3107" s="101">
        <f t="shared" si="480"/>
        <v>0</v>
      </c>
      <c r="AJ3107" s="102">
        <f t="shared" si="481"/>
        <v>0</v>
      </c>
      <c r="AL3107" s="111">
        <f t="shared" si="482"/>
        <v>0</v>
      </c>
    </row>
    <row r="3108" spans="3:38">
      <c r="C3108" s="192" t="s">
        <v>170</v>
      </c>
      <c r="D3108" s="719" t="str">
        <f t="shared" si="477"/>
        <v/>
      </c>
      <c r="E3108" s="720"/>
      <c r="F3108" s="720"/>
      <c r="G3108" s="720"/>
      <c r="H3108" s="720"/>
      <c r="I3108" s="720"/>
      <c r="J3108" s="720"/>
      <c r="K3108" s="720"/>
      <c r="L3108" s="720"/>
      <c r="M3108" s="720"/>
      <c r="N3108" s="721"/>
      <c r="O3108" s="408"/>
      <c r="P3108" s="408"/>
      <c r="Q3108" s="408"/>
      <c r="R3108" s="408"/>
      <c r="S3108" s="408"/>
      <c r="T3108" s="408"/>
      <c r="U3108" s="408"/>
      <c r="V3108" s="408"/>
      <c r="W3108" s="408"/>
      <c r="X3108" s="408"/>
      <c r="Y3108" s="408"/>
      <c r="Z3108" s="408"/>
      <c r="AA3108" s="408"/>
      <c r="AB3108" s="408"/>
      <c r="AC3108" s="408"/>
      <c r="AD3108" s="408"/>
      <c r="AG3108" s="100">
        <f t="shared" si="478"/>
        <v>0</v>
      </c>
      <c r="AH3108" s="101">
        <f t="shared" si="479"/>
        <v>0</v>
      </c>
      <c r="AI3108" s="101">
        <f t="shared" si="480"/>
        <v>0</v>
      </c>
      <c r="AJ3108" s="102">
        <f t="shared" si="481"/>
        <v>0</v>
      </c>
      <c r="AL3108" s="111">
        <f t="shared" si="482"/>
        <v>0</v>
      </c>
    </row>
    <row r="3109" spans="3:38">
      <c r="C3109" s="192" t="s">
        <v>171</v>
      </c>
      <c r="D3109" s="719" t="str">
        <f t="shared" si="477"/>
        <v/>
      </c>
      <c r="E3109" s="720"/>
      <c r="F3109" s="720"/>
      <c r="G3109" s="720"/>
      <c r="H3109" s="720"/>
      <c r="I3109" s="720"/>
      <c r="J3109" s="720"/>
      <c r="K3109" s="720"/>
      <c r="L3109" s="720"/>
      <c r="M3109" s="720"/>
      <c r="N3109" s="721"/>
      <c r="O3109" s="408"/>
      <c r="P3109" s="408"/>
      <c r="Q3109" s="408"/>
      <c r="R3109" s="408"/>
      <c r="S3109" s="408"/>
      <c r="T3109" s="408"/>
      <c r="U3109" s="408"/>
      <c r="V3109" s="408"/>
      <c r="W3109" s="408"/>
      <c r="X3109" s="408"/>
      <c r="Y3109" s="408"/>
      <c r="Z3109" s="408"/>
      <c r="AA3109" s="408"/>
      <c r="AB3109" s="408"/>
      <c r="AC3109" s="408"/>
      <c r="AD3109" s="408"/>
      <c r="AG3109" s="100">
        <f t="shared" si="478"/>
        <v>0</v>
      </c>
      <c r="AH3109" s="101">
        <f t="shared" si="479"/>
        <v>0</v>
      </c>
      <c r="AI3109" s="101">
        <f t="shared" si="480"/>
        <v>0</v>
      </c>
      <c r="AJ3109" s="102">
        <f t="shared" si="481"/>
        <v>0</v>
      </c>
      <c r="AL3109" s="111">
        <f t="shared" si="482"/>
        <v>0</v>
      </c>
    </row>
    <row r="3110" spans="3:38">
      <c r="C3110" s="192" t="s">
        <v>172</v>
      </c>
      <c r="D3110" s="719" t="str">
        <f t="shared" si="477"/>
        <v/>
      </c>
      <c r="E3110" s="720"/>
      <c r="F3110" s="720"/>
      <c r="G3110" s="720"/>
      <c r="H3110" s="720"/>
      <c r="I3110" s="720"/>
      <c r="J3110" s="720"/>
      <c r="K3110" s="720"/>
      <c r="L3110" s="720"/>
      <c r="M3110" s="720"/>
      <c r="N3110" s="721"/>
      <c r="O3110" s="408"/>
      <c r="P3110" s="408"/>
      <c r="Q3110" s="408"/>
      <c r="R3110" s="408"/>
      <c r="S3110" s="408"/>
      <c r="T3110" s="408"/>
      <c r="U3110" s="408"/>
      <c r="V3110" s="408"/>
      <c r="W3110" s="408"/>
      <c r="X3110" s="408"/>
      <c r="Y3110" s="408"/>
      <c r="Z3110" s="408"/>
      <c r="AA3110" s="408"/>
      <c r="AB3110" s="408"/>
      <c r="AC3110" s="408"/>
      <c r="AD3110" s="408"/>
      <c r="AG3110" s="100">
        <f t="shared" si="478"/>
        <v>0</v>
      </c>
      <c r="AH3110" s="101">
        <f t="shared" si="479"/>
        <v>0</v>
      </c>
      <c r="AI3110" s="101">
        <f t="shared" si="480"/>
        <v>0</v>
      </c>
      <c r="AJ3110" s="102">
        <f t="shared" si="481"/>
        <v>0</v>
      </c>
      <c r="AL3110" s="111">
        <f t="shared" si="482"/>
        <v>0</v>
      </c>
    </row>
    <row r="3111" spans="3:38">
      <c r="C3111" s="192" t="s">
        <v>173</v>
      </c>
      <c r="D3111" s="719" t="str">
        <f t="shared" si="477"/>
        <v/>
      </c>
      <c r="E3111" s="720"/>
      <c r="F3111" s="720"/>
      <c r="G3111" s="720"/>
      <c r="H3111" s="720"/>
      <c r="I3111" s="720"/>
      <c r="J3111" s="720"/>
      <c r="K3111" s="720"/>
      <c r="L3111" s="720"/>
      <c r="M3111" s="720"/>
      <c r="N3111" s="721"/>
      <c r="O3111" s="408"/>
      <c r="P3111" s="408"/>
      <c r="Q3111" s="408"/>
      <c r="R3111" s="408"/>
      <c r="S3111" s="408"/>
      <c r="T3111" s="408"/>
      <c r="U3111" s="408"/>
      <c r="V3111" s="408"/>
      <c r="W3111" s="408"/>
      <c r="X3111" s="408"/>
      <c r="Y3111" s="408"/>
      <c r="Z3111" s="408"/>
      <c r="AA3111" s="408"/>
      <c r="AB3111" s="408"/>
      <c r="AC3111" s="408"/>
      <c r="AD3111" s="408"/>
      <c r="AG3111" s="100">
        <f t="shared" si="478"/>
        <v>0</v>
      </c>
      <c r="AH3111" s="101">
        <f t="shared" si="479"/>
        <v>0</v>
      </c>
      <c r="AI3111" s="101">
        <f t="shared" si="480"/>
        <v>0</v>
      </c>
      <c r="AJ3111" s="102">
        <f t="shared" si="481"/>
        <v>0</v>
      </c>
      <c r="AL3111" s="111">
        <f t="shared" si="482"/>
        <v>0</v>
      </c>
    </row>
    <row r="3112" spans="3:38">
      <c r="C3112" s="192" t="s">
        <v>174</v>
      </c>
      <c r="D3112" s="719" t="str">
        <f t="shared" si="477"/>
        <v/>
      </c>
      <c r="E3112" s="720"/>
      <c r="F3112" s="720"/>
      <c r="G3112" s="720"/>
      <c r="H3112" s="720"/>
      <c r="I3112" s="720"/>
      <c r="J3112" s="720"/>
      <c r="K3112" s="720"/>
      <c r="L3112" s="720"/>
      <c r="M3112" s="720"/>
      <c r="N3112" s="721"/>
      <c r="O3112" s="408"/>
      <c r="P3112" s="408"/>
      <c r="Q3112" s="408"/>
      <c r="R3112" s="408"/>
      <c r="S3112" s="408"/>
      <c r="T3112" s="408"/>
      <c r="U3112" s="408"/>
      <c r="V3112" s="408"/>
      <c r="W3112" s="408"/>
      <c r="X3112" s="408"/>
      <c r="Y3112" s="408"/>
      <c r="Z3112" s="408"/>
      <c r="AA3112" s="408"/>
      <c r="AB3112" s="408"/>
      <c r="AC3112" s="408"/>
      <c r="AD3112" s="408"/>
      <c r="AG3112" s="100">
        <f t="shared" si="478"/>
        <v>0</v>
      </c>
      <c r="AH3112" s="101">
        <f t="shared" si="479"/>
        <v>0</v>
      </c>
      <c r="AI3112" s="101">
        <f t="shared" si="480"/>
        <v>0</v>
      </c>
      <c r="AJ3112" s="102">
        <f t="shared" si="481"/>
        <v>0</v>
      </c>
      <c r="AL3112" s="111">
        <f t="shared" si="482"/>
        <v>0</v>
      </c>
    </row>
    <row r="3113" spans="3:38">
      <c r="C3113" s="192" t="s">
        <v>175</v>
      </c>
      <c r="D3113" s="719" t="str">
        <f t="shared" si="477"/>
        <v/>
      </c>
      <c r="E3113" s="720"/>
      <c r="F3113" s="720"/>
      <c r="G3113" s="720"/>
      <c r="H3113" s="720"/>
      <c r="I3113" s="720"/>
      <c r="J3113" s="720"/>
      <c r="K3113" s="720"/>
      <c r="L3113" s="720"/>
      <c r="M3113" s="720"/>
      <c r="N3113" s="721"/>
      <c r="O3113" s="408"/>
      <c r="P3113" s="408"/>
      <c r="Q3113" s="408"/>
      <c r="R3113" s="408"/>
      <c r="S3113" s="408"/>
      <c r="T3113" s="408"/>
      <c r="U3113" s="408"/>
      <c r="V3113" s="408"/>
      <c r="W3113" s="408"/>
      <c r="X3113" s="408"/>
      <c r="Y3113" s="408"/>
      <c r="Z3113" s="408"/>
      <c r="AA3113" s="408"/>
      <c r="AB3113" s="408"/>
      <c r="AC3113" s="408"/>
      <c r="AD3113" s="408"/>
      <c r="AG3113" s="100">
        <f t="shared" si="478"/>
        <v>0</v>
      </c>
      <c r="AH3113" s="101">
        <f t="shared" si="479"/>
        <v>0</v>
      </c>
      <c r="AI3113" s="101">
        <f t="shared" si="480"/>
        <v>0</v>
      </c>
      <c r="AJ3113" s="102">
        <f t="shared" si="481"/>
        <v>0</v>
      </c>
      <c r="AL3113" s="111">
        <f t="shared" si="482"/>
        <v>0</v>
      </c>
    </row>
    <row r="3114" spans="3:38">
      <c r="C3114" s="192" t="s">
        <v>176</v>
      </c>
      <c r="D3114" s="719" t="str">
        <f t="shared" si="477"/>
        <v/>
      </c>
      <c r="E3114" s="720"/>
      <c r="F3114" s="720"/>
      <c r="G3114" s="720"/>
      <c r="H3114" s="720"/>
      <c r="I3114" s="720"/>
      <c r="J3114" s="720"/>
      <c r="K3114" s="720"/>
      <c r="L3114" s="720"/>
      <c r="M3114" s="720"/>
      <c r="N3114" s="721"/>
      <c r="O3114" s="408"/>
      <c r="P3114" s="408"/>
      <c r="Q3114" s="408"/>
      <c r="R3114" s="408"/>
      <c r="S3114" s="408"/>
      <c r="T3114" s="408"/>
      <c r="U3114" s="408"/>
      <c r="V3114" s="408"/>
      <c r="W3114" s="408"/>
      <c r="X3114" s="408"/>
      <c r="Y3114" s="408"/>
      <c r="Z3114" s="408"/>
      <c r="AA3114" s="408"/>
      <c r="AB3114" s="408"/>
      <c r="AC3114" s="408"/>
      <c r="AD3114" s="408"/>
      <c r="AG3114" s="100">
        <f t="shared" si="478"/>
        <v>0</v>
      </c>
      <c r="AH3114" s="101">
        <f t="shared" si="479"/>
        <v>0</v>
      </c>
      <c r="AI3114" s="101">
        <f t="shared" si="480"/>
        <v>0</v>
      </c>
      <c r="AJ3114" s="102">
        <f t="shared" si="481"/>
        <v>0</v>
      </c>
      <c r="AL3114" s="111">
        <f t="shared" si="482"/>
        <v>0</v>
      </c>
    </row>
    <row r="3115" spans="3:38">
      <c r="C3115" s="192" t="s">
        <v>177</v>
      </c>
      <c r="D3115" s="719" t="str">
        <f t="shared" si="477"/>
        <v/>
      </c>
      <c r="E3115" s="720"/>
      <c r="F3115" s="720"/>
      <c r="G3115" s="720"/>
      <c r="H3115" s="720"/>
      <c r="I3115" s="720"/>
      <c r="J3115" s="720"/>
      <c r="K3115" s="720"/>
      <c r="L3115" s="720"/>
      <c r="M3115" s="720"/>
      <c r="N3115" s="721"/>
      <c r="O3115" s="408"/>
      <c r="P3115" s="408"/>
      <c r="Q3115" s="408"/>
      <c r="R3115" s="408"/>
      <c r="S3115" s="408"/>
      <c r="T3115" s="408"/>
      <c r="U3115" s="408"/>
      <c r="V3115" s="408"/>
      <c r="W3115" s="408"/>
      <c r="X3115" s="408"/>
      <c r="Y3115" s="408"/>
      <c r="Z3115" s="408"/>
      <c r="AA3115" s="408"/>
      <c r="AB3115" s="408"/>
      <c r="AC3115" s="408"/>
      <c r="AD3115" s="408"/>
      <c r="AG3115" s="100">
        <f t="shared" si="478"/>
        <v>0</v>
      </c>
      <c r="AH3115" s="101">
        <f t="shared" si="479"/>
        <v>0</v>
      </c>
      <c r="AI3115" s="101">
        <f t="shared" si="480"/>
        <v>0</v>
      </c>
      <c r="AJ3115" s="102">
        <f t="shared" si="481"/>
        <v>0</v>
      </c>
      <c r="AL3115" s="111">
        <f t="shared" si="482"/>
        <v>0</v>
      </c>
    </row>
    <row r="3116" spans="3:38">
      <c r="C3116" s="193" t="s">
        <v>178</v>
      </c>
      <c r="D3116" s="719" t="str">
        <f t="shared" si="477"/>
        <v/>
      </c>
      <c r="E3116" s="720"/>
      <c r="F3116" s="720"/>
      <c r="G3116" s="720"/>
      <c r="H3116" s="720"/>
      <c r="I3116" s="720"/>
      <c r="J3116" s="720"/>
      <c r="K3116" s="720"/>
      <c r="L3116" s="720"/>
      <c r="M3116" s="720"/>
      <c r="N3116" s="721"/>
      <c r="O3116" s="409"/>
      <c r="P3116" s="409"/>
      <c r="Q3116" s="409"/>
      <c r="R3116" s="409"/>
      <c r="S3116" s="409"/>
      <c r="T3116" s="409"/>
      <c r="U3116" s="409"/>
      <c r="V3116" s="409"/>
      <c r="W3116" s="409"/>
      <c r="X3116" s="409"/>
      <c r="Y3116" s="409"/>
      <c r="Z3116" s="409"/>
      <c r="AA3116" s="409"/>
      <c r="AB3116" s="409"/>
      <c r="AC3116" s="409"/>
      <c r="AD3116" s="409"/>
      <c r="AG3116" s="100">
        <f t="shared" si="478"/>
        <v>0</v>
      </c>
      <c r="AH3116" s="101">
        <f t="shared" si="479"/>
        <v>0</v>
      </c>
      <c r="AI3116" s="101">
        <f t="shared" si="480"/>
        <v>0</v>
      </c>
      <c r="AJ3116" s="102">
        <f t="shared" si="481"/>
        <v>0</v>
      </c>
      <c r="AL3116" s="111">
        <f t="shared" si="482"/>
        <v>0</v>
      </c>
    </row>
    <row r="3117" spans="3:38">
      <c r="C3117" s="193" t="s">
        <v>179</v>
      </c>
      <c r="D3117" s="719" t="str">
        <f t="shared" si="477"/>
        <v/>
      </c>
      <c r="E3117" s="720"/>
      <c r="F3117" s="720"/>
      <c r="G3117" s="720"/>
      <c r="H3117" s="720"/>
      <c r="I3117" s="720"/>
      <c r="J3117" s="720"/>
      <c r="K3117" s="720"/>
      <c r="L3117" s="720"/>
      <c r="M3117" s="720"/>
      <c r="N3117" s="721"/>
      <c r="O3117" s="409"/>
      <c r="P3117" s="409"/>
      <c r="Q3117" s="409"/>
      <c r="R3117" s="409"/>
      <c r="S3117" s="409"/>
      <c r="T3117" s="409"/>
      <c r="U3117" s="409"/>
      <c r="V3117" s="409"/>
      <c r="W3117" s="409"/>
      <c r="X3117" s="409"/>
      <c r="Y3117" s="409"/>
      <c r="Z3117" s="409"/>
      <c r="AA3117" s="409"/>
      <c r="AB3117" s="409"/>
      <c r="AC3117" s="409"/>
      <c r="AD3117" s="409"/>
      <c r="AG3117" s="100">
        <f t="shared" si="478"/>
        <v>0</v>
      </c>
      <c r="AH3117" s="101">
        <f t="shared" si="479"/>
        <v>0</v>
      </c>
      <c r="AI3117" s="101">
        <f t="shared" si="480"/>
        <v>0</v>
      </c>
      <c r="AJ3117" s="102">
        <f t="shared" si="481"/>
        <v>0</v>
      </c>
      <c r="AL3117" s="111">
        <f t="shared" si="482"/>
        <v>0</v>
      </c>
    </row>
    <row r="3118" spans="3:38">
      <c r="C3118" s="193" t="s">
        <v>180</v>
      </c>
      <c r="D3118" s="719" t="str">
        <f t="shared" si="477"/>
        <v/>
      </c>
      <c r="E3118" s="720"/>
      <c r="F3118" s="720"/>
      <c r="G3118" s="720"/>
      <c r="H3118" s="720"/>
      <c r="I3118" s="720"/>
      <c r="J3118" s="720"/>
      <c r="K3118" s="720"/>
      <c r="L3118" s="720"/>
      <c r="M3118" s="720"/>
      <c r="N3118" s="721"/>
      <c r="O3118" s="409"/>
      <c r="P3118" s="409"/>
      <c r="Q3118" s="409"/>
      <c r="R3118" s="409"/>
      <c r="S3118" s="409"/>
      <c r="T3118" s="409"/>
      <c r="U3118" s="409"/>
      <c r="V3118" s="409"/>
      <c r="W3118" s="409"/>
      <c r="X3118" s="409"/>
      <c r="Y3118" s="409"/>
      <c r="Z3118" s="409"/>
      <c r="AA3118" s="409"/>
      <c r="AB3118" s="409"/>
      <c r="AC3118" s="409"/>
      <c r="AD3118" s="409"/>
      <c r="AG3118" s="100">
        <f t="shared" si="478"/>
        <v>0</v>
      </c>
      <c r="AH3118" s="101">
        <f t="shared" si="479"/>
        <v>0</v>
      </c>
      <c r="AI3118" s="101">
        <f t="shared" si="480"/>
        <v>0</v>
      </c>
      <c r="AJ3118" s="102">
        <f t="shared" si="481"/>
        <v>0</v>
      </c>
      <c r="AL3118" s="111">
        <f t="shared" si="482"/>
        <v>0</v>
      </c>
    </row>
    <row r="3119" spans="3:38">
      <c r="C3119" s="193" t="s">
        <v>181</v>
      </c>
      <c r="D3119" s="719" t="str">
        <f t="shared" si="477"/>
        <v/>
      </c>
      <c r="E3119" s="720"/>
      <c r="F3119" s="720"/>
      <c r="G3119" s="720"/>
      <c r="H3119" s="720"/>
      <c r="I3119" s="720"/>
      <c r="J3119" s="720"/>
      <c r="K3119" s="720"/>
      <c r="L3119" s="720"/>
      <c r="M3119" s="720"/>
      <c r="N3119" s="721"/>
      <c r="O3119" s="409"/>
      <c r="P3119" s="409"/>
      <c r="Q3119" s="409"/>
      <c r="R3119" s="409"/>
      <c r="S3119" s="409"/>
      <c r="T3119" s="409"/>
      <c r="U3119" s="409"/>
      <c r="V3119" s="409"/>
      <c r="W3119" s="409"/>
      <c r="X3119" s="409"/>
      <c r="Y3119" s="409"/>
      <c r="Z3119" s="409"/>
      <c r="AA3119" s="409"/>
      <c r="AB3119" s="409"/>
      <c r="AC3119" s="409"/>
      <c r="AD3119" s="409"/>
      <c r="AG3119" s="100">
        <f t="shared" si="478"/>
        <v>0</v>
      </c>
      <c r="AH3119" s="101">
        <f t="shared" si="479"/>
        <v>0</v>
      </c>
      <c r="AI3119" s="101">
        <f t="shared" si="480"/>
        <v>0</v>
      </c>
      <c r="AJ3119" s="102">
        <f t="shared" si="481"/>
        <v>0</v>
      </c>
      <c r="AL3119" s="111">
        <f t="shared" si="482"/>
        <v>0</v>
      </c>
    </row>
    <row r="3120" spans="3:38">
      <c r="C3120" s="193" t="s">
        <v>182</v>
      </c>
      <c r="D3120" s="719" t="str">
        <f t="shared" si="477"/>
        <v/>
      </c>
      <c r="E3120" s="720"/>
      <c r="F3120" s="720"/>
      <c r="G3120" s="720"/>
      <c r="H3120" s="720"/>
      <c r="I3120" s="720"/>
      <c r="J3120" s="720"/>
      <c r="K3120" s="720"/>
      <c r="L3120" s="720"/>
      <c r="M3120" s="720"/>
      <c r="N3120" s="721"/>
      <c r="O3120" s="409"/>
      <c r="P3120" s="409"/>
      <c r="Q3120" s="409"/>
      <c r="R3120" s="409"/>
      <c r="S3120" s="409"/>
      <c r="T3120" s="409"/>
      <c r="U3120" s="409"/>
      <c r="V3120" s="409"/>
      <c r="W3120" s="409"/>
      <c r="X3120" s="409"/>
      <c r="Y3120" s="409"/>
      <c r="Z3120" s="409"/>
      <c r="AA3120" s="409"/>
      <c r="AB3120" s="409"/>
      <c r="AC3120" s="409"/>
      <c r="AD3120" s="409"/>
      <c r="AG3120" s="100">
        <f t="shared" si="478"/>
        <v>0</v>
      </c>
      <c r="AH3120" s="101">
        <f t="shared" si="479"/>
        <v>0</v>
      </c>
      <c r="AI3120" s="101">
        <f t="shared" si="480"/>
        <v>0</v>
      </c>
      <c r="AJ3120" s="102">
        <f t="shared" si="481"/>
        <v>0</v>
      </c>
      <c r="AL3120" s="111">
        <f t="shared" si="482"/>
        <v>0</v>
      </c>
    </row>
    <row r="3121" spans="1:38">
      <c r="C3121" s="193" t="s">
        <v>183</v>
      </c>
      <c r="D3121" s="719" t="str">
        <f t="shared" si="477"/>
        <v/>
      </c>
      <c r="E3121" s="720"/>
      <c r="F3121" s="720"/>
      <c r="G3121" s="720"/>
      <c r="H3121" s="720"/>
      <c r="I3121" s="720"/>
      <c r="J3121" s="720"/>
      <c r="K3121" s="720"/>
      <c r="L3121" s="720"/>
      <c r="M3121" s="720"/>
      <c r="N3121" s="721"/>
      <c r="O3121" s="409"/>
      <c r="P3121" s="409"/>
      <c r="Q3121" s="409"/>
      <c r="R3121" s="409"/>
      <c r="S3121" s="409"/>
      <c r="T3121" s="409"/>
      <c r="U3121" s="409"/>
      <c r="V3121" s="409"/>
      <c r="W3121" s="409"/>
      <c r="X3121" s="409"/>
      <c r="Y3121" s="409"/>
      <c r="Z3121" s="409"/>
      <c r="AA3121" s="409"/>
      <c r="AB3121" s="409"/>
      <c r="AC3121" s="409"/>
      <c r="AD3121" s="409"/>
      <c r="AG3121" s="100">
        <f t="shared" si="478"/>
        <v>0</v>
      </c>
      <c r="AH3121" s="101">
        <f t="shared" si="479"/>
        <v>0</v>
      </c>
      <c r="AI3121" s="101">
        <f t="shared" si="480"/>
        <v>0</v>
      </c>
      <c r="AJ3121" s="102">
        <f t="shared" si="481"/>
        <v>0</v>
      </c>
      <c r="AL3121" s="111">
        <f t="shared" si="482"/>
        <v>0</v>
      </c>
    </row>
    <row r="3122" spans="1:38">
      <c r="C3122" s="193" t="s">
        <v>184</v>
      </c>
      <c r="D3122" s="719" t="str">
        <f t="shared" si="477"/>
        <v/>
      </c>
      <c r="E3122" s="720"/>
      <c r="F3122" s="720"/>
      <c r="G3122" s="720"/>
      <c r="H3122" s="720"/>
      <c r="I3122" s="720"/>
      <c r="J3122" s="720"/>
      <c r="K3122" s="720"/>
      <c r="L3122" s="720"/>
      <c r="M3122" s="720"/>
      <c r="N3122" s="721"/>
      <c r="O3122" s="409"/>
      <c r="P3122" s="409"/>
      <c r="Q3122" s="409"/>
      <c r="R3122" s="409"/>
      <c r="S3122" s="409"/>
      <c r="T3122" s="409"/>
      <c r="U3122" s="409"/>
      <c r="V3122" s="409"/>
      <c r="W3122" s="409"/>
      <c r="X3122" s="409"/>
      <c r="Y3122" s="409"/>
      <c r="Z3122" s="409"/>
      <c r="AA3122" s="409"/>
      <c r="AB3122" s="409"/>
      <c r="AC3122" s="409"/>
      <c r="AD3122" s="409"/>
      <c r="AG3122" s="100">
        <f t="shared" si="478"/>
        <v>0</v>
      </c>
      <c r="AH3122" s="101">
        <f t="shared" si="479"/>
        <v>0</v>
      </c>
      <c r="AI3122" s="101">
        <f t="shared" si="480"/>
        <v>0</v>
      </c>
      <c r="AJ3122" s="102">
        <f t="shared" si="481"/>
        <v>0</v>
      </c>
      <c r="AL3122" s="111">
        <f t="shared" si="482"/>
        <v>0</v>
      </c>
    </row>
    <row r="3123" spans="1:38">
      <c r="C3123" s="193" t="s">
        <v>185</v>
      </c>
      <c r="D3123" s="719" t="str">
        <f t="shared" si="477"/>
        <v/>
      </c>
      <c r="E3123" s="720"/>
      <c r="F3123" s="720"/>
      <c r="G3123" s="720"/>
      <c r="H3123" s="720"/>
      <c r="I3123" s="720"/>
      <c r="J3123" s="720"/>
      <c r="K3123" s="720"/>
      <c r="L3123" s="720"/>
      <c r="M3123" s="720"/>
      <c r="N3123" s="721"/>
      <c r="O3123" s="409"/>
      <c r="P3123" s="409"/>
      <c r="Q3123" s="409"/>
      <c r="R3123" s="409"/>
      <c r="S3123" s="409"/>
      <c r="T3123" s="409"/>
      <c r="U3123" s="409"/>
      <c r="V3123" s="409"/>
      <c r="W3123" s="409"/>
      <c r="X3123" s="409"/>
      <c r="Y3123" s="409"/>
      <c r="Z3123" s="409"/>
      <c r="AA3123" s="409"/>
      <c r="AB3123" s="409"/>
      <c r="AC3123" s="409"/>
      <c r="AD3123" s="409"/>
      <c r="AG3123" s="100">
        <f t="shared" si="478"/>
        <v>0</v>
      </c>
      <c r="AH3123" s="101">
        <f t="shared" si="479"/>
        <v>0</v>
      </c>
      <c r="AI3123" s="101">
        <f t="shared" si="480"/>
        <v>0</v>
      </c>
      <c r="AJ3123" s="102">
        <f t="shared" si="481"/>
        <v>0</v>
      </c>
      <c r="AL3123" s="111">
        <f t="shared" si="482"/>
        <v>0</v>
      </c>
    </row>
    <row r="3124" spans="1:38">
      <c r="C3124" s="193" t="s">
        <v>186</v>
      </c>
      <c r="D3124" s="719" t="str">
        <f t="shared" si="477"/>
        <v/>
      </c>
      <c r="E3124" s="720"/>
      <c r="F3124" s="720"/>
      <c r="G3124" s="720"/>
      <c r="H3124" s="720"/>
      <c r="I3124" s="720"/>
      <c r="J3124" s="720"/>
      <c r="K3124" s="720"/>
      <c r="L3124" s="720"/>
      <c r="M3124" s="720"/>
      <c r="N3124" s="721"/>
      <c r="O3124" s="409"/>
      <c r="P3124" s="409"/>
      <c r="Q3124" s="409"/>
      <c r="R3124" s="409"/>
      <c r="S3124" s="409"/>
      <c r="T3124" s="409"/>
      <c r="U3124" s="409"/>
      <c r="V3124" s="409"/>
      <c r="W3124" s="409"/>
      <c r="X3124" s="409"/>
      <c r="Y3124" s="409"/>
      <c r="Z3124" s="409"/>
      <c r="AA3124" s="409"/>
      <c r="AB3124" s="409"/>
      <c r="AC3124" s="409"/>
      <c r="AD3124" s="409"/>
      <c r="AG3124" s="100">
        <f t="shared" si="478"/>
        <v>0</v>
      </c>
      <c r="AH3124" s="101">
        <f t="shared" si="479"/>
        <v>0</v>
      </c>
      <c r="AI3124" s="101">
        <f t="shared" si="480"/>
        <v>0</v>
      </c>
      <c r="AJ3124" s="102">
        <f t="shared" si="481"/>
        <v>0</v>
      </c>
      <c r="AL3124" s="111">
        <f t="shared" si="482"/>
        <v>0</v>
      </c>
    </row>
    <row r="3125" spans="1:38">
      <c r="C3125" s="193" t="s">
        <v>187</v>
      </c>
      <c r="D3125" s="719" t="str">
        <f t="shared" si="477"/>
        <v/>
      </c>
      <c r="E3125" s="720"/>
      <c r="F3125" s="720"/>
      <c r="G3125" s="720"/>
      <c r="H3125" s="720"/>
      <c r="I3125" s="720"/>
      <c r="J3125" s="720"/>
      <c r="K3125" s="720"/>
      <c r="L3125" s="720"/>
      <c r="M3125" s="720"/>
      <c r="N3125" s="721"/>
      <c r="O3125" s="409"/>
      <c r="P3125" s="409"/>
      <c r="Q3125" s="409"/>
      <c r="R3125" s="409"/>
      <c r="S3125" s="409"/>
      <c r="T3125" s="409"/>
      <c r="U3125" s="409"/>
      <c r="V3125" s="409"/>
      <c r="W3125" s="409"/>
      <c r="X3125" s="409"/>
      <c r="Y3125" s="409"/>
      <c r="Z3125" s="409"/>
      <c r="AA3125" s="409"/>
      <c r="AB3125" s="409"/>
      <c r="AC3125" s="409"/>
      <c r="AD3125" s="409"/>
      <c r="AG3125" s="100">
        <f t="shared" si="478"/>
        <v>0</v>
      </c>
      <c r="AH3125" s="101">
        <f t="shared" si="479"/>
        <v>0</v>
      </c>
      <c r="AI3125" s="101">
        <f t="shared" si="480"/>
        <v>0</v>
      </c>
      <c r="AJ3125" s="102">
        <f t="shared" si="481"/>
        <v>0</v>
      </c>
      <c r="AL3125" s="111">
        <f t="shared" si="482"/>
        <v>0</v>
      </c>
    </row>
    <row r="3126" spans="1:38">
      <c r="C3126" s="194"/>
      <c r="D3126" s="194"/>
      <c r="E3126" s="194"/>
      <c r="F3126" s="194"/>
      <c r="G3126" s="194"/>
      <c r="H3126" s="194"/>
      <c r="I3126" s="194"/>
      <c r="J3126" s="194"/>
      <c r="K3126" s="194"/>
      <c r="L3126" s="194"/>
      <c r="M3126" s="194"/>
      <c r="N3126" s="29" t="s">
        <v>259</v>
      </c>
      <c r="O3126" s="415">
        <f>IF(AND(SUM(O3006:O3125)=0,COUNTIF(O3006:O3125,"NS")&gt;0),"NS",
IF(AND(SUM(O3006:O3125)=0,COUNTIF(O3006:O3125,0)&gt;0),0,
IF(AND(SUM(O3006:O3125)=0,COUNTIF(O3006:O3125,"NA")&gt;0),"NA",
SUM(O3006:O3125))))</f>
        <v>0</v>
      </c>
      <c r="P3126" s="415"/>
      <c r="Q3126" s="415"/>
      <c r="R3126" s="415"/>
      <c r="S3126" s="415">
        <f>IF(AND(SUM(S3006:S3125)=0,COUNTIF(S3006:S3125,"NS")&gt;0),"NS",
IF(AND(SUM(S3006:S3125)=0,COUNTIF(S3006:S3125,0)&gt;0),0,
IF(AND(SUM(S3006:S3125)=0,COUNTIF(S3006:S3125,"NA")&gt;0),"NA",
SUM(S3006:S3125))))</f>
        <v>0</v>
      </c>
      <c r="T3126" s="415"/>
      <c r="U3126" s="415"/>
      <c r="V3126" s="415"/>
      <c r="W3126" s="415">
        <f>IF(AND(SUM(W3006:W3125)=0,COUNTIF(W3006:W3125,"NS")&gt;0),"NS",
IF(AND(SUM(W3006:W3125)=0,COUNTIF(W3006:W3125,0)&gt;0),0,
IF(AND(SUM(W3006:W3125)=0,COUNTIF(W3006:W3125,"NA")&gt;0),"NA",
SUM(W3006:W3125))))</f>
        <v>0</v>
      </c>
      <c r="X3126" s="415"/>
      <c r="Y3126" s="415"/>
      <c r="Z3126" s="415"/>
      <c r="AA3126" s="415">
        <f>IF(AND(SUM(AA3006:AA3125)=0,COUNTIF(AA3006:AA3125,"NS")&gt;0),"NS",
IF(AND(SUM(AA3006:AA3125)=0,COUNTIF(AA3006:AA3125,0)&gt;0),0,
IF(AND(SUM(AA3006:AA3125)=0,COUNTIF(AA3006:AA3125,"NA")&gt;0),"NA",
SUM(AA3006:AA3125))))</f>
        <v>0</v>
      </c>
      <c r="AB3126" s="415"/>
      <c r="AC3126" s="415"/>
      <c r="AD3126" s="415"/>
      <c r="AJ3126" s="171">
        <f>SUM(AJ3006:AJ3125)</f>
        <v>0</v>
      </c>
      <c r="AL3126" s="130">
        <f>SUM(AL3006:AL3125)</f>
        <v>0</v>
      </c>
    </row>
    <row r="3127" spans="1:38" ht="15.05" customHeight="1"/>
    <row r="3128" spans="1:38" ht="24.05" customHeight="1">
      <c r="C3128" s="452" t="s">
        <v>250</v>
      </c>
      <c r="D3128" s="452"/>
      <c r="E3128" s="452"/>
      <c r="F3128" s="452"/>
      <c r="G3128" s="452"/>
      <c r="H3128" s="452"/>
      <c r="I3128" s="452"/>
      <c r="J3128" s="452"/>
      <c r="K3128" s="452"/>
      <c r="L3128" s="452"/>
      <c r="M3128" s="452"/>
      <c r="N3128" s="452"/>
      <c r="O3128" s="452"/>
      <c r="P3128" s="452"/>
      <c r="Q3128" s="452"/>
      <c r="R3128" s="452"/>
      <c r="S3128" s="452"/>
      <c r="T3128" s="452"/>
      <c r="U3128" s="452"/>
      <c r="V3128" s="452"/>
      <c r="W3128" s="452"/>
      <c r="X3128" s="452"/>
      <c r="Y3128" s="452"/>
      <c r="Z3128" s="452"/>
      <c r="AA3128" s="452"/>
      <c r="AB3128" s="452"/>
      <c r="AC3128" s="452"/>
      <c r="AD3128" s="452"/>
    </row>
    <row r="3129" spans="1:38" ht="60.05" customHeight="1">
      <c r="C3129" s="414"/>
      <c r="D3129" s="414"/>
      <c r="E3129" s="414"/>
      <c r="F3129" s="414"/>
      <c r="G3129" s="414"/>
      <c r="H3129" s="414"/>
      <c r="I3129" s="414"/>
      <c r="J3129" s="414"/>
      <c r="K3129" s="414"/>
      <c r="L3129" s="414"/>
      <c r="M3129" s="414"/>
      <c r="N3129" s="414"/>
      <c r="O3129" s="414"/>
      <c r="P3129" s="414"/>
      <c r="Q3129" s="414"/>
      <c r="R3129" s="414"/>
      <c r="S3129" s="414"/>
      <c r="T3129" s="414"/>
      <c r="U3129" s="414"/>
      <c r="V3129" s="414"/>
      <c r="W3129" s="414"/>
      <c r="X3129" s="414"/>
      <c r="Y3129" s="414"/>
      <c r="Z3129" s="414"/>
      <c r="AA3129" s="414"/>
      <c r="AB3129" s="414"/>
      <c r="AC3129" s="414"/>
      <c r="AD3129" s="414"/>
    </row>
    <row r="3130" spans="1:38">
      <c r="C3130" s="158"/>
      <c r="D3130" s="158"/>
      <c r="E3130" s="158"/>
      <c r="F3130" s="158"/>
      <c r="G3130" s="158"/>
      <c r="H3130" s="158"/>
      <c r="I3130" s="158"/>
      <c r="J3130" s="158"/>
      <c r="K3130" s="158"/>
      <c r="L3130" s="158"/>
      <c r="M3130" s="158"/>
      <c r="N3130" s="158"/>
      <c r="O3130" s="158"/>
      <c r="P3130" s="158"/>
      <c r="Q3130" s="158"/>
      <c r="R3130" s="158"/>
      <c r="S3130" s="158"/>
      <c r="T3130" s="158"/>
      <c r="U3130" s="158"/>
      <c r="V3130" s="158"/>
      <c r="W3130" s="158"/>
      <c r="X3130" s="158"/>
      <c r="Y3130" s="158"/>
      <c r="Z3130" s="158"/>
      <c r="AA3130" s="158"/>
      <c r="AB3130" s="158"/>
      <c r="AC3130" s="158"/>
      <c r="AD3130" s="158"/>
    </row>
    <row r="3131" spans="1:38">
      <c r="A3131" s="269"/>
      <c r="B3131" s="403" t="str">
        <f>IF(AJ3126=0,"","Error: verificar sumas por fila.")</f>
        <v/>
      </c>
      <c r="C3131" s="403"/>
      <c r="D3131" s="403"/>
      <c r="E3131" s="403"/>
      <c r="F3131" s="403"/>
      <c r="G3131" s="403"/>
      <c r="H3131" s="403"/>
      <c r="I3131" s="403"/>
      <c r="J3131" s="403"/>
      <c r="K3131" s="403"/>
      <c r="L3131" s="403"/>
      <c r="M3131" s="403"/>
      <c r="N3131" s="403"/>
      <c r="O3131" s="403"/>
      <c r="P3131" s="403"/>
      <c r="Q3131" s="403"/>
      <c r="R3131" s="403"/>
      <c r="S3131" s="403"/>
      <c r="T3131" s="403"/>
      <c r="U3131" s="403"/>
      <c r="V3131" s="403"/>
      <c r="W3131" s="403"/>
      <c r="X3131" s="403"/>
      <c r="Y3131" s="403"/>
      <c r="Z3131" s="403"/>
      <c r="AA3131" s="403"/>
      <c r="AB3131" s="403"/>
      <c r="AC3131" s="403"/>
      <c r="AD3131" s="403"/>
      <c r="AE3131" s="269"/>
    </row>
    <row r="3132" spans="1:38">
      <c r="B3132" s="404" t="str">
        <f>IF(AL3126=0,"","Error: debe completar toda la información requerida.")</f>
        <v/>
      </c>
      <c r="C3132" s="404"/>
      <c r="D3132" s="404"/>
      <c r="E3132" s="404"/>
      <c r="F3132" s="404"/>
      <c r="G3132" s="404"/>
      <c r="H3132" s="404"/>
      <c r="I3132" s="404"/>
      <c r="J3132" s="404"/>
      <c r="K3132" s="404"/>
      <c r="L3132" s="404"/>
      <c r="M3132" s="404"/>
      <c r="N3132" s="404"/>
      <c r="O3132" s="404"/>
      <c r="P3132" s="404"/>
      <c r="Q3132" s="404"/>
      <c r="R3132" s="404"/>
      <c r="S3132" s="404"/>
      <c r="T3132" s="404"/>
      <c r="U3132" s="404"/>
      <c r="V3132" s="404"/>
      <c r="W3132" s="404"/>
      <c r="X3132" s="404"/>
      <c r="Y3132" s="404"/>
      <c r="Z3132" s="404"/>
      <c r="AA3132" s="404"/>
      <c r="AB3132" s="404"/>
      <c r="AC3132" s="404"/>
      <c r="AD3132" s="404"/>
    </row>
    <row r="3133" spans="1:38">
      <c r="C3133" s="158"/>
      <c r="D3133" s="158"/>
      <c r="E3133" s="158"/>
      <c r="F3133" s="158"/>
      <c r="G3133" s="158"/>
      <c r="H3133" s="158"/>
      <c r="I3133" s="158"/>
      <c r="J3133" s="158"/>
      <c r="K3133" s="158"/>
      <c r="L3133" s="158"/>
      <c r="M3133" s="158"/>
      <c r="N3133" s="158"/>
      <c r="O3133" s="158"/>
      <c r="P3133" s="158"/>
      <c r="Q3133" s="158"/>
      <c r="R3133" s="158"/>
      <c r="S3133" s="158"/>
      <c r="T3133" s="158"/>
      <c r="U3133" s="158"/>
      <c r="V3133" s="158"/>
      <c r="W3133" s="158"/>
      <c r="X3133" s="158"/>
      <c r="Y3133" s="158"/>
      <c r="Z3133" s="158"/>
      <c r="AA3133" s="158"/>
      <c r="AB3133" s="158"/>
      <c r="AC3133" s="158"/>
      <c r="AD3133" s="158"/>
    </row>
    <row r="3134" spans="1:38">
      <c r="C3134" s="158"/>
      <c r="D3134" s="158"/>
      <c r="E3134" s="158"/>
      <c r="F3134" s="158"/>
      <c r="G3134" s="158"/>
      <c r="H3134" s="158"/>
      <c r="I3134" s="158"/>
      <c r="J3134" s="158"/>
      <c r="K3134" s="158"/>
      <c r="L3134" s="158"/>
      <c r="M3134" s="158"/>
      <c r="N3134" s="158"/>
      <c r="O3134" s="158"/>
      <c r="P3134" s="158"/>
      <c r="Q3134" s="158"/>
      <c r="R3134" s="158"/>
      <c r="S3134" s="158"/>
      <c r="T3134" s="158"/>
      <c r="U3134" s="158"/>
      <c r="V3134" s="158"/>
      <c r="W3134" s="158"/>
      <c r="X3134" s="158"/>
      <c r="Y3134" s="158"/>
      <c r="Z3134" s="158"/>
      <c r="AA3134" s="158"/>
      <c r="AB3134" s="158"/>
      <c r="AC3134" s="158"/>
      <c r="AD3134" s="158"/>
    </row>
    <row r="3135" spans="1:38">
      <c r="C3135" s="158"/>
      <c r="D3135" s="158"/>
      <c r="E3135" s="158"/>
      <c r="F3135" s="158"/>
      <c r="G3135" s="158"/>
      <c r="H3135" s="158"/>
      <c r="I3135" s="158"/>
      <c r="J3135" s="158"/>
      <c r="K3135" s="158"/>
      <c r="L3135" s="158"/>
      <c r="M3135" s="158"/>
      <c r="N3135" s="158"/>
      <c r="O3135" s="158"/>
      <c r="P3135" s="158"/>
      <c r="Q3135" s="158"/>
      <c r="R3135" s="158"/>
      <c r="S3135" s="158"/>
      <c r="T3135" s="158"/>
      <c r="U3135" s="158"/>
      <c r="V3135" s="158"/>
      <c r="W3135" s="158"/>
      <c r="X3135" s="158"/>
      <c r="Y3135" s="158"/>
      <c r="Z3135" s="158"/>
      <c r="AA3135" s="158"/>
      <c r="AB3135" s="158"/>
      <c r="AC3135" s="158"/>
      <c r="AD3135" s="158"/>
    </row>
    <row r="3136" spans="1:38" ht="24.05" customHeight="1">
      <c r="A3136" s="122" t="s">
        <v>318</v>
      </c>
      <c r="B3136" s="722" t="s">
        <v>584</v>
      </c>
      <c r="C3136" s="722"/>
      <c r="D3136" s="722"/>
      <c r="E3136" s="722"/>
      <c r="F3136" s="722"/>
      <c r="G3136" s="722"/>
      <c r="H3136" s="722"/>
      <c r="I3136" s="722"/>
      <c r="J3136" s="722"/>
      <c r="K3136" s="722"/>
      <c r="L3136" s="722"/>
      <c r="M3136" s="722"/>
      <c r="N3136" s="722"/>
      <c r="O3136" s="722"/>
      <c r="P3136" s="722"/>
      <c r="Q3136" s="722"/>
      <c r="R3136" s="722"/>
      <c r="S3136" s="722"/>
      <c r="T3136" s="722"/>
      <c r="U3136" s="722"/>
      <c r="V3136" s="722"/>
      <c r="W3136" s="722"/>
      <c r="X3136" s="722"/>
      <c r="Y3136" s="722"/>
      <c r="Z3136" s="722"/>
      <c r="AA3136" s="722"/>
      <c r="AB3136" s="722"/>
      <c r="AC3136" s="722"/>
      <c r="AD3136" s="722"/>
    </row>
    <row r="3137" spans="1:48">
      <c r="C3137" s="451" t="s">
        <v>269</v>
      </c>
      <c r="D3137" s="451"/>
      <c r="E3137" s="451"/>
      <c r="F3137" s="451"/>
      <c r="G3137" s="451"/>
      <c r="H3137" s="451"/>
      <c r="I3137" s="451"/>
      <c r="J3137" s="451"/>
      <c r="K3137" s="451"/>
      <c r="L3137" s="451"/>
      <c r="M3137" s="451"/>
      <c r="N3137" s="451"/>
      <c r="O3137" s="451"/>
      <c r="P3137" s="451"/>
      <c r="Q3137" s="451"/>
      <c r="R3137" s="451"/>
      <c r="S3137" s="451"/>
      <c r="T3137" s="451"/>
      <c r="U3137" s="451"/>
      <c r="V3137" s="451"/>
      <c r="W3137" s="451"/>
      <c r="X3137" s="451"/>
      <c r="Y3137" s="451"/>
      <c r="Z3137" s="451"/>
      <c r="AA3137" s="451"/>
      <c r="AB3137" s="451"/>
      <c r="AC3137" s="451"/>
      <c r="AD3137" s="451"/>
    </row>
    <row r="3138" spans="1:48" ht="15.05" customHeight="1" thickBot="1"/>
    <row r="3139" spans="1:48" ht="15.05" customHeight="1" thickBot="1">
      <c r="C3139" s="294"/>
      <c r="D3139" s="138" t="s">
        <v>270</v>
      </c>
      <c r="I3139" s="294"/>
      <c r="J3139" s="138" t="s">
        <v>855</v>
      </c>
      <c r="T3139" s="294"/>
      <c r="U3139" s="138" t="s">
        <v>854</v>
      </c>
    </row>
    <row r="3140" spans="1:48" ht="15.05" customHeight="1"/>
    <row r="3141" spans="1:48" ht="24.05" customHeight="1">
      <c r="C3141" s="452" t="s">
        <v>250</v>
      </c>
      <c r="D3141" s="452"/>
      <c r="E3141" s="452"/>
      <c r="F3141" s="452"/>
      <c r="G3141" s="452"/>
      <c r="H3141" s="452"/>
      <c r="I3141" s="452"/>
      <c r="J3141" s="452"/>
      <c r="K3141" s="452"/>
      <c r="L3141" s="452"/>
      <c r="M3141" s="452"/>
      <c r="N3141" s="452"/>
      <c r="O3141" s="452"/>
      <c r="P3141" s="452"/>
      <c r="Q3141" s="452"/>
      <c r="R3141" s="452"/>
      <c r="S3141" s="452"/>
      <c r="T3141" s="452"/>
      <c r="U3141" s="452"/>
      <c r="V3141" s="452"/>
      <c r="W3141" s="452"/>
      <c r="X3141" s="452"/>
      <c r="Y3141" s="452"/>
      <c r="Z3141" s="452"/>
      <c r="AA3141" s="452"/>
      <c r="AB3141" s="452"/>
      <c r="AC3141" s="452"/>
      <c r="AD3141" s="452"/>
    </row>
    <row r="3142" spans="1:48" ht="60.05" customHeight="1">
      <c r="C3142" s="414"/>
      <c r="D3142" s="414"/>
      <c r="E3142" s="414"/>
      <c r="F3142" s="414"/>
      <c r="G3142" s="414"/>
      <c r="H3142" s="414"/>
      <c r="I3142" s="414"/>
      <c r="J3142" s="414"/>
      <c r="K3142" s="414"/>
      <c r="L3142" s="414"/>
      <c r="M3142" s="414"/>
      <c r="N3142" s="414"/>
      <c r="O3142" s="414"/>
      <c r="P3142" s="414"/>
      <c r="Q3142" s="414"/>
      <c r="R3142" s="414"/>
      <c r="S3142" s="414"/>
      <c r="T3142" s="414"/>
      <c r="U3142" s="414"/>
      <c r="V3142" s="414"/>
      <c r="W3142" s="414"/>
      <c r="X3142" s="414"/>
      <c r="Y3142" s="414"/>
      <c r="Z3142" s="414"/>
      <c r="AA3142" s="414"/>
      <c r="AB3142" s="414"/>
      <c r="AC3142" s="414"/>
      <c r="AD3142" s="414"/>
    </row>
    <row r="3143" spans="1:48" ht="15.05" customHeight="1"/>
    <row r="3144" spans="1:48" ht="15.05" customHeight="1">
      <c r="B3144" s="405" t="str">
        <f>IF(COUNTIF(C3139:T3139,"X")&gt;1,"Error: seleccionar sólo un código.","")</f>
        <v/>
      </c>
      <c r="C3144" s="405"/>
      <c r="D3144" s="405"/>
      <c r="E3144" s="405"/>
      <c r="F3144" s="405"/>
      <c r="G3144" s="405"/>
      <c r="H3144" s="405"/>
      <c r="I3144" s="405"/>
      <c r="J3144" s="405"/>
      <c r="K3144" s="405"/>
      <c r="L3144" s="405"/>
      <c r="M3144" s="405"/>
      <c r="N3144" s="405"/>
      <c r="O3144" s="405"/>
      <c r="P3144" s="405"/>
      <c r="Q3144" s="405"/>
      <c r="R3144" s="405"/>
      <c r="S3144" s="405"/>
      <c r="T3144" s="405"/>
      <c r="U3144" s="405"/>
      <c r="V3144" s="405"/>
      <c r="W3144" s="405"/>
      <c r="X3144" s="405"/>
      <c r="Y3144" s="405"/>
      <c r="Z3144" s="405"/>
      <c r="AA3144" s="405"/>
      <c r="AB3144" s="405"/>
      <c r="AC3144" s="405"/>
      <c r="AD3144" s="405"/>
    </row>
    <row r="3145" spans="1:48" ht="15.05" customHeight="1"/>
    <row r="3146" spans="1:48" ht="15.05" customHeight="1"/>
    <row r="3147" spans="1:48" ht="15.05" customHeight="1"/>
    <row r="3148" spans="1:48" ht="15.05" customHeight="1"/>
    <row r="3149" spans="1:48" ht="24.05" customHeight="1">
      <c r="A3149" s="122" t="s">
        <v>319</v>
      </c>
      <c r="B3149" s="656" t="s">
        <v>856</v>
      </c>
      <c r="C3149" s="656"/>
      <c r="D3149" s="656"/>
      <c r="E3149" s="656"/>
      <c r="F3149" s="656"/>
      <c r="G3149" s="656"/>
      <c r="H3149" s="656"/>
      <c r="I3149" s="656"/>
      <c r="J3149" s="656"/>
      <c r="K3149" s="656"/>
      <c r="L3149" s="656"/>
      <c r="M3149" s="656"/>
      <c r="N3149" s="656"/>
      <c r="O3149" s="656"/>
      <c r="P3149" s="656"/>
      <c r="Q3149" s="656"/>
      <c r="R3149" s="656"/>
      <c r="S3149" s="656"/>
      <c r="T3149" s="656"/>
      <c r="U3149" s="656"/>
      <c r="V3149" s="656"/>
      <c r="W3149" s="656"/>
      <c r="X3149" s="656"/>
      <c r="Y3149" s="656"/>
      <c r="Z3149" s="656"/>
      <c r="AA3149" s="656"/>
      <c r="AB3149" s="656"/>
      <c r="AC3149" s="656"/>
      <c r="AD3149" s="656"/>
    </row>
    <row r="3150" spans="1:48" ht="36" customHeight="1">
      <c r="C3150" s="451" t="s">
        <v>585</v>
      </c>
      <c r="D3150" s="451"/>
      <c r="E3150" s="451"/>
      <c r="F3150" s="451"/>
      <c r="G3150" s="451"/>
      <c r="H3150" s="451"/>
      <c r="I3150" s="451"/>
      <c r="J3150" s="451"/>
      <c r="K3150" s="451"/>
      <c r="L3150" s="451"/>
      <c r="M3150" s="451"/>
      <c r="N3150" s="451"/>
      <c r="O3150" s="451"/>
      <c r="P3150" s="451"/>
      <c r="Q3150" s="451"/>
      <c r="R3150" s="451"/>
      <c r="S3150" s="451"/>
      <c r="T3150" s="451"/>
      <c r="U3150" s="451"/>
      <c r="V3150" s="451"/>
      <c r="W3150" s="451"/>
      <c r="X3150" s="451"/>
      <c r="Y3150" s="451"/>
      <c r="Z3150" s="451"/>
      <c r="AA3150" s="451"/>
      <c r="AB3150" s="451"/>
      <c r="AC3150" s="451"/>
      <c r="AD3150" s="451"/>
    </row>
    <row r="3151" spans="1:48" ht="36" customHeight="1">
      <c r="C3151" s="422" t="s">
        <v>857</v>
      </c>
      <c r="D3151" s="422"/>
      <c r="E3151" s="422"/>
      <c r="F3151" s="422"/>
      <c r="G3151" s="422"/>
      <c r="H3151" s="422"/>
      <c r="I3151" s="422"/>
      <c r="J3151" s="422"/>
      <c r="K3151" s="422"/>
      <c r="L3151" s="422"/>
      <c r="M3151" s="422"/>
      <c r="N3151" s="422"/>
      <c r="O3151" s="422"/>
      <c r="P3151" s="422"/>
      <c r="Q3151" s="422"/>
      <c r="R3151" s="422"/>
      <c r="S3151" s="422"/>
      <c r="T3151" s="422"/>
      <c r="U3151" s="422"/>
      <c r="V3151" s="422"/>
      <c r="W3151" s="422"/>
      <c r="X3151" s="422"/>
      <c r="Y3151" s="422"/>
      <c r="Z3151" s="422"/>
      <c r="AA3151" s="422"/>
      <c r="AB3151" s="422"/>
      <c r="AC3151" s="422"/>
      <c r="AD3151" s="422"/>
      <c r="AG3151" s="270" t="s">
        <v>917</v>
      </c>
      <c r="AH3151" s="125"/>
      <c r="AI3151" s="125"/>
      <c r="AJ3151" s="125"/>
      <c r="AK3151" s="125"/>
      <c r="AL3151" s="125"/>
      <c r="AM3151" s="125"/>
      <c r="AN3151" s="125"/>
      <c r="AO3151" s="125"/>
      <c r="AP3151" s="125"/>
      <c r="AQ3151" s="125"/>
      <c r="AR3151" s="125"/>
      <c r="AS3151" s="125"/>
      <c r="AT3151" s="125"/>
      <c r="AU3151" s="125"/>
      <c r="AV3151" s="125"/>
    </row>
    <row r="3152" spans="1:48" ht="15.05" customHeight="1" thickBot="1">
      <c r="AG3152" s="270">
        <f>+COUNTBLANK(C3153:J3169)</f>
        <v>133</v>
      </c>
      <c r="AH3152" s="125">
        <v>133</v>
      </c>
      <c r="AI3152" s="125">
        <v>124</v>
      </c>
      <c r="AJ3152" s="125"/>
      <c r="AK3152" s="125"/>
      <c r="AL3152" s="125"/>
      <c r="AM3152" s="125"/>
      <c r="AN3152" s="125"/>
      <c r="AO3152" s="125"/>
      <c r="AP3152" s="125"/>
      <c r="AQ3152" s="125"/>
      <c r="AR3152" s="125"/>
      <c r="AS3152" s="125"/>
      <c r="AT3152" s="125"/>
      <c r="AU3152" s="125"/>
      <c r="AV3152" s="125"/>
    </row>
    <row r="3153" spans="1:48" ht="15.05" customHeight="1" thickBot="1">
      <c r="A3153" s="132"/>
      <c r="B3153" s="132"/>
      <c r="C3153" s="633"/>
      <c r="D3153" s="634"/>
      <c r="E3153" s="634"/>
      <c r="F3153" s="635"/>
      <c r="G3153" s="271" t="s">
        <v>586</v>
      </c>
      <c r="H3153" s="132"/>
      <c r="I3153" s="132"/>
      <c r="J3153" s="132"/>
      <c r="K3153" s="132"/>
      <c r="L3153" s="132"/>
      <c r="M3153" s="132"/>
      <c r="N3153" s="132"/>
      <c r="O3153" s="132"/>
      <c r="P3153" s="132"/>
      <c r="Q3153" s="132"/>
      <c r="R3153" s="132"/>
      <c r="S3153" s="132"/>
      <c r="T3153" s="132"/>
      <c r="U3153" s="132"/>
      <c r="V3153" s="132"/>
      <c r="W3153" s="132"/>
      <c r="X3153" s="132"/>
      <c r="Y3153" s="132"/>
      <c r="Z3153" s="132"/>
      <c r="AA3153" s="132"/>
      <c r="AB3153" s="132"/>
      <c r="AC3153" s="132"/>
      <c r="AD3153" s="132"/>
      <c r="AG3153" s="270" t="s">
        <v>918</v>
      </c>
      <c r="AH3153" s="272" t="s">
        <v>941</v>
      </c>
      <c r="AI3153" s="272" t="s">
        <v>942</v>
      </c>
      <c r="AJ3153" s="272" t="s">
        <v>943</v>
      </c>
      <c r="AK3153" s="125"/>
      <c r="AL3153" s="125"/>
      <c r="AM3153" s="125"/>
      <c r="AN3153" s="125" t="s">
        <v>945</v>
      </c>
      <c r="AO3153" s="272" t="s">
        <v>941</v>
      </c>
      <c r="AP3153" s="272" t="s">
        <v>946</v>
      </c>
      <c r="AQ3153" s="272" t="s">
        <v>943</v>
      </c>
      <c r="AR3153" s="125"/>
      <c r="AS3153" s="125"/>
      <c r="AT3153" s="125"/>
      <c r="AU3153" s="125"/>
      <c r="AV3153" s="125"/>
    </row>
    <row r="3154" spans="1:48" ht="15.05" customHeight="1">
      <c r="A3154" s="132"/>
      <c r="B3154" s="132"/>
      <c r="C3154" s="132"/>
      <c r="D3154" s="132"/>
      <c r="E3154" s="132"/>
      <c r="F3154" s="132"/>
      <c r="G3154" s="132"/>
      <c r="H3154" s="132"/>
      <c r="I3154" s="132"/>
      <c r="J3154" s="132"/>
      <c r="K3154" s="132"/>
      <c r="L3154" s="132"/>
      <c r="M3154" s="132"/>
      <c r="N3154" s="132"/>
      <c r="O3154" s="132"/>
      <c r="P3154" s="132"/>
      <c r="Q3154" s="132"/>
      <c r="R3154" s="132"/>
      <c r="S3154" s="132"/>
      <c r="T3154" s="132"/>
      <c r="U3154" s="132"/>
      <c r="V3154" s="132"/>
      <c r="W3154" s="132"/>
      <c r="X3154" s="132"/>
      <c r="Y3154" s="132"/>
      <c r="Z3154" s="132"/>
      <c r="AA3154" s="132"/>
      <c r="AB3154" s="132"/>
      <c r="AC3154" s="132"/>
      <c r="AD3154" s="132"/>
      <c r="AG3154" s="270">
        <f>C3153</f>
        <v>0</v>
      </c>
      <c r="AH3154" s="273">
        <f>COUNTIF(E3155,"NS")+COUNTIF(E3163,"NS")</f>
        <v>0</v>
      </c>
      <c r="AI3154" s="272">
        <f>+SUM(E3155,E3163)</f>
        <v>0</v>
      </c>
      <c r="AJ3154" s="272">
        <f>IF($AG$3152=$AH$3152,0,IF(OR(AND(AG3154=0,AH3154&gt;0),AND(AG3154="ns",AI3154&gt;0),AND(AG3154="ns",AH3154=0,AI3154=0)),1,IF(OR(AND(AG3154&gt;0,AH3154=2),AND(AG3154="ns",AH3154=2),AND(AG3154="ns",AI3154=0,AH3154&gt;0),AG3154=AI3154),0,1)))</f>
        <v>0</v>
      </c>
      <c r="AK3154" s="125"/>
      <c r="AL3154" s="125"/>
      <c r="AM3154" s="125"/>
      <c r="AN3154" s="125">
        <f>C3153</f>
        <v>0</v>
      </c>
      <c r="AO3154" s="273">
        <f>COUNTIF($O$3006:$O$3125,"NS")</f>
        <v>0</v>
      </c>
      <c r="AP3154" s="272">
        <f>+SUM($O$3006:$O$3125)</f>
        <v>0</v>
      </c>
      <c r="AQ3154" s="131">
        <f>IF($AG$3152=$AH$3152,0,IF(OR(AND(AN3154="NS",AP3154=0,AO3154=0)),1,IF(OR(AND(AO3154&gt;=2,AP3154&gt;=AN3154),AND(AN3154="NS",AP3154=0,AO3154&gt;0),AND(AN3154&lt;=AP3154),AND(AN3154=0,AO3154&gt;0),AND(AN3154="NS",AP3154&gt;0)),0,1)))</f>
        <v>0</v>
      </c>
      <c r="AR3154" s="125"/>
      <c r="AS3154" s="125"/>
      <c r="AT3154" s="125"/>
      <c r="AU3154" s="125"/>
      <c r="AV3154" s="125"/>
    </row>
    <row r="3155" spans="1:48">
      <c r="A3155" s="132"/>
      <c r="B3155" s="132"/>
      <c r="C3155" s="132"/>
      <c r="D3155" s="132"/>
      <c r="E3155" s="409"/>
      <c r="F3155" s="409"/>
      <c r="G3155" s="409"/>
      <c r="H3155" s="409"/>
      <c r="I3155" s="143" t="s">
        <v>596</v>
      </c>
      <c r="J3155" s="132"/>
      <c r="K3155" s="132"/>
      <c r="L3155" s="132"/>
      <c r="M3155" s="132"/>
      <c r="N3155" s="132"/>
      <c r="O3155" s="132"/>
      <c r="P3155" s="132"/>
      <c r="Q3155" s="132"/>
      <c r="R3155" s="132"/>
      <c r="S3155" s="132"/>
      <c r="T3155" s="132"/>
      <c r="U3155" s="132"/>
      <c r="V3155" s="132"/>
      <c r="W3155" s="132"/>
      <c r="X3155" s="132"/>
      <c r="Y3155" s="132"/>
      <c r="Z3155" s="132"/>
      <c r="AA3155" s="132"/>
      <c r="AB3155" s="132"/>
      <c r="AC3155" s="132"/>
      <c r="AD3155" s="132"/>
      <c r="AG3155" s="270">
        <f>E3155</f>
        <v>0</v>
      </c>
      <c r="AH3155" s="124">
        <f>COUNTIF(G3157:J3161,"NS")</f>
        <v>0</v>
      </c>
      <c r="AI3155" s="273">
        <f>SUM(G3157:J3161)</f>
        <v>0</v>
      </c>
      <c r="AJ3155" s="272">
        <f>IF($AG$3152=$AH$3152,0,IF(OR(AND(AG3155=0,AH3155&gt;0),AND(AG3155="NS",AI3155&gt;0),AND(AG3155="NS",AI3155=0,AH3155=0)),1,IF(OR(AND(AH3155&gt;=2,AI3155&lt;AG3155),AND(AG3155="NS",AI3155=0,AH3155&gt;0),AG3155=AI3155),0,1)))</f>
        <v>0</v>
      </c>
      <c r="AK3155" s="125"/>
      <c r="AL3155" s="125"/>
      <c r="AM3155" s="125"/>
      <c r="AN3155" s="125"/>
      <c r="AO3155" s="125"/>
      <c r="AP3155" s="125"/>
      <c r="AQ3155" s="125"/>
      <c r="AR3155" s="125"/>
      <c r="AS3155" s="125"/>
      <c r="AT3155" s="125"/>
      <c r="AU3155" s="125"/>
      <c r="AV3155" s="125"/>
    </row>
    <row r="3156" spans="1:48" ht="15.05" customHeight="1">
      <c r="A3156" s="132"/>
      <c r="B3156" s="132"/>
      <c r="C3156" s="132"/>
      <c r="D3156" s="132"/>
      <c r="E3156" s="132"/>
      <c r="F3156" s="132"/>
      <c r="G3156" s="132"/>
      <c r="H3156" s="132"/>
      <c r="I3156" s="132"/>
      <c r="J3156" s="132"/>
      <c r="K3156" s="132"/>
      <c r="L3156" s="132"/>
      <c r="M3156" s="132"/>
      <c r="N3156" s="132"/>
      <c r="O3156" s="132"/>
      <c r="P3156" s="132"/>
      <c r="Q3156" s="132"/>
      <c r="R3156" s="132"/>
      <c r="S3156" s="132"/>
      <c r="T3156" s="132"/>
      <c r="U3156" s="132"/>
      <c r="V3156" s="132"/>
      <c r="W3156" s="132"/>
      <c r="X3156" s="132"/>
      <c r="Y3156" s="132"/>
      <c r="Z3156" s="132"/>
      <c r="AA3156" s="132"/>
      <c r="AB3156" s="132"/>
      <c r="AC3156" s="132"/>
      <c r="AD3156" s="132"/>
      <c r="AG3156" s="270">
        <f>E3163</f>
        <v>0</v>
      </c>
      <c r="AH3156" s="124">
        <f>COUNTIF(G3165:J3169,"NS")</f>
        <v>0</v>
      </c>
      <c r="AI3156" s="273">
        <f>SUM(G3165:J3169)</f>
        <v>0</v>
      </c>
      <c r="AJ3156" s="272">
        <f>IF($AG$3152=$AH$3152,0,IF(OR(AND(AG3156=0,AH3156&gt;0),AND(AG3156="NS",AI3156&gt;0),AND(AG3156="NS",AI3156=0,AH3156=0)),1,IF(OR(AND(AH3156&gt;=2,AI3156&lt;AG3156),AND(AG3156="NS",AI3156=0,AH3156&gt;0),AG3156=AI3156),0,1)))</f>
        <v>0</v>
      </c>
      <c r="AK3156" s="125"/>
      <c r="AL3156" s="125"/>
      <c r="AM3156" s="125"/>
      <c r="AN3156" s="272" t="s">
        <v>948</v>
      </c>
      <c r="AO3156" s="124" t="s">
        <v>941</v>
      </c>
      <c r="AP3156" s="272" t="s">
        <v>946</v>
      </c>
      <c r="AQ3156" s="124" t="s">
        <v>944</v>
      </c>
      <c r="AR3156" s="125"/>
      <c r="AS3156" s="125"/>
      <c r="AT3156" s="125"/>
      <c r="AU3156" s="125"/>
      <c r="AV3156" s="125"/>
    </row>
    <row r="3157" spans="1:48">
      <c r="A3157" s="132"/>
      <c r="B3157" s="132"/>
      <c r="C3157" s="132"/>
      <c r="D3157" s="132"/>
      <c r="E3157" s="132"/>
      <c r="F3157" s="132"/>
      <c r="G3157" s="409"/>
      <c r="H3157" s="409"/>
      <c r="I3157" s="409"/>
      <c r="J3157" s="409"/>
      <c r="K3157" s="274" t="s">
        <v>593</v>
      </c>
      <c r="L3157" s="132"/>
      <c r="M3157" s="132"/>
      <c r="N3157" s="132"/>
      <c r="O3157" s="132"/>
      <c r="P3157" s="132"/>
      <c r="Q3157" s="132"/>
      <c r="R3157" s="132"/>
      <c r="S3157" s="132"/>
      <c r="T3157" s="132"/>
      <c r="U3157" s="132"/>
      <c r="V3157" s="132"/>
      <c r="W3157" s="132"/>
      <c r="X3157" s="132"/>
      <c r="Y3157" s="132"/>
      <c r="Z3157" s="132"/>
      <c r="AA3157" s="132"/>
      <c r="AB3157" s="132"/>
      <c r="AC3157" s="132"/>
      <c r="AD3157" s="132"/>
      <c r="AG3157" s="270"/>
      <c r="AH3157" s="125"/>
      <c r="AI3157" s="125"/>
      <c r="AJ3157" s="131">
        <f>+SUM(AJ3154:AJ3156)</f>
        <v>0</v>
      </c>
      <c r="AK3157" s="125"/>
      <c r="AL3157" s="125"/>
      <c r="AM3157" s="125" t="s">
        <v>947</v>
      </c>
      <c r="AN3157" s="272">
        <f>E3155</f>
        <v>0</v>
      </c>
      <c r="AO3157" s="124">
        <f>COUNTIFS($W$38:$W$157,14,$O$3006:$O$3125,"NS")</f>
        <v>0</v>
      </c>
      <c r="AP3157" s="273">
        <f>SUMIF($W$38:$W$157,14,$O$3006:$O$3125)</f>
        <v>0</v>
      </c>
      <c r="AQ3157" s="131">
        <f>IF($AG$3152=$AH$3152,0,IF(OR(AND(AN3157="NS",AP3157=0,AO3157=0)),1,IF(OR(AND(AO3157&gt;=2,AP3157&gt;=AN3157),AND(AN3157="NS",AP3157=0,AO3157&gt;0),AND(AN3157&lt;=AP3157),AND(AN3157=0,AO3157&gt;0),AND(AN3157="NS",AP3157&gt;0)),0,1)))</f>
        <v>0</v>
      </c>
      <c r="AR3157" s="125"/>
      <c r="AS3157" s="125"/>
      <c r="AT3157" s="125"/>
      <c r="AU3157" s="125"/>
      <c r="AV3157" s="125"/>
    </row>
    <row r="3158" spans="1:48" ht="15.05" customHeight="1">
      <c r="A3158" s="132"/>
      <c r="B3158" s="132"/>
      <c r="C3158" s="132"/>
      <c r="D3158" s="132"/>
      <c r="E3158" s="132"/>
      <c r="F3158" s="132"/>
      <c r="G3158" s="275"/>
      <c r="H3158" s="275"/>
      <c r="I3158" s="275"/>
      <c r="J3158" s="275"/>
      <c r="K3158" s="132"/>
      <c r="L3158" s="132"/>
      <c r="M3158" s="132"/>
      <c r="N3158" s="132"/>
      <c r="O3158" s="132"/>
      <c r="P3158" s="132"/>
      <c r="Q3158" s="132"/>
      <c r="R3158" s="132"/>
      <c r="S3158" s="132"/>
      <c r="T3158" s="132"/>
      <c r="U3158" s="132"/>
      <c r="V3158" s="132"/>
      <c r="W3158" s="132"/>
      <c r="X3158" s="132"/>
      <c r="Y3158" s="132"/>
      <c r="Z3158" s="132"/>
      <c r="AA3158" s="132"/>
      <c r="AB3158" s="132"/>
      <c r="AC3158" s="132"/>
      <c r="AD3158" s="132"/>
      <c r="AG3158" s="270"/>
      <c r="AH3158" s="125"/>
      <c r="AI3158" s="125"/>
      <c r="AJ3158" s="125"/>
      <c r="AK3158" s="125"/>
      <c r="AL3158" s="125"/>
      <c r="AM3158" s="125"/>
      <c r="AN3158" s="125"/>
      <c r="AO3158" s="125"/>
      <c r="AP3158" s="125"/>
      <c r="AQ3158" s="125"/>
      <c r="AR3158" s="125"/>
      <c r="AS3158" s="125"/>
      <c r="AT3158" s="125"/>
      <c r="AU3158" s="125"/>
      <c r="AV3158" s="125"/>
    </row>
    <row r="3159" spans="1:48" ht="15.05" customHeight="1">
      <c r="A3159" s="132"/>
      <c r="B3159" s="132"/>
      <c r="C3159" s="132"/>
      <c r="D3159" s="132"/>
      <c r="E3159" s="132"/>
      <c r="F3159" s="132"/>
      <c r="G3159" s="409"/>
      <c r="H3159" s="409"/>
      <c r="I3159" s="409"/>
      <c r="J3159" s="409"/>
      <c r="K3159" s="274" t="s">
        <v>594</v>
      </c>
      <c r="L3159" s="132"/>
      <c r="M3159" s="132"/>
      <c r="N3159" s="132"/>
      <c r="O3159" s="132"/>
      <c r="P3159" s="132"/>
      <c r="Q3159" s="132"/>
      <c r="R3159" s="132"/>
      <c r="S3159" s="132"/>
      <c r="T3159" s="132"/>
      <c r="U3159" s="132"/>
      <c r="V3159" s="132"/>
      <c r="W3159" s="132"/>
      <c r="X3159" s="132"/>
      <c r="Y3159" s="132"/>
      <c r="Z3159" s="132"/>
      <c r="AA3159" s="132"/>
      <c r="AB3159" s="132"/>
      <c r="AC3159" s="132"/>
      <c r="AD3159" s="132"/>
      <c r="AG3159" s="270"/>
      <c r="AH3159" s="125"/>
      <c r="AI3159" s="125"/>
      <c r="AJ3159" s="125"/>
      <c r="AK3159" s="125"/>
      <c r="AL3159" s="125"/>
      <c r="AT3159" s="125"/>
      <c r="AU3159" s="125"/>
      <c r="AV3159" s="125"/>
    </row>
    <row r="3160" spans="1:48" ht="15.05" customHeight="1">
      <c r="A3160" s="132"/>
      <c r="B3160" s="132"/>
      <c r="C3160" s="132"/>
      <c r="D3160" s="132"/>
      <c r="E3160" s="132"/>
      <c r="F3160" s="132"/>
      <c r="G3160" s="275"/>
      <c r="H3160" s="275"/>
      <c r="I3160" s="275"/>
      <c r="J3160" s="275"/>
      <c r="K3160" s="132"/>
      <c r="L3160" s="132"/>
      <c r="M3160" s="132"/>
      <c r="N3160" s="132"/>
      <c r="O3160" s="132"/>
      <c r="P3160" s="132"/>
      <c r="Q3160" s="132"/>
      <c r="R3160" s="132"/>
      <c r="S3160" s="132"/>
      <c r="T3160" s="132"/>
      <c r="U3160" s="132"/>
      <c r="V3160" s="132"/>
      <c r="W3160" s="132"/>
      <c r="X3160" s="132"/>
      <c r="Y3160" s="132"/>
      <c r="Z3160" s="132"/>
      <c r="AA3160" s="132"/>
      <c r="AB3160" s="132"/>
      <c r="AC3160" s="132"/>
      <c r="AD3160" s="132"/>
      <c r="AG3160" s="270"/>
      <c r="AH3160" s="125"/>
      <c r="AI3160" s="125"/>
      <c r="AJ3160" s="125"/>
      <c r="AK3160" s="125"/>
      <c r="AL3160" s="125"/>
      <c r="AT3160" s="125"/>
      <c r="AU3160" s="125"/>
      <c r="AV3160" s="125"/>
    </row>
    <row r="3161" spans="1:48">
      <c r="A3161" s="132"/>
      <c r="B3161" s="132"/>
      <c r="C3161" s="132"/>
      <c r="D3161" s="132"/>
      <c r="E3161" s="132"/>
      <c r="F3161" s="132"/>
      <c r="G3161" s="409"/>
      <c r="H3161" s="409"/>
      <c r="I3161" s="409"/>
      <c r="J3161" s="409"/>
      <c r="K3161" s="274" t="s">
        <v>595</v>
      </c>
      <c r="L3161" s="132"/>
      <c r="M3161" s="132"/>
      <c r="N3161" s="132"/>
      <c r="O3161" s="132"/>
      <c r="P3161" s="132"/>
      <c r="Q3161" s="132"/>
      <c r="R3161" s="132"/>
      <c r="S3161" s="132"/>
      <c r="T3161" s="132"/>
      <c r="U3161" s="132"/>
      <c r="V3161" s="132"/>
      <c r="W3161" s="132"/>
      <c r="X3161" s="132"/>
      <c r="Y3161" s="132"/>
      <c r="Z3161" s="132"/>
      <c r="AA3161" s="132"/>
      <c r="AB3161" s="132"/>
      <c r="AC3161" s="132"/>
      <c r="AD3161" s="132"/>
      <c r="AG3161" s="270"/>
      <c r="AH3161" s="125"/>
      <c r="AI3161" s="125"/>
      <c r="AJ3161" s="125"/>
      <c r="AK3161" s="125"/>
      <c r="AL3161" s="125"/>
      <c r="AT3161" s="125"/>
      <c r="AU3161" s="125"/>
      <c r="AV3161" s="125"/>
    </row>
    <row r="3162" spans="1:48" ht="15.05" customHeight="1">
      <c r="A3162" s="132"/>
      <c r="B3162" s="132"/>
      <c r="C3162" s="132"/>
      <c r="D3162" s="132"/>
      <c r="E3162" s="132"/>
      <c r="F3162" s="132"/>
      <c r="G3162" s="132"/>
      <c r="H3162" s="132"/>
      <c r="I3162" s="132"/>
      <c r="J3162" s="132"/>
      <c r="K3162" s="132"/>
      <c r="L3162" s="132"/>
      <c r="M3162" s="132"/>
      <c r="N3162" s="132"/>
      <c r="O3162" s="132"/>
      <c r="P3162" s="132"/>
      <c r="Q3162" s="132"/>
      <c r="R3162" s="132"/>
      <c r="S3162" s="132"/>
      <c r="T3162" s="132"/>
      <c r="U3162" s="132"/>
      <c r="V3162" s="132"/>
      <c r="W3162" s="132"/>
      <c r="X3162" s="132"/>
      <c r="Y3162" s="132"/>
      <c r="Z3162" s="132"/>
      <c r="AA3162" s="132"/>
      <c r="AB3162" s="132"/>
      <c r="AC3162" s="132"/>
      <c r="AD3162" s="132"/>
      <c r="AG3162" s="270"/>
      <c r="AH3162" s="125"/>
      <c r="AI3162" s="125"/>
      <c r="AJ3162" s="125"/>
      <c r="AK3162" s="125"/>
      <c r="AL3162" s="125"/>
      <c r="AT3162" s="125"/>
      <c r="AU3162" s="125"/>
      <c r="AV3162" s="125"/>
    </row>
    <row r="3163" spans="1:48">
      <c r="A3163" s="132"/>
      <c r="B3163" s="132"/>
      <c r="C3163" s="132"/>
      <c r="D3163" s="132"/>
      <c r="E3163" s="409"/>
      <c r="F3163" s="409"/>
      <c r="G3163" s="409"/>
      <c r="H3163" s="409"/>
      <c r="I3163" s="143" t="s">
        <v>597</v>
      </c>
      <c r="J3163" s="132"/>
      <c r="K3163" s="132"/>
      <c r="L3163" s="132"/>
      <c r="M3163" s="132"/>
      <c r="N3163" s="132"/>
      <c r="O3163" s="132"/>
      <c r="P3163" s="132"/>
      <c r="Q3163" s="132"/>
      <c r="R3163" s="132"/>
      <c r="S3163" s="132"/>
      <c r="T3163" s="132"/>
      <c r="U3163" s="132"/>
      <c r="V3163" s="132"/>
      <c r="W3163" s="132"/>
      <c r="X3163" s="132"/>
      <c r="Y3163" s="132"/>
      <c r="Z3163" s="132"/>
      <c r="AA3163" s="132"/>
      <c r="AB3163" s="132"/>
      <c r="AC3163" s="132"/>
      <c r="AD3163" s="132"/>
      <c r="AG3163" s="270"/>
      <c r="AH3163" s="125"/>
      <c r="AI3163" s="125"/>
      <c r="AJ3163" s="125"/>
      <c r="AK3163" s="125"/>
      <c r="AL3163" s="125"/>
      <c r="AT3163" s="125"/>
      <c r="AU3163" s="125"/>
      <c r="AV3163" s="125"/>
    </row>
    <row r="3164" spans="1:48" ht="15.05" customHeight="1">
      <c r="A3164" s="132"/>
      <c r="B3164" s="132"/>
      <c r="C3164" s="132"/>
      <c r="D3164" s="132"/>
      <c r="E3164" s="132"/>
      <c r="F3164" s="132"/>
      <c r="G3164" s="132"/>
      <c r="H3164" s="132"/>
      <c r="I3164" s="132"/>
      <c r="J3164" s="132"/>
      <c r="K3164" s="132"/>
      <c r="L3164" s="132"/>
      <c r="M3164" s="132"/>
      <c r="N3164" s="132"/>
      <c r="O3164" s="132"/>
      <c r="P3164" s="132"/>
      <c r="Q3164" s="132"/>
      <c r="R3164" s="132"/>
      <c r="S3164" s="132"/>
      <c r="T3164" s="132"/>
      <c r="U3164" s="132"/>
      <c r="V3164" s="132"/>
      <c r="W3164" s="132"/>
      <c r="X3164" s="132"/>
      <c r="Y3164" s="132"/>
      <c r="Z3164" s="132"/>
      <c r="AA3164" s="132"/>
      <c r="AB3164" s="132"/>
      <c r="AC3164" s="132"/>
      <c r="AD3164" s="132"/>
      <c r="AG3164" s="270"/>
      <c r="AH3164" s="125"/>
      <c r="AI3164" s="125"/>
      <c r="AJ3164" s="125"/>
      <c r="AK3164" s="125"/>
      <c r="AL3164" s="125"/>
      <c r="AM3164" s="125"/>
      <c r="AN3164" s="272" t="s">
        <v>948</v>
      </c>
      <c r="AO3164" s="124" t="s">
        <v>941</v>
      </c>
      <c r="AP3164" s="272" t="s">
        <v>946</v>
      </c>
      <c r="AQ3164" s="124" t="s">
        <v>944</v>
      </c>
      <c r="AT3164" s="125"/>
      <c r="AU3164" s="125"/>
      <c r="AV3164" s="125"/>
    </row>
    <row r="3165" spans="1:48">
      <c r="A3165" s="132"/>
      <c r="B3165" s="132"/>
      <c r="C3165" s="132"/>
      <c r="D3165" s="132"/>
      <c r="E3165" s="132"/>
      <c r="F3165" s="132"/>
      <c r="G3165" s="409"/>
      <c r="H3165" s="409"/>
      <c r="I3165" s="409"/>
      <c r="J3165" s="409"/>
      <c r="K3165" s="274" t="s">
        <v>598</v>
      </c>
      <c r="L3165" s="132"/>
      <c r="M3165" s="132"/>
      <c r="N3165" s="132"/>
      <c r="O3165" s="132"/>
      <c r="P3165" s="132"/>
      <c r="Q3165" s="132"/>
      <c r="R3165" s="132"/>
      <c r="S3165" s="132"/>
      <c r="T3165" s="132"/>
      <c r="U3165" s="132"/>
      <c r="V3165" s="132"/>
      <c r="W3165" s="132"/>
      <c r="X3165" s="132"/>
      <c r="Y3165" s="132"/>
      <c r="Z3165" s="132"/>
      <c r="AA3165" s="132"/>
      <c r="AB3165" s="132"/>
      <c r="AC3165" s="132"/>
      <c r="AD3165" s="132"/>
      <c r="AG3165" s="276"/>
      <c r="AH3165" s="124"/>
      <c r="AI3165" s="272"/>
      <c r="AJ3165" s="125"/>
      <c r="AK3165" s="125"/>
      <c r="AL3165" s="125"/>
      <c r="AM3165" s="125" t="s">
        <v>947</v>
      </c>
      <c r="AN3165" s="272">
        <f>E3163</f>
        <v>0</v>
      </c>
      <c r="AO3165" s="124">
        <f>COUNTIFS($W$38:$W$157,14,$O$3006:$O$3125,"NS")</f>
        <v>0</v>
      </c>
      <c r="AP3165" s="273">
        <f>SUMIF($W$38:$W$157,14,$O$3006:$O$3125)</f>
        <v>0</v>
      </c>
      <c r="AQ3165" s="131">
        <f>IF($AG$3152=$AH$3152,0,IF(OR(AND(AN3165="NS",AP3165=0,AO3165=0)),1,IF(OR(AND(AO3165&gt;=2,AP3165&gt;=AN3165),AND(AN3165="NS",AP3165=0,AO3165&gt;0),AND(AN3165&lt;=AP3165),AND(AN3165=0,AO3165&gt;0),AND(AN3165="NS",AP3165&gt;0)),0,1)))</f>
        <v>0</v>
      </c>
      <c r="AR3165" s="125"/>
      <c r="AS3165" s="125"/>
      <c r="AT3165" s="125"/>
      <c r="AU3165" s="125"/>
      <c r="AV3165" s="125"/>
    </row>
    <row r="3166" spans="1:48" ht="15.05" customHeight="1">
      <c r="A3166" s="132"/>
      <c r="B3166" s="132"/>
      <c r="C3166" s="132"/>
      <c r="D3166" s="132"/>
      <c r="E3166" s="132"/>
      <c r="F3166" s="132"/>
      <c r="G3166" s="132"/>
      <c r="H3166" s="132"/>
      <c r="I3166" s="132"/>
      <c r="J3166" s="132"/>
      <c r="K3166" s="132"/>
      <c r="L3166" s="132"/>
      <c r="M3166" s="132"/>
      <c r="N3166" s="132"/>
      <c r="O3166" s="132"/>
      <c r="P3166" s="132"/>
      <c r="Q3166" s="132"/>
      <c r="R3166" s="132"/>
      <c r="S3166" s="132"/>
      <c r="T3166" s="132"/>
      <c r="U3166" s="132"/>
      <c r="V3166" s="132"/>
      <c r="W3166" s="132"/>
      <c r="X3166" s="132"/>
      <c r="Y3166" s="132"/>
      <c r="Z3166" s="132"/>
      <c r="AA3166" s="132"/>
      <c r="AB3166" s="132"/>
      <c r="AC3166" s="132"/>
      <c r="AD3166" s="132"/>
      <c r="AG3166" s="270"/>
      <c r="AH3166" s="125"/>
      <c r="AI3166" s="125"/>
      <c r="AJ3166" s="125"/>
      <c r="AK3166" s="125"/>
      <c r="AL3166" s="125"/>
      <c r="AM3166" s="125"/>
      <c r="AN3166" s="125"/>
      <c r="AO3166" s="125"/>
      <c r="AP3166" s="125"/>
      <c r="AQ3166" s="125"/>
      <c r="AR3166" s="125"/>
      <c r="AS3166" s="125"/>
      <c r="AT3166" s="125"/>
      <c r="AU3166" s="125"/>
      <c r="AV3166" s="125"/>
    </row>
    <row r="3167" spans="1:48">
      <c r="A3167" s="132"/>
      <c r="B3167" s="132"/>
      <c r="C3167" s="132"/>
      <c r="D3167" s="132"/>
      <c r="E3167" s="132"/>
      <c r="F3167" s="132"/>
      <c r="G3167" s="409"/>
      <c r="H3167" s="409"/>
      <c r="I3167" s="409"/>
      <c r="J3167" s="409"/>
      <c r="K3167" s="274" t="s">
        <v>599</v>
      </c>
      <c r="L3167" s="132"/>
      <c r="M3167" s="132"/>
      <c r="N3167" s="132"/>
      <c r="O3167" s="132"/>
      <c r="P3167" s="132"/>
      <c r="Q3167" s="132"/>
      <c r="R3167" s="132"/>
      <c r="S3167" s="132"/>
      <c r="T3167" s="132"/>
      <c r="U3167" s="132"/>
      <c r="V3167" s="132"/>
      <c r="W3167" s="132"/>
      <c r="X3167" s="132"/>
      <c r="Y3167" s="132"/>
      <c r="Z3167" s="132"/>
      <c r="AA3167" s="132"/>
      <c r="AB3167" s="132"/>
      <c r="AC3167" s="132"/>
      <c r="AD3167" s="132"/>
      <c r="AG3167" s="270"/>
      <c r="AH3167" s="125"/>
      <c r="AI3167" s="125"/>
      <c r="AJ3167" s="125"/>
      <c r="AK3167" s="125"/>
      <c r="AL3167" s="125"/>
      <c r="AU3167" s="125"/>
      <c r="AV3167" s="125"/>
    </row>
    <row r="3168" spans="1:48" ht="15.05" customHeight="1">
      <c r="A3168" s="132"/>
      <c r="B3168" s="132"/>
      <c r="C3168" s="132"/>
      <c r="D3168" s="132"/>
      <c r="E3168" s="132"/>
      <c r="F3168" s="132"/>
      <c r="G3168" s="132"/>
      <c r="H3168" s="132"/>
      <c r="I3168" s="132"/>
      <c r="J3168" s="132"/>
      <c r="K3168" s="132"/>
      <c r="L3168" s="132"/>
      <c r="M3168" s="132"/>
      <c r="N3168" s="132"/>
      <c r="O3168" s="132"/>
      <c r="P3168" s="132"/>
      <c r="Q3168" s="132"/>
      <c r="R3168" s="132"/>
      <c r="S3168" s="132"/>
      <c r="T3168" s="132"/>
      <c r="U3168" s="132"/>
      <c r="V3168" s="132"/>
      <c r="W3168" s="132"/>
      <c r="X3168" s="132"/>
      <c r="Y3168" s="132"/>
      <c r="Z3168" s="132"/>
      <c r="AA3168" s="132"/>
      <c r="AB3168" s="132"/>
      <c r="AC3168" s="132"/>
      <c r="AD3168" s="132"/>
      <c r="AG3168" s="270"/>
      <c r="AH3168" s="125"/>
      <c r="AI3168" s="125"/>
      <c r="AJ3168" s="125"/>
      <c r="AK3168" s="125"/>
      <c r="AL3168" s="125"/>
      <c r="AU3168" s="125"/>
      <c r="AV3168" s="125"/>
    </row>
    <row r="3169" spans="1:48">
      <c r="A3169" s="132"/>
      <c r="B3169" s="132"/>
      <c r="C3169" s="132"/>
      <c r="D3169" s="132"/>
      <c r="E3169" s="132"/>
      <c r="F3169" s="132"/>
      <c r="G3169" s="409"/>
      <c r="H3169" s="409"/>
      <c r="I3169" s="409"/>
      <c r="J3169" s="409"/>
      <c r="K3169" s="274" t="s">
        <v>600</v>
      </c>
      <c r="L3169" s="132"/>
      <c r="M3169" s="132"/>
      <c r="N3169" s="132"/>
      <c r="O3169" s="132"/>
      <c r="P3169" s="132"/>
      <c r="Q3169" s="132"/>
      <c r="R3169" s="132"/>
      <c r="S3169" s="132"/>
      <c r="T3169" s="132"/>
      <c r="U3169" s="132"/>
      <c r="V3169" s="132"/>
      <c r="W3169" s="132"/>
      <c r="X3169" s="132"/>
      <c r="Y3169" s="132"/>
      <c r="Z3169" s="132"/>
      <c r="AA3169" s="132"/>
      <c r="AB3169" s="132"/>
      <c r="AC3169" s="132"/>
      <c r="AD3169" s="132"/>
      <c r="AG3169" s="270"/>
      <c r="AH3169" s="125"/>
      <c r="AI3169" s="125"/>
      <c r="AJ3169" s="125"/>
      <c r="AK3169" s="125"/>
      <c r="AL3169" s="125"/>
      <c r="AU3169" s="125"/>
      <c r="AV3169" s="125"/>
    </row>
    <row r="3170" spans="1:48" ht="15.05" customHeight="1">
      <c r="A3170" s="132"/>
      <c r="B3170" s="132"/>
      <c r="C3170" s="132"/>
      <c r="D3170" s="132"/>
      <c r="E3170" s="132"/>
      <c r="F3170" s="132"/>
      <c r="G3170" s="132"/>
      <c r="H3170" s="132"/>
      <c r="I3170" s="132"/>
      <c r="J3170" s="132"/>
      <c r="K3170" s="132"/>
      <c r="L3170" s="132"/>
      <c r="M3170" s="132"/>
      <c r="N3170" s="132"/>
      <c r="O3170" s="132"/>
      <c r="P3170" s="132"/>
      <c r="Q3170" s="132"/>
      <c r="R3170" s="132"/>
      <c r="S3170" s="132"/>
      <c r="T3170" s="132"/>
      <c r="U3170" s="132"/>
      <c r="V3170" s="132"/>
      <c r="W3170" s="132"/>
      <c r="X3170" s="132"/>
      <c r="Y3170" s="132"/>
      <c r="Z3170" s="132"/>
      <c r="AA3170" s="132"/>
      <c r="AB3170" s="132"/>
      <c r="AC3170" s="132"/>
      <c r="AD3170" s="132"/>
      <c r="AG3170" s="270"/>
      <c r="AH3170" s="125"/>
      <c r="AI3170" s="125"/>
      <c r="AJ3170" s="125"/>
      <c r="AK3170" s="125"/>
      <c r="AL3170" s="125"/>
      <c r="AU3170" s="125"/>
      <c r="AV3170" s="125"/>
    </row>
    <row r="3171" spans="1:48" ht="24.05" customHeight="1">
      <c r="A3171" s="132"/>
      <c r="B3171" s="132"/>
      <c r="C3171" s="452" t="s">
        <v>250</v>
      </c>
      <c r="D3171" s="452"/>
      <c r="E3171" s="452"/>
      <c r="F3171" s="452"/>
      <c r="G3171" s="452"/>
      <c r="H3171" s="452"/>
      <c r="I3171" s="452"/>
      <c r="J3171" s="452"/>
      <c r="K3171" s="452"/>
      <c r="L3171" s="452"/>
      <c r="M3171" s="452"/>
      <c r="N3171" s="452"/>
      <c r="O3171" s="452"/>
      <c r="P3171" s="452"/>
      <c r="Q3171" s="452"/>
      <c r="R3171" s="452"/>
      <c r="S3171" s="452"/>
      <c r="T3171" s="452"/>
      <c r="U3171" s="452"/>
      <c r="V3171" s="452"/>
      <c r="W3171" s="452"/>
      <c r="X3171" s="452"/>
      <c r="Y3171" s="452"/>
      <c r="Z3171" s="452"/>
      <c r="AA3171" s="452"/>
      <c r="AB3171" s="452"/>
      <c r="AC3171" s="452"/>
      <c r="AD3171" s="452"/>
      <c r="AG3171" s="270"/>
      <c r="AH3171" s="125"/>
      <c r="AI3171" s="125"/>
      <c r="AJ3171" s="125"/>
      <c r="AK3171" s="125"/>
      <c r="AL3171" s="125"/>
      <c r="AU3171" s="125"/>
      <c r="AV3171" s="125"/>
    </row>
    <row r="3172" spans="1:48" ht="60.05" customHeight="1">
      <c r="A3172" s="132"/>
      <c r="B3172" s="132"/>
      <c r="C3172" s="593"/>
      <c r="D3172" s="593"/>
      <c r="E3172" s="593"/>
      <c r="F3172" s="593"/>
      <c r="G3172" s="593"/>
      <c r="H3172" s="593"/>
      <c r="I3172" s="593"/>
      <c r="J3172" s="593"/>
      <c r="K3172" s="593"/>
      <c r="L3172" s="593"/>
      <c r="M3172" s="593"/>
      <c r="N3172" s="593"/>
      <c r="O3172" s="593"/>
      <c r="P3172" s="593"/>
      <c r="Q3172" s="593"/>
      <c r="R3172" s="593"/>
      <c r="S3172" s="593"/>
      <c r="T3172" s="593"/>
      <c r="U3172" s="593"/>
      <c r="V3172" s="593"/>
      <c r="W3172" s="593"/>
      <c r="X3172" s="593"/>
      <c r="Y3172" s="593"/>
      <c r="Z3172" s="593"/>
      <c r="AA3172" s="593"/>
      <c r="AB3172" s="593"/>
      <c r="AC3172" s="593"/>
      <c r="AD3172" s="593"/>
      <c r="AG3172" s="270"/>
      <c r="AH3172" s="125"/>
      <c r="AI3172" s="125"/>
      <c r="AJ3172" s="125"/>
      <c r="AK3172" s="125"/>
      <c r="AL3172" s="125"/>
      <c r="AU3172" s="125"/>
      <c r="AV3172" s="125"/>
    </row>
    <row r="3173" spans="1:48" ht="15.05" customHeight="1">
      <c r="A3173" s="132"/>
      <c r="B3173" s="132"/>
      <c r="C3173" s="132"/>
      <c r="D3173" s="132"/>
      <c r="E3173" s="132"/>
      <c r="F3173" s="132"/>
      <c r="G3173" s="132"/>
      <c r="H3173" s="132"/>
      <c r="I3173" s="132"/>
      <c r="J3173" s="132"/>
      <c r="K3173" s="132"/>
      <c r="L3173" s="132"/>
      <c r="M3173" s="132"/>
      <c r="N3173" s="132"/>
      <c r="O3173" s="132"/>
      <c r="P3173" s="132"/>
      <c r="Q3173" s="132"/>
      <c r="R3173" s="132"/>
      <c r="S3173" s="132"/>
      <c r="T3173" s="132"/>
      <c r="U3173" s="132"/>
      <c r="V3173" s="132"/>
      <c r="W3173" s="132"/>
      <c r="X3173" s="132"/>
      <c r="Y3173" s="132"/>
      <c r="Z3173" s="132"/>
      <c r="AA3173" s="132"/>
      <c r="AB3173" s="132"/>
      <c r="AC3173" s="132"/>
      <c r="AD3173" s="132"/>
      <c r="AG3173" s="270"/>
      <c r="AH3173" s="125"/>
      <c r="AI3173" s="125"/>
      <c r="AJ3173" s="125"/>
      <c r="AK3173" s="125"/>
      <c r="AL3173" s="125"/>
      <c r="AU3173" s="125"/>
      <c r="AV3173" s="125"/>
    </row>
    <row r="3174" spans="1:48" ht="15.05" customHeight="1">
      <c r="A3174" s="132"/>
      <c r="B3174" s="403" t="str">
        <f>IF(AJ3157=0,"","Error: verificar sumas por columna.")</f>
        <v/>
      </c>
      <c r="C3174" s="403"/>
      <c r="D3174" s="403"/>
      <c r="E3174" s="403"/>
      <c r="F3174" s="403"/>
      <c r="G3174" s="403"/>
      <c r="H3174" s="403"/>
      <c r="I3174" s="403"/>
      <c r="J3174" s="403"/>
      <c r="K3174" s="403"/>
      <c r="L3174" s="403"/>
      <c r="M3174" s="403"/>
      <c r="N3174" s="403"/>
      <c r="O3174" s="403"/>
      <c r="P3174" s="403"/>
      <c r="Q3174" s="403"/>
      <c r="R3174" s="403"/>
      <c r="S3174" s="403"/>
      <c r="T3174" s="403"/>
      <c r="U3174" s="403"/>
      <c r="V3174" s="403"/>
      <c r="W3174" s="403"/>
      <c r="X3174" s="403"/>
      <c r="Y3174" s="403"/>
      <c r="Z3174" s="403"/>
      <c r="AA3174" s="403"/>
      <c r="AB3174" s="403"/>
      <c r="AC3174" s="403"/>
      <c r="AD3174" s="403"/>
      <c r="AG3174" s="270"/>
      <c r="AH3174" s="125"/>
      <c r="AI3174" s="125"/>
      <c r="AJ3174" s="125"/>
      <c r="AK3174" s="125"/>
      <c r="AL3174" s="125"/>
      <c r="AU3174" s="125"/>
      <c r="AV3174" s="125"/>
    </row>
    <row r="3175" spans="1:48" ht="15.05" customHeight="1">
      <c r="A3175" s="132"/>
      <c r="B3175" s="403" t="str">
        <f>IF(AQ3154=0,"","Error: verificar la consistencia con la pregunta 24 con el total de inmuebles como uso principal apoyo a funciones educativas.")</f>
        <v/>
      </c>
      <c r="C3175" s="403"/>
      <c r="D3175" s="403"/>
      <c r="E3175" s="403"/>
      <c r="F3175" s="403"/>
      <c r="G3175" s="403"/>
      <c r="H3175" s="403"/>
      <c r="I3175" s="403"/>
      <c r="J3175" s="403"/>
      <c r="K3175" s="403"/>
      <c r="L3175" s="403"/>
      <c r="M3175" s="403"/>
      <c r="N3175" s="403"/>
      <c r="O3175" s="403"/>
      <c r="P3175" s="403"/>
      <c r="Q3175" s="403"/>
      <c r="R3175" s="403"/>
      <c r="S3175" s="403"/>
      <c r="T3175" s="403"/>
      <c r="U3175" s="403"/>
      <c r="V3175" s="403"/>
      <c r="W3175" s="403"/>
      <c r="X3175" s="403"/>
      <c r="Y3175" s="403"/>
      <c r="Z3175" s="403"/>
      <c r="AA3175" s="403"/>
      <c r="AB3175" s="403"/>
      <c r="AC3175" s="403"/>
      <c r="AD3175" s="403"/>
    </row>
    <row r="3176" spans="1:48" ht="15.05" customHeight="1">
      <c r="A3176" s="132"/>
      <c r="B3176" s="403" t="str">
        <f>IF(AQ3157=0,"","Error: verificar la consistencia con la pregunta 24 con el total de inmuebles con función principal Educación.")</f>
        <v/>
      </c>
      <c r="C3176" s="403"/>
      <c r="D3176" s="403"/>
      <c r="E3176" s="403"/>
      <c r="F3176" s="403"/>
      <c r="G3176" s="403"/>
      <c r="H3176" s="403"/>
      <c r="I3176" s="403"/>
      <c r="J3176" s="403"/>
      <c r="K3176" s="403"/>
      <c r="L3176" s="403"/>
      <c r="M3176" s="403"/>
      <c r="N3176" s="403"/>
      <c r="O3176" s="403"/>
      <c r="P3176" s="403"/>
      <c r="Q3176" s="403"/>
      <c r="R3176" s="403"/>
      <c r="S3176" s="403"/>
      <c r="T3176" s="403"/>
      <c r="U3176" s="403"/>
      <c r="V3176" s="403"/>
      <c r="W3176" s="403"/>
      <c r="X3176" s="403"/>
      <c r="Y3176" s="403"/>
      <c r="Z3176" s="403"/>
      <c r="AA3176" s="403"/>
      <c r="AB3176" s="403"/>
      <c r="AC3176" s="403"/>
      <c r="AD3176" s="403"/>
    </row>
    <row r="3177" spans="1:48" ht="15.05" customHeight="1">
      <c r="A3177" s="132"/>
      <c r="B3177" s="403" t="str">
        <f>IF(AQ3165=0,"","Error: verificar la consistencia con la pregunta 24 con el total de inmuebles con otro tipo de función principal.")</f>
        <v/>
      </c>
      <c r="C3177" s="403"/>
      <c r="D3177" s="403"/>
      <c r="E3177" s="403"/>
      <c r="F3177" s="403"/>
      <c r="G3177" s="403"/>
      <c r="H3177" s="403"/>
      <c r="I3177" s="403"/>
      <c r="J3177" s="403"/>
      <c r="K3177" s="403"/>
      <c r="L3177" s="403"/>
      <c r="M3177" s="403"/>
      <c r="N3177" s="403"/>
      <c r="O3177" s="403"/>
      <c r="P3177" s="403"/>
      <c r="Q3177" s="403"/>
      <c r="R3177" s="403"/>
      <c r="S3177" s="403"/>
      <c r="T3177" s="403"/>
      <c r="U3177" s="403"/>
      <c r="V3177" s="403"/>
      <c r="W3177" s="403"/>
      <c r="X3177" s="403"/>
      <c r="Y3177" s="403"/>
      <c r="Z3177" s="403"/>
      <c r="AA3177" s="403"/>
      <c r="AB3177" s="403"/>
      <c r="AC3177" s="403"/>
      <c r="AD3177" s="403"/>
    </row>
    <row r="3178" spans="1:48" ht="15.05" customHeight="1">
      <c r="A3178" s="132"/>
      <c r="B3178" s="404" t="str">
        <f>IF(OR(AG3152=AH3152,AG3152=AI3152),"","Error: debe completar toda la información requerida.")</f>
        <v/>
      </c>
      <c r="C3178" s="404"/>
      <c r="D3178" s="404"/>
      <c r="E3178" s="404"/>
      <c r="F3178" s="404"/>
      <c r="G3178" s="404"/>
      <c r="H3178" s="404"/>
      <c r="I3178" s="404"/>
      <c r="J3178" s="404"/>
      <c r="K3178" s="404"/>
      <c r="L3178" s="404"/>
      <c r="M3178" s="404"/>
      <c r="N3178" s="404"/>
      <c r="O3178" s="404"/>
      <c r="P3178" s="404"/>
      <c r="Q3178" s="404"/>
      <c r="R3178" s="404"/>
      <c r="S3178" s="404"/>
      <c r="T3178" s="404"/>
      <c r="U3178" s="404"/>
      <c r="V3178" s="404"/>
      <c r="W3178" s="404"/>
      <c r="X3178" s="404"/>
      <c r="Y3178" s="404"/>
      <c r="Z3178" s="404"/>
      <c r="AA3178" s="404"/>
      <c r="AB3178" s="404"/>
      <c r="AC3178" s="404"/>
      <c r="AD3178" s="404"/>
    </row>
    <row r="3179" spans="1:48" ht="24.05" customHeight="1">
      <c r="A3179" s="159" t="s">
        <v>320</v>
      </c>
      <c r="B3179" s="723" t="s">
        <v>858</v>
      </c>
      <c r="C3179" s="723"/>
      <c r="D3179" s="723"/>
      <c r="E3179" s="723"/>
      <c r="F3179" s="723"/>
      <c r="G3179" s="723"/>
      <c r="H3179" s="723"/>
      <c r="I3179" s="723"/>
      <c r="J3179" s="723"/>
      <c r="K3179" s="723"/>
      <c r="L3179" s="723"/>
      <c r="M3179" s="723"/>
      <c r="N3179" s="723"/>
      <c r="O3179" s="723"/>
      <c r="P3179" s="723"/>
      <c r="Q3179" s="723"/>
      <c r="R3179" s="723"/>
      <c r="S3179" s="723"/>
      <c r="T3179" s="723"/>
      <c r="U3179" s="723"/>
      <c r="V3179" s="723"/>
      <c r="W3179" s="723"/>
      <c r="X3179" s="723"/>
      <c r="Y3179" s="723"/>
      <c r="Z3179" s="723"/>
      <c r="AA3179" s="723"/>
      <c r="AB3179" s="723"/>
      <c r="AC3179" s="723"/>
      <c r="AD3179" s="723"/>
    </row>
    <row r="3180" spans="1:48">
      <c r="A3180" s="132"/>
      <c r="B3180" s="132"/>
      <c r="C3180" s="422" t="s">
        <v>269</v>
      </c>
      <c r="D3180" s="422"/>
      <c r="E3180" s="422"/>
      <c r="F3180" s="422"/>
      <c r="G3180" s="422"/>
      <c r="H3180" s="422"/>
      <c r="I3180" s="422"/>
      <c r="J3180" s="422"/>
      <c r="K3180" s="422"/>
      <c r="L3180" s="422"/>
      <c r="M3180" s="422"/>
      <c r="N3180" s="422"/>
      <c r="O3180" s="422"/>
      <c r="P3180" s="422"/>
      <c r="Q3180" s="422"/>
      <c r="R3180" s="422"/>
      <c r="S3180" s="422"/>
      <c r="T3180" s="422"/>
      <c r="U3180" s="422"/>
      <c r="V3180" s="422"/>
      <c r="W3180" s="422"/>
      <c r="X3180" s="422"/>
      <c r="Y3180" s="422"/>
      <c r="Z3180" s="422"/>
      <c r="AA3180" s="422"/>
      <c r="AB3180" s="422"/>
      <c r="AC3180" s="422"/>
      <c r="AD3180" s="422"/>
    </row>
    <row r="3181" spans="1:48" ht="15.05" customHeight="1" thickBot="1">
      <c r="A3181" s="132"/>
      <c r="B3181" s="132"/>
      <c r="C3181" s="132"/>
      <c r="D3181" s="132"/>
      <c r="E3181" s="132"/>
      <c r="F3181" s="132"/>
      <c r="G3181" s="132"/>
      <c r="H3181" s="132"/>
      <c r="I3181" s="132"/>
      <c r="J3181" s="132"/>
      <c r="K3181" s="132"/>
      <c r="L3181" s="132"/>
      <c r="M3181" s="132"/>
      <c r="N3181" s="132"/>
      <c r="O3181" s="132"/>
      <c r="P3181" s="132"/>
      <c r="Q3181" s="132"/>
      <c r="R3181" s="132"/>
      <c r="S3181" s="132"/>
      <c r="T3181" s="132"/>
      <c r="U3181" s="132"/>
      <c r="V3181" s="132"/>
      <c r="W3181" s="132"/>
      <c r="X3181" s="132"/>
      <c r="Y3181" s="132"/>
      <c r="Z3181" s="132"/>
      <c r="AA3181" s="132"/>
      <c r="AB3181" s="132"/>
      <c r="AC3181" s="132"/>
      <c r="AD3181" s="132"/>
    </row>
    <row r="3182" spans="1:48" ht="15.05" customHeight="1" thickBot="1">
      <c r="A3182" s="132"/>
      <c r="B3182" s="132"/>
      <c r="C3182" s="295"/>
      <c r="D3182" s="143" t="s">
        <v>270</v>
      </c>
      <c r="E3182" s="132"/>
      <c r="F3182" s="132"/>
      <c r="G3182" s="132"/>
      <c r="H3182" s="132"/>
      <c r="I3182" s="295"/>
      <c r="J3182" s="143" t="s">
        <v>777</v>
      </c>
      <c r="K3182" s="132"/>
      <c r="L3182" s="132"/>
      <c r="M3182" s="132"/>
      <c r="N3182" s="132"/>
      <c r="O3182" s="132"/>
      <c r="P3182" s="132"/>
      <c r="Q3182" s="132"/>
      <c r="R3182" s="132"/>
      <c r="S3182" s="132"/>
      <c r="T3182" s="295"/>
      <c r="U3182" s="143" t="s">
        <v>778</v>
      </c>
      <c r="V3182" s="132"/>
      <c r="W3182" s="132"/>
      <c r="X3182" s="132"/>
      <c r="Y3182" s="132"/>
      <c r="Z3182" s="132"/>
      <c r="AA3182" s="132"/>
      <c r="AB3182" s="132"/>
      <c r="AC3182" s="132"/>
      <c r="AD3182" s="132"/>
    </row>
    <row r="3183" spans="1:48" ht="15.05" customHeight="1">
      <c r="A3183" s="132"/>
      <c r="B3183" s="132"/>
      <c r="C3183" s="132"/>
      <c r="D3183" s="132"/>
      <c r="E3183" s="132"/>
      <c r="F3183" s="132"/>
      <c r="G3183" s="132"/>
      <c r="H3183" s="132"/>
      <c r="I3183" s="132"/>
      <c r="J3183" s="132"/>
      <c r="K3183" s="132"/>
      <c r="L3183" s="132"/>
      <c r="M3183" s="132"/>
      <c r="N3183" s="132"/>
      <c r="O3183" s="132"/>
      <c r="P3183" s="132"/>
      <c r="Q3183" s="132"/>
      <c r="R3183" s="132"/>
      <c r="S3183" s="132"/>
      <c r="T3183" s="132"/>
      <c r="U3183" s="132"/>
      <c r="V3183" s="132"/>
      <c r="W3183" s="132"/>
      <c r="X3183" s="132"/>
      <c r="Y3183" s="132"/>
      <c r="Z3183" s="132"/>
      <c r="AA3183" s="132"/>
      <c r="AB3183" s="132"/>
      <c r="AC3183" s="132"/>
      <c r="AD3183" s="132"/>
    </row>
    <row r="3184" spans="1:48" ht="24.05" customHeight="1">
      <c r="A3184" s="132"/>
      <c r="B3184" s="132"/>
      <c r="C3184" s="452" t="s">
        <v>250</v>
      </c>
      <c r="D3184" s="452"/>
      <c r="E3184" s="452"/>
      <c r="F3184" s="452"/>
      <c r="G3184" s="452"/>
      <c r="H3184" s="452"/>
      <c r="I3184" s="452"/>
      <c r="J3184" s="452"/>
      <c r="K3184" s="452"/>
      <c r="L3184" s="452"/>
      <c r="M3184" s="452"/>
      <c r="N3184" s="452"/>
      <c r="O3184" s="452"/>
      <c r="P3184" s="452"/>
      <c r="Q3184" s="452"/>
      <c r="R3184" s="452"/>
      <c r="S3184" s="452"/>
      <c r="T3184" s="452"/>
      <c r="U3184" s="452"/>
      <c r="V3184" s="452"/>
      <c r="W3184" s="452"/>
      <c r="X3184" s="452"/>
      <c r="Y3184" s="452"/>
      <c r="Z3184" s="452"/>
      <c r="AA3184" s="452"/>
      <c r="AB3184" s="452"/>
      <c r="AC3184" s="452"/>
      <c r="AD3184" s="452"/>
    </row>
    <row r="3185" spans="1:45" ht="60.05" customHeight="1">
      <c r="A3185" s="132"/>
      <c r="B3185" s="132"/>
      <c r="C3185" s="414"/>
      <c r="D3185" s="414"/>
      <c r="E3185" s="414"/>
      <c r="F3185" s="414"/>
      <c r="G3185" s="414"/>
      <c r="H3185" s="414"/>
      <c r="I3185" s="414"/>
      <c r="J3185" s="414"/>
      <c r="K3185" s="414"/>
      <c r="L3185" s="414"/>
      <c r="M3185" s="414"/>
      <c r="N3185" s="414"/>
      <c r="O3185" s="414"/>
      <c r="P3185" s="414"/>
      <c r="Q3185" s="414"/>
      <c r="R3185" s="414"/>
      <c r="S3185" s="414"/>
      <c r="T3185" s="414"/>
      <c r="U3185" s="414"/>
      <c r="V3185" s="414"/>
      <c r="W3185" s="414"/>
      <c r="X3185" s="414"/>
      <c r="Y3185" s="414"/>
      <c r="Z3185" s="414"/>
      <c r="AA3185" s="414"/>
      <c r="AB3185" s="414"/>
      <c r="AC3185" s="414"/>
      <c r="AD3185" s="414"/>
    </row>
    <row r="3186" spans="1:45">
      <c r="A3186" s="132"/>
      <c r="B3186" s="132"/>
      <c r="C3186" s="163"/>
      <c r="D3186" s="163"/>
      <c r="E3186" s="163"/>
      <c r="F3186" s="163"/>
      <c r="G3186" s="163"/>
      <c r="H3186" s="163"/>
      <c r="I3186" s="163"/>
      <c r="J3186" s="163"/>
      <c r="K3186" s="163"/>
      <c r="L3186" s="163"/>
      <c r="M3186" s="163"/>
      <c r="N3186" s="163"/>
      <c r="O3186" s="163"/>
      <c r="P3186" s="163"/>
      <c r="Q3186" s="163"/>
      <c r="R3186" s="163"/>
      <c r="S3186" s="163"/>
      <c r="T3186" s="163"/>
      <c r="U3186" s="163"/>
      <c r="V3186" s="163"/>
      <c r="W3186" s="163"/>
      <c r="X3186" s="163"/>
      <c r="Y3186" s="163"/>
      <c r="Z3186" s="163"/>
      <c r="AA3186" s="163"/>
      <c r="AB3186" s="163"/>
      <c r="AC3186" s="163"/>
      <c r="AD3186" s="163"/>
    </row>
    <row r="3187" spans="1:45">
      <c r="A3187" s="132"/>
      <c r="B3187" s="405" t="str">
        <f>IF(COUNTIF(C3182:T3182,"X")&gt;1,"Error: seleccionar sólo un código.","")</f>
        <v/>
      </c>
      <c r="C3187" s="405"/>
      <c r="D3187" s="405"/>
      <c r="E3187" s="405"/>
      <c r="F3187" s="405"/>
      <c r="G3187" s="405"/>
      <c r="H3187" s="405"/>
      <c r="I3187" s="405"/>
      <c r="J3187" s="405"/>
      <c r="K3187" s="405"/>
      <c r="L3187" s="405"/>
      <c r="M3187" s="405"/>
      <c r="N3187" s="405"/>
      <c r="O3187" s="405"/>
      <c r="P3187" s="405"/>
      <c r="Q3187" s="405"/>
      <c r="R3187" s="405"/>
      <c r="S3187" s="405"/>
      <c r="T3187" s="405"/>
      <c r="U3187" s="405"/>
      <c r="V3187" s="405"/>
      <c r="W3187" s="405"/>
      <c r="X3187" s="405"/>
      <c r="Y3187" s="405"/>
      <c r="Z3187" s="405"/>
      <c r="AA3187" s="405"/>
      <c r="AB3187" s="405"/>
      <c r="AC3187" s="405"/>
      <c r="AD3187" s="405"/>
    </row>
    <row r="3188" spans="1:45">
      <c r="A3188" s="132"/>
      <c r="B3188" s="132"/>
      <c r="C3188" s="163"/>
      <c r="D3188" s="163"/>
      <c r="E3188" s="163"/>
      <c r="F3188" s="163"/>
      <c r="G3188" s="163"/>
      <c r="H3188" s="163"/>
      <c r="I3188" s="163"/>
      <c r="J3188" s="163"/>
      <c r="K3188" s="163"/>
      <c r="L3188" s="163"/>
      <c r="M3188" s="163"/>
      <c r="N3188" s="163"/>
      <c r="O3188" s="163"/>
      <c r="P3188" s="163"/>
      <c r="Q3188" s="163"/>
      <c r="R3188" s="163"/>
      <c r="S3188" s="163"/>
      <c r="T3188" s="163"/>
      <c r="U3188" s="163"/>
      <c r="V3188" s="163"/>
      <c r="W3188" s="163"/>
      <c r="X3188" s="163"/>
      <c r="Y3188" s="163"/>
      <c r="Z3188" s="163"/>
      <c r="AA3188" s="163"/>
      <c r="AB3188" s="163"/>
      <c r="AC3188" s="163"/>
      <c r="AD3188" s="163"/>
    </row>
    <row r="3189" spans="1:45">
      <c r="A3189" s="132"/>
      <c r="B3189" s="132"/>
      <c r="C3189" s="163"/>
      <c r="D3189" s="163"/>
      <c r="E3189" s="163"/>
      <c r="F3189" s="163"/>
      <c r="G3189" s="163"/>
      <c r="H3189" s="163"/>
      <c r="I3189" s="163"/>
      <c r="J3189" s="163"/>
      <c r="K3189" s="163"/>
      <c r="L3189" s="163"/>
      <c r="M3189" s="163"/>
      <c r="N3189" s="163"/>
      <c r="O3189" s="163"/>
      <c r="P3189" s="163"/>
      <c r="Q3189" s="163"/>
      <c r="R3189" s="163"/>
      <c r="S3189" s="163"/>
      <c r="T3189" s="163"/>
      <c r="U3189" s="163"/>
      <c r="V3189" s="163"/>
      <c r="W3189" s="163"/>
      <c r="X3189" s="163"/>
      <c r="Y3189" s="163"/>
      <c r="Z3189" s="163"/>
      <c r="AA3189" s="163"/>
      <c r="AB3189" s="163"/>
      <c r="AC3189" s="163"/>
      <c r="AD3189" s="163"/>
    </row>
    <row r="3190" spans="1:45">
      <c r="A3190" s="132"/>
      <c r="B3190" s="132"/>
      <c r="C3190" s="163"/>
      <c r="D3190" s="163"/>
      <c r="E3190" s="163"/>
      <c r="F3190" s="163"/>
      <c r="G3190" s="163"/>
      <c r="H3190" s="163"/>
      <c r="I3190" s="163"/>
      <c r="J3190" s="163"/>
      <c r="K3190" s="163"/>
      <c r="L3190" s="163"/>
      <c r="M3190" s="163"/>
      <c r="N3190" s="163"/>
      <c r="O3190" s="163"/>
      <c r="P3190" s="163"/>
      <c r="Q3190" s="163"/>
      <c r="R3190" s="163"/>
      <c r="S3190" s="163"/>
      <c r="T3190" s="163"/>
      <c r="U3190" s="163"/>
      <c r="V3190" s="163"/>
      <c r="W3190" s="163"/>
      <c r="X3190" s="163"/>
      <c r="Y3190" s="163"/>
      <c r="Z3190" s="163"/>
      <c r="AA3190" s="163"/>
      <c r="AB3190" s="163"/>
      <c r="AC3190" s="163"/>
      <c r="AD3190" s="163"/>
    </row>
    <row r="3191" spans="1:45">
      <c r="A3191" s="132"/>
      <c r="B3191" s="132"/>
      <c r="C3191" s="163"/>
      <c r="D3191" s="163"/>
      <c r="E3191" s="163"/>
      <c r="F3191" s="163"/>
      <c r="G3191" s="163"/>
      <c r="H3191" s="163"/>
      <c r="I3191" s="163"/>
      <c r="J3191" s="163"/>
      <c r="K3191" s="163"/>
      <c r="L3191" s="163"/>
      <c r="M3191" s="163"/>
      <c r="N3191" s="163"/>
      <c r="O3191" s="163"/>
      <c r="P3191" s="163"/>
      <c r="Q3191" s="163"/>
      <c r="R3191" s="163"/>
      <c r="S3191" s="163"/>
      <c r="T3191" s="163"/>
      <c r="U3191" s="163"/>
      <c r="V3191" s="163"/>
      <c r="W3191" s="163"/>
      <c r="X3191" s="163"/>
      <c r="Y3191" s="163"/>
      <c r="Z3191" s="163"/>
      <c r="AA3191" s="163"/>
      <c r="AB3191" s="163"/>
      <c r="AC3191" s="163"/>
      <c r="AD3191" s="163"/>
    </row>
    <row r="3192" spans="1:45" ht="24.05" customHeight="1">
      <c r="A3192" s="159" t="s">
        <v>330</v>
      </c>
      <c r="B3192" s="624" t="s">
        <v>859</v>
      </c>
      <c r="C3192" s="624"/>
      <c r="D3192" s="624"/>
      <c r="E3192" s="624"/>
      <c r="F3192" s="624"/>
      <c r="G3192" s="624"/>
      <c r="H3192" s="624"/>
      <c r="I3192" s="624"/>
      <c r="J3192" s="624"/>
      <c r="K3192" s="624"/>
      <c r="L3192" s="624"/>
      <c r="M3192" s="624"/>
      <c r="N3192" s="624"/>
      <c r="O3192" s="624"/>
      <c r="P3192" s="624"/>
      <c r="Q3192" s="624"/>
      <c r="R3192" s="624"/>
      <c r="S3192" s="624"/>
      <c r="T3192" s="624"/>
      <c r="U3192" s="624"/>
      <c r="V3192" s="624"/>
      <c r="W3192" s="624"/>
      <c r="X3192" s="624"/>
      <c r="Y3192" s="624"/>
      <c r="Z3192" s="624"/>
      <c r="AA3192" s="624"/>
      <c r="AB3192" s="624"/>
      <c r="AC3192" s="624"/>
      <c r="AD3192" s="624"/>
    </row>
    <row r="3193" spans="1:45" ht="36" customHeight="1">
      <c r="A3193" s="132"/>
      <c r="B3193" s="132"/>
      <c r="C3193" s="422" t="s">
        <v>321</v>
      </c>
      <c r="D3193" s="422"/>
      <c r="E3193" s="422"/>
      <c r="F3193" s="422"/>
      <c r="G3193" s="422"/>
      <c r="H3193" s="422"/>
      <c r="I3193" s="422"/>
      <c r="J3193" s="422"/>
      <c r="K3193" s="422"/>
      <c r="L3193" s="422"/>
      <c r="M3193" s="422"/>
      <c r="N3193" s="422"/>
      <c r="O3193" s="422"/>
      <c r="P3193" s="422"/>
      <c r="Q3193" s="422"/>
      <c r="R3193" s="422"/>
      <c r="S3193" s="422"/>
      <c r="T3193" s="422"/>
      <c r="U3193" s="422"/>
      <c r="V3193" s="422"/>
      <c r="W3193" s="422"/>
      <c r="X3193" s="422"/>
      <c r="Y3193" s="422"/>
      <c r="Z3193" s="422"/>
      <c r="AA3193" s="422"/>
      <c r="AB3193" s="422"/>
      <c r="AC3193" s="422"/>
      <c r="AD3193" s="422"/>
    </row>
    <row r="3194" spans="1:45" ht="36" customHeight="1">
      <c r="A3194" s="132"/>
      <c r="B3194" s="132"/>
      <c r="C3194" s="422" t="s">
        <v>860</v>
      </c>
      <c r="D3194" s="422"/>
      <c r="E3194" s="422"/>
      <c r="F3194" s="422"/>
      <c r="G3194" s="422"/>
      <c r="H3194" s="422"/>
      <c r="I3194" s="422"/>
      <c r="J3194" s="422"/>
      <c r="K3194" s="422"/>
      <c r="L3194" s="422"/>
      <c r="M3194" s="422"/>
      <c r="N3194" s="422"/>
      <c r="O3194" s="422"/>
      <c r="P3194" s="422"/>
      <c r="Q3194" s="422"/>
      <c r="R3194" s="422"/>
      <c r="S3194" s="422"/>
      <c r="T3194" s="422"/>
      <c r="U3194" s="422"/>
      <c r="V3194" s="422"/>
      <c r="W3194" s="422"/>
      <c r="X3194" s="422"/>
      <c r="Y3194" s="422"/>
      <c r="Z3194" s="422"/>
      <c r="AA3194" s="422"/>
      <c r="AB3194" s="422"/>
      <c r="AC3194" s="422"/>
      <c r="AD3194" s="422"/>
      <c r="AG3194" s="270" t="s">
        <v>917</v>
      </c>
      <c r="AH3194" s="125"/>
      <c r="AI3194" s="125"/>
      <c r="AJ3194" s="125"/>
      <c r="AK3194" s="125"/>
      <c r="AL3194" s="125"/>
      <c r="AM3194" s="125"/>
      <c r="AN3194" s="125"/>
      <c r="AO3194" s="125"/>
      <c r="AP3194" s="125"/>
      <c r="AQ3194" s="125"/>
      <c r="AR3194" s="125"/>
      <c r="AS3194" s="125"/>
    </row>
    <row r="3195" spans="1:45" ht="15.05" customHeight="1" thickBot="1">
      <c r="A3195" s="132"/>
      <c r="B3195" s="132"/>
      <c r="C3195" s="132"/>
      <c r="D3195" s="132"/>
      <c r="E3195" s="132"/>
      <c r="F3195" s="132"/>
      <c r="G3195" s="132"/>
      <c r="H3195" s="132"/>
      <c r="I3195" s="132"/>
      <c r="J3195" s="132"/>
      <c r="K3195" s="132"/>
      <c r="L3195" s="132"/>
      <c r="M3195" s="132"/>
      <c r="N3195" s="132"/>
      <c r="O3195" s="132"/>
      <c r="P3195" s="132"/>
      <c r="Q3195" s="132"/>
      <c r="R3195" s="132"/>
      <c r="S3195" s="132"/>
      <c r="T3195" s="132"/>
      <c r="U3195" s="132"/>
      <c r="V3195" s="132"/>
      <c r="W3195" s="132"/>
      <c r="X3195" s="132"/>
      <c r="Y3195" s="132"/>
      <c r="Z3195" s="132"/>
      <c r="AA3195" s="132"/>
      <c r="AB3195" s="132"/>
      <c r="AC3195" s="132"/>
      <c r="AD3195" s="132"/>
      <c r="AG3195" s="270">
        <f>+COUNTBLANK(C3196:J3220)</f>
        <v>197</v>
      </c>
      <c r="AH3195" s="125">
        <v>197</v>
      </c>
      <c r="AI3195" s="125">
        <v>184</v>
      </c>
      <c r="AJ3195" s="125"/>
      <c r="AK3195" s="125"/>
      <c r="AL3195" s="125"/>
      <c r="AM3195" s="125"/>
      <c r="AN3195" s="125"/>
      <c r="AO3195" s="125"/>
      <c r="AP3195" s="125"/>
      <c r="AQ3195" s="125"/>
      <c r="AR3195" s="125"/>
      <c r="AS3195" s="125"/>
    </row>
    <row r="3196" spans="1:45" ht="15.05" customHeight="1" thickBot="1">
      <c r="A3196" s="132"/>
      <c r="B3196" s="132"/>
      <c r="C3196" s="633"/>
      <c r="D3196" s="634"/>
      <c r="E3196" s="634"/>
      <c r="F3196" s="635"/>
      <c r="G3196" s="271" t="s">
        <v>601</v>
      </c>
      <c r="H3196" s="132"/>
      <c r="I3196" s="132"/>
      <c r="J3196" s="132"/>
      <c r="K3196" s="132"/>
      <c r="L3196" s="132"/>
      <c r="M3196" s="132"/>
      <c r="N3196" s="132"/>
      <c r="O3196" s="132"/>
      <c r="P3196" s="132"/>
      <c r="Q3196" s="132"/>
      <c r="R3196" s="132"/>
      <c r="S3196" s="132"/>
      <c r="T3196" s="132"/>
      <c r="U3196" s="132"/>
      <c r="V3196" s="132"/>
      <c r="W3196" s="132"/>
      <c r="X3196" s="132"/>
      <c r="Y3196" s="132"/>
      <c r="Z3196" s="132"/>
      <c r="AA3196" s="132"/>
      <c r="AB3196" s="132"/>
      <c r="AC3196" s="132"/>
      <c r="AD3196" s="132"/>
      <c r="AG3196" s="270" t="s">
        <v>918</v>
      </c>
      <c r="AH3196" s="272" t="s">
        <v>941</v>
      </c>
      <c r="AI3196" s="272" t="s">
        <v>942</v>
      </c>
      <c r="AJ3196" s="272" t="s">
        <v>943</v>
      </c>
      <c r="AK3196" s="125"/>
      <c r="AL3196" s="125"/>
      <c r="AM3196" s="125"/>
      <c r="AN3196" s="125" t="s">
        <v>949</v>
      </c>
      <c r="AO3196" s="272" t="s">
        <v>941</v>
      </c>
      <c r="AP3196" s="272" t="s">
        <v>946</v>
      </c>
      <c r="AQ3196" s="272" t="s">
        <v>943</v>
      </c>
      <c r="AR3196" s="125"/>
      <c r="AS3196" s="125"/>
    </row>
    <row r="3197" spans="1:45" ht="15.05" customHeight="1">
      <c r="A3197" s="132"/>
      <c r="B3197" s="132"/>
      <c r="C3197" s="132"/>
      <c r="D3197" s="132"/>
      <c r="E3197" s="132"/>
      <c r="F3197" s="132"/>
      <c r="G3197" s="132"/>
      <c r="H3197" s="132"/>
      <c r="I3197" s="132"/>
      <c r="J3197" s="132"/>
      <c r="K3197" s="132"/>
      <c r="L3197" s="132"/>
      <c r="M3197" s="132"/>
      <c r="N3197" s="132"/>
      <c r="O3197" s="132"/>
      <c r="P3197" s="132"/>
      <c r="Q3197" s="132"/>
      <c r="R3197" s="132"/>
      <c r="S3197" s="132"/>
      <c r="T3197" s="132"/>
      <c r="U3197" s="132"/>
      <c r="V3197" s="132"/>
      <c r="W3197" s="132"/>
      <c r="X3197" s="132"/>
      <c r="Y3197" s="132"/>
      <c r="Z3197" s="132"/>
      <c r="AA3197" s="132"/>
      <c r="AB3197" s="132"/>
      <c r="AC3197" s="132"/>
      <c r="AD3197" s="132"/>
      <c r="AG3197" s="270">
        <f>C3196</f>
        <v>0</v>
      </c>
      <c r="AH3197" s="273">
        <f>COUNTIF(E3198,"NS")+COUNTIF(E3210,"NS")</f>
        <v>0</v>
      </c>
      <c r="AI3197" s="272">
        <f>+SUM(E3198,E3210)</f>
        <v>0</v>
      </c>
      <c r="AJ3197" s="272">
        <f>IF($AG$3195=$AH$3195,0,IF(OR(AND(AG3197=0,AH3197&gt;0),AND(AG3197="ns",AI3197&gt;0),AND(AG3197="ns",AH3197=0,AI3197=0)),1,IF(OR(AND(AG3197&gt;0,AH3197=2),AND(AG3197="ns",AH3197=2),AND(AG3197="ns",AI3197=0,AH3197&gt;0),AG3197=AI3197),0,1)))</f>
        <v>0</v>
      </c>
      <c r="AK3197" s="125"/>
      <c r="AL3197" s="125"/>
      <c r="AM3197" s="125"/>
      <c r="AN3197" s="125">
        <f>C3196</f>
        <v>0</v>
      </c>
      <c r="AO3197" s="273">
        <f>COUNTIF($O$3006:$R$3125,"NS")</f>
        <v>0</v>
      </c>
      <c r="AP3197" s="272">
        <f>+SUM($O$3006:$R$3125)</f>
        <v>0</v>
      </c>
      <c r="AQ3197" s="131">
        <f>IF($AG$3195=$AH$3195,0,IF(OR(AND(AN3197="NS",AP3197=0,AO3197=0)),1,IF(OR(AND(AO3197&gt;=2,AP3197&gt;=AN3197),AND(AN3197="NS",AP3197=0,AO3197&gt;0),AND(AN3197&lt;=AP3197),AND(AN3197=0,AO3197&gt;0),AND(AN3197="NS",AP3197&gt;0)),0,1)))</f>
        <v>0</v>
      </c>
      <c r="AR3197" s="125"/>
      <c r="AS3197" s="125"/>
    </row>
    <row r="3198" spans="1:45" ht="15.05" customHeight="1">
      <c r="A3198" s="132"/>
      <c r="B3198" s="132"/>
      <c r="C3198" s="132"/>
      <c r="D3198" s="132"/>
      <c r="E3198" s="409"/>
      <c r="F3198" s="409"/>
      <c r="G3198" s="409"/>
      <c r="H3198" s="409"/>
      <c r="I3198" s="143" t="s">
        <v>603</v>
      </c>
      <c r="J3198" s="132"/>
      <c r="K3198" s="132"/>
      <c r="L3198" s="132"/>
      <c r="M3198" s="132"/>
      <c r="N3198" s="132"/>
      <c r="O3198" s="132"/>
      <c r="P3198" s="132"/>
      <c r="Q3198" s="132"/>
      <c r="R3198" s="132"/>
      <c r="S3198" s="132"/>
      <c r="T3198" s="132"/>
      <c r="U3198" s="132"/>
      <c r="V3198" s="132"/>
      <c r="W3198" s="132"/>
      <c r="X3198" s="132"/>
      <c r="Y3198" s="132"/>
      <c r="Z3198" s="132"/>
      <c r="AA3198" s="132"/>
      <c r="AB3198" s="132"/>
      <c r="AC3198" s="132"/>
      <c r="AD3198" s="132"/>
      <c r="AG3198" s="270">
        <f>E3198</f>
        <v>0</v>
      </c>
      <c r="AH3198" s="124">
        <f>COUNTIF(G3200:J3208,"NS")</f>
        <v>0</v>
      </c>
      <c r="AI3198" s="273">
        <f>SUM(G3200:J3208)</f>
        <v>0</v>
      </c>
      <c r="AJ3198" s="272">
        <f>IF($AG$3195=$AH$3195,0,IF(OR(AND(AG3198=0,AH3198&gt;0),AND(AG3198="NS",AI3198&gt;0),AND(AG3198="NS",AI3198=0,AH3198=0)),1,IF(OR(AND(AH3198&gt;=2,AI3198&lt;AG3198),AND(AG3198="NS",AI3198=0,AH3198&gt;0),AG3198=AI3198),0,1)))</f>
        <v>0</v>
      </c>
      <c r="AK3198" s="125"/>
      <c r="AL3198" s="125"/>
      <c r="AM3198" s="125"/>
      <c r="AN3198" s="125"/>
      <c r="AO3198" s="125"/>
      <c r="AP3198" s="125"/>
      <c r="AQ3198" s="125"/>
      <c r="AR3198" s="125"/>
      <c r="AS3198" s="125"/>
    </row>
    <row r="3199" spans="1:45" ht="15.05" customHeight="1">
      <c r="A3199" s="132"/>
      <c r="B3199" s="132"/>
      <c r="C3199" s="132"/>
      <c r="D3199" s="132"/>
      <c r="E3199" s="132"/>
      <c r="F3199" s="132"/>
      <c r="G3199" s="132"/>
      <c r="H3199" s="132"/>
      <c r="I3199" s="132"/>
      <c r="J3199" s="132"/>
      <c r="K3199" s="132"/>
      <c r="L3199" s="132"/>
      <c r="M3199" s="132"/>
      <c r="N3199" s="132"/>
      <c r="O3199" s="132"/>
      <c r="P3199" s="132"/>
      <c r="Q3199" s="132"/>
      <c r="R3199" s="132"/>
      <c r="S3199" s="132"/>
      <c r="T3199" s="132"/>
      <c r="U3199" s="132"/>
      <c r="V3199" s="132"/>
      <c r="W3199" s="132"/>
      <c r="X3199" s="132"/>
      <c r="Y3199" s="132"/>
      <c r="Z3199" s="132"/>
      <c r="AA3199" s="132"/>
      <c r="AB3199" s="132"/>
      <c r="AC3199" s="132"/>
      <c r="AD3199" s="132"/>
      <c r="AG3199" s="270">
        <f>E3210</f>
        <v>0</v>
      </c>
      <c r="AH3199" s="124">
        <f>COUNTIF(G3212:J3220,"NS")</f>
        <v>0</v>
      </c>
      <c r="AI3199" s="273">
        <f>SUM(G3212:J3220)</f>
        <v>0</v>
      </c>
      <c r="AJ3199" s="272">
        <f>IF($AG$3195=$AH$3195,0,IF(OR(AND(AG3199=0,AH3199&gt;0),AND(AG3199="NS",AI3199&gt;0),AND(AG3199="NS",AI3199=0,AH3199=0)),1,IF(OR(AND(AH3199&gt;=2,AI3199&lt;AG3199),AND(AG3199="NS",AI3199=0,AH3199&gt;0),AG3199=AI3199),0,1)))</f>
        <v>0</v>
      </c>
      <c r="AK3199" s="125"/>
      <c r="AL3199" s="125"/>
      <c r="AM3199" s="125"/>
      <c r="AN3199" s="272" t="s">
        <v>949</v>
      </c>
      <c r="AO3199" s="124" t="s">
        <v>941</v>
      </c>
      <c r="AP3199" s="272" t="s">
        <v>946</v>
      </c>
      <c r="AQ3199" s="124" t="s">
        <v>944</v>
      </c>
      <c r="AR3199" s="125"/>
      <c r="AS3199" s="125"/>
    </row>
    <row r="3200" spans="1:45">
      <c r="A3200" s="132"/>
      <c r="B3200" s="132"/>
      <c r="C3200" s="132"/>
      <c r="D3200" s="132"/>
      <c r="E3200" s="132"/>
      <c r="F3200" s="132"/>
      <c r="G3200" s="409"/>
      <c r="H3200" s="409"/>
      <c r="I3200" s="409"/>
      <c r="J3200" s="409"/>
      <c r="K3200" s="274" t="s">
        <v>322</v>
      </c>
      <c r="L3200" s="132"/>
      <c r="M3200" s="132"/>
      <c r="N3200" s="132"/>
      <c r="O3200" s="132"/>
      <c r="P3200" s="132"/>
      <c r="Q3200" s="132"/>
      <c r="R3200" s="132"/>
      <c r="S3200" s="132"/>
      <c r="T3200" s="132"/>
      <c r="U3200" s="132"/>
      <c r="V3200" s="132"/>
      <c r="W3200" s="132"/>
      <c r="X3200" s="132"/>
      <c r="Y3200" s="132"/>
      <c r="Z3200" s="132"/>
      <c r="AA3200" s="132"/>
      <c r="AB3200" s="132"/>
      <c r="AC3200" s="132"/>
      <c r="AD3200" s="132"/>
      <c r="AG3200" s="270"/>
      <c r="AH3200" s="125"/>
      <c r="AI3200" s="125"/>
      <c r="AJ3200" s="131">
        <f>+SUM(AJ3197:AJ3199)</f>
        <v>0</v>
      </c>
      <c r="AK3200" s="125"/>
      <c r="AL3200" s="125"/>
      <c r="AM3200" s="125" t="s">
        <v>194</v>
      </c>
      <c r="AN3200" s="272">
        <f>E3198</f>
        <v>0</v>
      </c>
      <c r="AO3200" s="124">
        <f>COUNTIFS($W$38:$W$157,23,$O$3006:$O$3125,"NS")</f>
        <v>0</v>
      </c>
      <c r="AP3200" s="273">
        <f>SUMIF($W$38:$W$157,23,$O$3006:$O$3125)</f>
        <v>0</v>
      </c>
      <c r="AQ3200" s="131">
        <f>IF($AG$3195=$AH$3195,0,IF(OR(AND(AN3200="NS",AP3200=0,AO3200=0)),1,IF(OR(AND(AO3200&gt;=2,AP3200&gt;=AN3200),AND(AN3200="NS",AP3200=0,AO3200&gt;0),AND(AN3200&lt;=AP3200),AND(AN3200=0,AO3200&gt;0),AND(AN3200="NS",AP3200&gt;0)),0,1)))</f>
        <v>0</v>
      </c>
      <c r="AR3200" s="125"/>
      <c r="AS3200" s="125"/>
    </row>
    <row r="3201" spans="1:45" ht="15.05" customHeight="1">
      <c r="A3201" s="132"/>
      <c r="B3201" s="132"/>
      <c r="C3201" s="132"/>
      <c r="D3201" s="132"/>
      <c r="E3201" s="132"/>
      <c r="F3201" s="132"/>
      <c r="G3201" s="275"/>
      <c r="H3201" s="275"/>
      <c r="I3201" s="275"/>
      <c r="J3201" s="275"/>
      <c r="K3201" s="132"/>
      <c r="L3201" s="132"/>
      <c r="M3201" s="132"/>
      <c r="N3201" s="132"/>
      <c r="O3201" s="132"/>
      <c r="P3201" s="132"/>
      <c r="Q3201" s="132"/>
      <c r="R3201" s="132"/>
      <c r="S3201" s="132"/>
      <c r="T3201" s="132"/>
      <c r="U3201" s="132"/>
      <c r="V3201" s="132"/>
      <c r="W3201" s="132"/>
      <c r="X3201" s="132"/>
      <c r="Y3201" s="132"/>
      <c r="Z3201" s="132"/>
      <c r="AA3201" s="132"/>
      <c r="AB3201" s="132"/>
      <c r="AC3201" s="132"/>
      <c r="AD3201" s="132"/>
      <c r="AG3201" s="270"/>
      <c r="AH3201" s="125"/>
      <c r="AI3201" s="125"/>
      <c r="AJ3201" s="125"/>
      <c r="AK3201" s="125"/>
      <c r="AL3201" s="125"/>
      <c r="AM3201" s="125"/>
      <c r="AN3201" s="125"/>
      <c r="AO3201" s="125"/>
      <c r="AP3201" s="125"/>
      <c r="AQ3201" s="125"/>
      <c r="AR3201" s="125"/>
      <c r="AS3201" s="125"/>
    </row>
    <row r="3202" spans="1:45">
      <c r="A3202" s="132"/>
      <c r="B3202" s="132"/>
      <c r="C3202" s="132"/>
      <c r="D3202" s="132"/>
      <c r="E3202" s="132"/>
      <c r="F3202" s="132"/>
      <c r="G3202" s="409"/>
      <c r="H3202" s="409"/>
      <c r="I3202" s="409"/>
      <c r="J3202" s="409"/>
      <c r="K3202" s="274" t="s">
        <v>323</v>
      </c>
      <c r="L3202" s="132"/>
      <c r="M3202" s="132"/>
      <c r="N3202" s="132"/>
      <c r="O3202" s="132"/>
      <c r="P3202" s="132"/>
      <c r="Q3202" s="132"/>
      <c r="R3202" s="132"/>
      <c r="S3202" s="132"/>
      <c r="T3202" s="132"/>
      <c r="U3202" s="132"/>
      <c r="V3202" s="132"/>
      <c r="W3202" s="132"/>
      <c r="X3202" s="132"/>
      <c r="Y3202" s="132"/>
      <c r="Z3202" s="132"/>
      <c r="AA3202" s="132"/>
      <c r="AB3202" s="132"/>
      <c r="AC3202" s="132"/>
      <c r="AD3202" s="132"/>
      <c r="AG3202" s="270"/>
      <c r="AH3202" s="125"/>
      <c r="AI3202" s="125"/>
      <c r="AJ3202" s="125"/>
      <c r="AK3202" s="125"/>
      <c r="AL3202" s="125"/>
    </row>
    <row r="3203" spans="1:45" ht="15.05" customHeight="1">
      <c r="A3203" s="132"/>
      <c r="B3203" s="132"/>
      <c r="C3203" s="132"/>
      <c r="D3203" s="132"/>
      <c r="E3203" s="132"/>
      <c r="F3203" s="132"/>
      <c r="G3203" s="275"/>
      <c r="H3203" s="275"/>
      <c r="I3203" s="275"/>
      <c r="J3203" s="275"/>
      <c r="K3203" s="132"/>
      <c r="L3203" s="132"/>
      <c r="M3203" s="132"/>
      <c r="N3203" s="132"/>
      <c r="O3203" s="132"/>
      <c r="P3203" s="132"/>
      <c r="Q3203" s="132"/>
      <c r="R3203" s="132"/>
      <c r="S3203" s="132"/>
      <c r="T3203" s="132"/>
      <c r="U3203" s="132"/>
      <c r="V3203" s="132"/>
      <c r="W3203" s="132"/>
      <c r="X3203" s="132"/>
      <c r="Y3203" s="132"/>
      <c r="Z3203" s="132"/>
      <c r="AA3203" s="132"/>
      <c r="AB3203" s="132"/>
      <c r="AC3203" s="132"/>
      <c r="AD3203" s="132"/>
      <c r="AG3203" s="270"/>
      <c r="AH3203" s="125"/>
      <c r="AI3203" s="125"/>
      <c r="AJ3203" s="125"/>
      <c r="AK3203" s="125"/>
      <c r="AL3203" s="125"/>
    </row>
    <row r="3204" spans="1:45">
      <c r="A3204" s="132"/>
      <c r="B3204" s="132"/>
      <c r="C3204" s="132"/>
      <c r="D3204" s="132"/>
      <c r="E3204" s="132"/>
      <c r="F3204" s="132"/>
      <c r="G3204" s="409"/>
      <c r="H3204" s="409"/>
      <c r="I3204" s="409"/>
      <c r="J3204" s="409"/>
      <c r="K3204" s="274" t="s">
        <v>324</v>
      </c>
      <c r="L3204" s="132"/>
      <c r="M3204" s="132"/>
      <c r="N3204" s="132"/>
      <c r="O3204" s="132"/>
      <c r="P3204" s="132"/>
      <c r="Q3204" s="132"/>
      <c r="R3204" s="132"/>
      <c r="S3204" s="132"/>
      <c r="T3204" s="132"/>
      <c r="U3204" s="132"/>
      <c r="V3204" s="132"/>
      <c r="W3204" s="132"/>
      <c r="X3204" s="132"/>
      <c r="Y3204" s="132"/>
      <c r="Z3204" s="132"/>
      <c r="AA3204" s="132"/>
      <c r="AB3204" s="132"/>
      <c r="AC3204" s="132"/>
      <c r="AD3204" s="132"/>
      <c r="AG3204" s="270"/>
      <c r="AH3204" s="125"/>
      <c r="AI3204" s="125"/>
      <c r="AJ3204" s="125"/>
      <c r="AK3204" s="125"/>
      <c r="AL3204" s="125"/>
    </row>
    <row r="3205" spans="1:45" ht="15.05" customHeight="1">
      <c r="A3205" s="132"/>
      <c r="B3205" s="132"/>
      <c r="C3205" s="132"/>
      <c r="D3205" s="132"/>
      <c r="E3205" s="132"/>
      <c r="F3205" s="132"/>
      <c r="G3205" s="275"/>
      <c r="H3205" s="275"/>
      <c r="I3205" s="275"/>
      <c r="J3205" s="275"/>
      <c r="K3205" s="132"/>
      <c r="L3205" s="132"/>
      <c r="M3205" s="132"/>
      <c r="N3205" s="132"/>
      <c r="O3205" s="132"/>
      <c r="P3205" s="132"/>
      <c r="Q3205" s="132"/>
      <c r="R3205" s="132"/>
      <c r="S3205" s="132"/>
      <c r="T3205" s="132"/>
      <c r="U3205" s="132"/>
      <c r="V3205" s="132"/>
      <c r="W3205" s="132"/>
      <c r="X3205" s="132"/>
      <c r="Y3205" s="132"/>
      <c r="Z3205" s="132"/>
      <c r="AA3205" s="132"/>
      <c r="AB3205" s="132"/>
      <c r="AC3205" s="132"/>
      <c r="AD3205" s="132"/>
      <c r="AG3205" s="270"/>
      <c r="AH3205" s="125"/>
      <c r="AI3205" s="125"/>
      <c r="AJ3205" s="125"/>
      <c r="AK3205" s="125"/>
      <c r="AL3205" s="125"/>
    </row>
    <row r="3206" spans="1:45">
      <c r="A3206" s="132"/>
      <c r="B3206" s="132"/>
      <c r="C3206" s="132"/>
      <c r="D3206" s="132"/>
      <c r="E3206" s="132"/>
      <c r="F3206" s="132"/>
      <c r="G3206" s="409"/>
      <c r="H3206" s="409"/>
      <c r="I3206" s="409"/>
      <c r="J3206" s="409"/>
      <c r="K3206" s="274" t="s">
        <v>325</v>
      </c>
      <c r="L3206" s="132"/>
      <c r="M3206" s="132"/>
      <c r="N3206" s="132"/>
      <c r="O3206" s="132"/>
      <c r="P3206" s="132"/>
      <c r="Q3206" s="132"/>
      <c r="R3206" s="132"/>
      <c r="S3206" s="132"/>
      <c r="T3206" s="132"/>
      <c r="U3206" s="132"/>
      <c r="V3206" s="132"/>
      <c r="W3206" s="132"/>
      <c r="X3206" s="132"/>
      <c r="Y3206" s="132"/>
      <c r="Z3206" s="132"/>
      <c r="AA3206" s="132"/>
      <c r="AB3206" s="132"/>
      <c r="AC3206" s="132"/>
      <c r="AD3206" s="132"/>
      <c r="AG3206" s="270"/>
      <c r="AH3206" s="125"/>
      <c r="AI3206" s="125"/>
      <c r="AJ3206" s="125"/>
      <c r="AK3206" s="125"/>
      <c r="AL3206" s="125"/>
    </row>
    <row r="3207" spans="1:45">
      <c r="A3207" s="132"/>
      <c r="B3207" s="132"/>
      <c r="C3207" s="132"/>
      <c r="D3207" s="132"/>
      <c r="E3207" s="132"/>
      <c r="F3207" s="132"/>
      <c r="G3207" s="163"/>
      <c r="H3207" s="163"/>
      <c r="I3207" s="163"/>
      <c r="J3207" s="163"/>
      <c r="K3207" s="274"/>
      <c r="L3207" s="132"/>
      <c r="M3207" s="132"/>
      <c r="N3207" s="132"/>
      <c r="O3207" s="132"/>
      <c r="P3207" s="132"/>
      <c r="Q3207" s="132"/>
      <c r="R3207" s="132"/>
      <c r="S3207" s="132"/>
      <c r="T3207" s="132"/>
      <c r="U3207" s="132"/>
      <c r="V3207" s="132"/>
      <c r="W3207" s="132"/>
      <c r="X3207" s="132"/>
      <c r="Y3207" s="132"/>
      <c r="Z3207" s="132"/>
      <c r="AA3207" s="132"/>
      <c r="AB3207" s="132"/>
      <c r="AC3207" s="132"/>
      <c r="AD3207" s="132"/>
      <c r="AG3207" s="270"/>
      <c r="AH3207" s="125"/>
      <c r="AI3207" s="125"/>
      <c r="AJ3207" s="125"/>
      <c r="AK3207" s="125"/>
      <c r="AL3207" s="125"/>
      <c r="AM3207" s="125"/>
      <c r="AN3207" s="272" t="s">
        <v>949</v>
      </c>
      <c r="AO3207" s="124" t="s">
        <v>941</v>
      </c>
      <c r="AP3207" s="272" t="s">
        <v>946</v>
      </c>
      <c r="AQ3207" s="124" t="s">
        <v>944</v>
      </c>
    </row>
    <row r="3208" spans="1:45">
      <c r="A3208" s="132"/>
      <c r="B3208" s="132"/>
      <c r="C3208" s="132"/>
      <c r="D3208" s="132"/>
      <c r="E3208" s="132"/>
      <c r="F3208" s="132"/>
      <c r="G3208" s="409"/>
      <c r="H3208" s="409"/>
      <c r="I3208" s="409"/>
      <c r="J3208" s="409"/>
      <c r="K3208" s="274" t="s">
        <v>602</v>
      </c>
      <c r="L3208" s="132"/>
      <c r="M3208" s="132"/>
      <c r="N3208" s="132"/>
      <c r="O3208" s="132"/>
      <c r="P3208" s="132"/>
      <c r="Q3208" s="132"/>
      <c r="R3208" s="132"/>
      <c r="S3208" s="132"/>
      <c r="T3208" s="132"/>
      <c r="U3208" s="132"/>
      <c r="V3208" s="132"/>
      <c r="W3208" s="132"/>
      <c r="X3208" s="132"/>
      <c r="Y3208" s="132"/>
      <c r="Z3208" s="132"/>
      <c r="AA3208" s="132"/>
      <c r="AB3208" s="132"/>
      <c r="AC3208" s="132"/>
      <c r="AD3208" s="132"/>
      <c r="AG3208" s="276"/>
      <c r="AH3208" s="124"/>
      <c r="AI3208" s="272"/>
      <c r="AJ3208" s="125"/>
      <c r="AK3208" s="125"/>
      <c r="AL3208" s="125"/>
      <c r="AM3208" s="125" t="s">
        <v>194</v>
      </c>
      <c r="AN3208" s="272">
        <f>E3210</f>
        <v>0</v>
      </c>
      <c r="AO3208" s="124">
        <f>COUNTIFS($W$38:$W$157,23,$O$3006:$O$3125,"NS")</f>
        <v>0</v>
      </c>
      <c r="AP3208" s="273">
        <f>SUMIF($W$38:$W$157,23,$O$3006:$O$3125)</f>
        <v>0</v>
      </c>
      <c r="AQ3208" s="131">
        <f>IF(AG3195=AH3195,0,IF(OR(AND(AN3208="NS",AP3208=0,AO3208=0)),1,IF(OR(AND(AO3208&gt;=2,AP3208&gt;=AN3208),AND(AN3208="NS",AP3208=0,AO3208&gt;0),AND(AN3208&lt;=AP3208),AND(AN3208=0,AO3208&gt;0),AND(AN3208="NS",AP3208&gt;0)),0,1)))</f>
        <v>0</v>
      </c>
      <c r="AR3208" s="125"/>
      <c r="AS3208" s="125"/>
    </row>
    <row r="3209" spans="1:45" ht="15.05" customHeight="1">
      <c r="A3209" s="132"/>
      <c r="B3209" s="132"/>
      <c r="C3209" s="132"/>
      <c r="D3209" s="132"/>
      <c r="E3209" s="132"/>
      <c r="F3209" s="132"/>
      <c r="G3209" s="132"/>
      <c r="H3209" s="132"/>
      <c r="I3209" s="132"/>
      <c r="J3209" s="132"/>
      <c r="K3209" s="132"/>
      <c r="L3209" s="132"/>
      <c r="M3209" s="132"/>
      <c r="N3209" s="132"/>
      <c r="O3209" s="132"/>
      <c r="P3209" s="132"/>
      <c r="Q3209" s="132"/>
      <c r="R3209" s="132"/>
      <c r="S3209" s="132"/>
      <c r="T3209" s="132"/>
      <c r="U3209" s="132"/>
      <c r="V3209" s="132"/>
      <c r="W3209" s="132"/>
      <c r="X3209" s="132"/>
      <c r="Y3209" s="132"/>
      <c r="Z3209" s="132"/>
      <c r="AA3209" s="132"/>
      <c r="AB3209" s="132"/>
      <c r="AC3209" s="132"/>
      <c r="AD3209" s="132"/>
      <c r="AG3209" s="270"/>
      <c r="AH3209" s="125"/>
      <c r="AI3209" s="125"/>
      <c r="AJ3209" s="125"/>
      <c r="AK3209" s="125"/>
      <c r="AL3209" s="125"/>
      <c r="AM3209" s="125"/>
      <c r="AN3209" s="125"/>
      <c r="AO3209" s="125"/>
      <c r="AP3209" s="125"/>
      <c r="AQ3209" s="125"/>
      <c r="AR3209" s="125"/>
      <c r="AS3209" s="125"/>
    </row>
    <row r="3210" spans="1:45" ht="24.05" customHeight="1">
      <c r="A3210" s="132"/>
      <c r="B3210" s="132"/>
      <c r="C3210" s="132"/>
      <c r="D3210" s="132"/>
      <c r="E3210" s="409"/>
      <c r="F3210" s="409"/>
      <c r="G3210" s="409"/>
      <c r="H3210" s="409"/>
      <c r="I3210" s="724" t="s">
        <v>604</v>
      </c>
      <c r="J3210" s="725"/>
      <c r="K3210" s="725"/>
      <c r="L3210" s="725"/>
      <c r="M3210" s="725"/>
      <c r="N3210" s="725"/>
      <c r="O3210" s="725"/>
      <c r="P3210" s="725"/>
      <c r="Q3210" s="725"/>
      <c r="R3210" s="725"/>
      <c r="S3210" s="725"/>
      <c r="T3210" s="725"/>
      <c r="U3210" s="725"/>
      <c r="V3210" s="725"/>
      <c r="W3210" s="725"/>
      <c r="X3210" s="725"/>
      <c r="Y3210" s="725"/>
      <c r="Z3210" s="725"/>
      <c r="AA3210" s="725"/>
      <c r="AB3210" s="725"/>
      <c r="AC3210" s="725"/>
      <c r="AD3210" s="725"/>
    </row>
    <row r="3211" spans="1:45" ht="15.05" customHeight="1">
      <c r="A3211" s="132"/>
      <c r="B3211" s="132"/>
      <c r="C3211" s="132"/>
      <c r="D3211" s="132"/>
      <c r="E3211" s="132"/>
      <c r="F3211" s="132"/>
      <c r="G3211" s="132"/>
      <c r="H3211" s="132"/>
      <c r="I3211" s="132"/>
      <c r="J3211" s="132"/>
      <c r="K3211" s="132"/>
      <c r="L3211" s="132"/>
      <c r="M3211" s="132"/>
      <c r="N3211" s="132"/>
      <c r="O3211" s="132"/>
      <c r="P3211" s="132"/>
      <c r="Q3211" s="132"/>
      <c r="R3211" s="132"/>
      <c r="S3211" s="132"/>
      <c r="T3211" s="132"/>
      <c r="U3211" s="132"/>
      <c r="V3211" s="132"/>
      <c r="W3211" s="132"/>
      <c r="X3211" s="132"/>
      <c r="Y3211" s="132"/>
      <c r="Z3211" s="132"/>
      <c r="AA3211" s="132"/>
      <c r="AB3211" s="132"/>
      <c r="AC3211" s="132"/>
      <c r="AD3211" s="132"/>
    </row>
    <row r="3212" spans="1:45">
      <c r="A3212" s="132"/>
      <c r="B3212" s="132"/>
      <c r="C3212" s="132"/>
      <c r="D3212" s="132"/>
      <c r="E3212" s="132"/>
      <c r="F3212" s="132"/>
      <c r="G3212" s="409"/>
      <c r="H3212" s="409"/>
      <c r="I3212" s="409"/>
      <c r="J3212" s="409"/>
      <c r="K3212" s="274" t="s">
        <v>326</v>
      </c>
      <c r="L3212" s="132"/>
      <c r="M3212" s="132"/>
      <c r="N3212" s="132"/>
      <c r="O3212" s="132"/>
      <c r="P3212" s="132"/>
      <c r="Q3212" s="132"/>
      <c r="R3212" s="132"/>
      <c r="S3212" s="132"/>
      <c r="T3212" s="132"/>
      <c r="U3212" s="132"/>
      <c r="V3212" s="132"/>
      <c r="W3212" s="132"/>
      <c r="X3212" s="132"/>
      <c r="Y3212" s="132"/>
      <c r="Z3212" s="132"/>
      <c r="AA3212" s="132"/>
      <c r="AB3212" s="132"/>
      <c r="AC3212" s="132"/>
      <c r="AD3212" s="132"/>
    </row>
    <row r="3213" spans="1:45" ht="15.05" customHeight="1">
      <c r="A3213" s="132"/>
      <c r="B3213" s="132"/>
      <c r="C3213" s="132"/>
      <c r="D3213" s="132"/>
      <c r="E3213" s="132"/>
      <c r="F3213" s="132"/>
      <c r="G3213" s="275"/>
      <c r="H3213" s="275"/>
      <c r="I3213" s="275"/>
      <c r="J3213" s="275"/>
      <c r="K3213" s="132"/>
      <c r="L3213" s="132"/>
      <c r="M3213" s="132"/>
      <c r="N3213" s="132"/>
      <c r="O3213" s="132"/>
      <c r="P3213" s="132"/>
      <c r="Q3213" s="132"/>
      <c r="R3213" s="132"/>
      <c r="S3213" s="132"/>
      <c r="T3213" s="132"/>
      <c r="U3213" s="132"/>
      <c r="V3213" s="132"/>
      <c r="W3213" s="132"/>
      <c r="X3213" s="132"/>
      <c r="Y3213" s="132"/>
      <c r="Z3213" s="132"/>
      <c r="AA3213" s="132"/>
      <c r="AB3213" s="132"/>
      <c r="AC3213" s="132"/>
      <c r="AD3213" s="132"/>
    </row>
    <row r="3214" spans="1:45">
      <c r="A3214" s="132"/>
      <c r="B3214" s="132"/>
      <c r="C3214" s="132"/>
      <c r="D3214" s="132"/>
      <c r="E3214" s="132"/>
      <c r="F3214" s="132"/>
      <c r="G3214" s="409"/>
      <c r="H3214" s="409"/>
      <c r="I3214" s="409"/>
      <c r="J3214" s="409"/>
      <c r="K3214" s="274" t="s">
        <v>327</v>
      </c>
      <c r="L3214" s="132"/>
      <c r="M3214" s="132"/>
      <c r="N3214" s="132"/>
      <c r="O3214" s="132"/>
      <c r="P3214" s="132"/>
      <c r="Q3214" s="132"/>
      <c r="R3214" s="132"/>
      <c r="S3214" s="132"/>
      <c r="T3214" s="132"/>
      <c r="U3214" s="132"/>
      <c r="V3214" s="132"/>
      <c r="W3214" s="132"/>
      <c r="X3214" s="132"/>
      <c r="Y3214" s="132"/>
      <c r="Z3214" s="132"/>
      <c r="AA3214" s="132"/>
      <c r="AB3214" s="132"/>
      <c r="AC3214" s="132"/>
      <c r="AD3214" s="132"/>
    </row>
    <row r="3215" spans="1:45" ht="15.05" customHeight="1">
      <c r="A3215" s="132"/>
      <c r="B3215" s="132"/>
      <c r="C3215" s="132"/>
      <c r="D3215" s="132"/>
      <c r="E3215" s="132"/>
      <c r="F3215" s="132"/>
      <c r="G3215" s="275"/>
      <c r="H3215" s="275"/>
      <c r="I3215" s="275"/>
      <c r="J3215" s="275"/>
      <c r="K3215" s="132"/>
      <c r="L3215" s="132"/>
      <c r="M3215" s="132"/>
      <c r="N3215" s="132"/>
      <c r="O3215" s="132"/>
      <c r="P3215" s="132"/>
      <c r="Q3215" s="132"/>
      <c r="R3215" s="132"/>
      <c r="S3215" s="132"/>
      <c r="T3215" s="132"/>
      <c r="U3215" s="132"/>
      <c r="V3215" s="132"/>
      <c r="W3215" s="132"/>
      <c r="X3215" s="132"/>
      <c r="Y3215" s="132"/>
      <c r="Z3215" s="132"/>
      <c r="AA3215" s="132"/>
      <c r="AB3215" s="132"/>
      <c r="AC3215" s="132"/>
      <c r="AD3215" s="132"/>
    </row>
    <row r="3216" spans="1:45">
      <c r="A3216" s="132"/>
      <c r="B3216" s="132"/>
      <c r="C3216" s="132"/>
      <c r="D3216" s="132"/>
      <c r="E3216" s="132"/>
      <c r="F3216" s="132"/>
      <c r="G3216" s="409"/>
      <c r="H3216" s="409"/>
      <c r="I3216" s="409"/>
      <c r="J3216" s="409"/>
      <c r="K3216" s="274" t="s">
        <v>328</v>
      </c>
      <c r="L3216" s="132"/>
      <c r="M3216" s="132"/>
      <c r="N3216" s="132"/>
      <c r="O3216" s="132"/>
      <c r="P3216" s="132"/>
      <c r="Q3216" s="132"/>
      <c r="R3216" s="132"/>
      <c r="S3216" s="132"/>
      <c r="T3216" s="132"/>
      <c r="U3216" s="132"/>
      <c r="V3216" s="132"/>
      <c r="W3216" s="132"/>
      <c r="X3216" s="132"/>
      <c r="Y3216" s="132"/>
      <c r="Z3216" s="132"/>
      <c r="AA3216" s="132"/>
      <c r="AB3216" s="132"/>
      <c r="AC3216" s="132"/>
      <c r="AD3216" s="132"/>
    </row>
    <row r="3217" spans="1:30" ht="15.05" customHeight="1">
      <c r="A3217" s="132"/>
      <c r="B3217" s="132"/>
      <c r="C3217" s="132"/>
      <c r="D3217" s="132"/>
      <c r="E3217" s="132"/>
      <c r="F3217" s="132"/>
      <c r="G3217" s="275"/>
      <c r="H3217" s="275"/>
      <c r="I3217" s="275"/>
      <c r="J3217" s="275"/>
      <c r="K3217" s="132"/>
      <c r="L3217" s="132"/>
      <c r="M3217" s="132"/>
      <c r="N3217" s="132"/>
      <c r="O3217" s="132"/>
      <c r="P3217" s="132"/>
      <c r="Q3217" s="132"/>
      <c r="R3217" s="132"/>
      <c r="S3217" s="132"/>
      <c r="T3217" s="132"/>
      <c r="U3217" s="132"/>
      <c r="V3217" s="132"/>
      <c r="W3217" s="132"/>
      <c r="X3217" s="132"/>
      <c r="Y3217" s="132"/>
      <c r="Z3217" s="132"/>
      <c r="AA3217" s="132"/>
      <c r="AB3217" s="132"/>
      <c r="AC3217" s="132"/>
      <c r="AD3217" s="132"/>
    </row>
    <row r="3218" spans="1:30">
      <c r="A3218" s="132"/>
      <c r="B3218" s="132"/>
      <c r="C3218" s="132"/>
      <c r="D3218" s="132"/>
      <c r="E3218" s="132"/>
      <c r="F3218" s="132"/>
      <c r="G3218" s="409"/>
      <c r="H3218" s="409"/>
      <c r="I3218" s="409"/>
      <c r="J3218" s="409"/>
      <c r="K3218" s="274" t="s">
        <v>329</v>
      </c>
      <c r="L3218" s="132"/>
      <c r="M3218" s="132"/>
      <c r="N3218" s="132"/>
      <c r="O3218" s="132"/>
      <c r="P3218" s="132"/>
      <c r="Q3218" s="132"/>
      <c r="R3218" s="132"/>
      <c r="S3218" s="132"/>
      <c r="T3218" s="132"/>
      <c r="U3218" s="132"/>
      <c r="V3218" s="132"/>
      <c r="W3218" s="132"/>
      <c r="X3218" s="132"/>
      <c r="Y3218" s="132"/>
      <c r="Z3218" s="132"/>
      <c r="AA3218" s="132"/>
      <c r="AB3218" s="132"/>
      <c r="AC3218" s="132"/>
      <c r="AD3218" s="132"/>
    </row>
    <row r="3219" spans="1:30">
      <c r="A3219" s="132"/>
      <c r="B3219" s="132"/>
      <c r="C3219" s="132"/>
      <c r="D3219" s="132"/>
      <c r="E3219" s="132"/>
      <c r="F3219" s="132"/>
      <c r="G3219" s="163"/>
      <c r="H3219" s="163"/>
      <c r="I3219" s="163"/>
      <c r="J3219" s="163"/>
      <c r="K3219" s="274"/>
      <c r="L3219" s="132"/>
      <c r="M3219" s="132"/>
      <c r="N3219" s="132"/>
      <c r="O3219" s="132"/>
      <c r="P3219" s="132"/>
      <c r="Q3219" s="132"/>
      <c r="R3219" s="132"/>
      <c r="S3219" s="132"/>
      <c r="T3219" s="132"/>
      <c r="U3219" s="132"/>
      <c r="V3219" s="132"/>
      <c r="W3219" s="132"/>
      <c r="X3219" s="132"/>
      <c r="Y3219" s="132"/>
      <c r="Z3219" s="132"/>
      <c r="AA3219" s="132"/>
      <c r="AB3219" s="132"/>
      <c r="AC3219" s="132"/>
      <c r="AD3219" s="132"/>
    </row>
    <row r="3220" spans="1:30">
      <c r="A3220" s="132"/>
      <c r="B3220" s="132"/>
      <c r="C3220" s="132"/>
      <c r="D3220" s="132"/>
      <c r="E3220" s="132"/>
      <c r="F3220" s="132"/>
      <c r="G3220" s="409"/>
      <c r="H3220" s="409"/>
      <c r="I3220" s="409"/>
      <c r="J3220" s="409"/>
      <c r="K3220" s="274" t="s">
        <v>605</v>
      </c>
      <c r="L3220" s="132"/>
      <c r="M3220" s="132"/>
      <c r="N3220" s="132"/>
      <c r="O3220" s="132"/>
      <c r="P3220" s="132"/>
      <c r="Q3220" s="132"/>
      <c r="R3220" s="132"/>
      <c r="S3220" s="132"/>
      <c r="T3220" s="132"/>
      <c r="U3220" s="132"/>
      <c r="V3220" s="132"/>
      <c r="W3220" s="132"/>
      <c r="X3220" s="132"/>
      <c r="Y3220" s="132"/>
      <c r="Z3220" s="132"/>
      <c r="AA3220" s="132"/>
      <c r="AB3220" s="132"/>
      <c r="AC3220" s="132"/>
      <c r="AD3220" s="132"/>
    </row>
    <row r="3221" spans="1:30" ht="15.05" customHeight="1">
      <c r="A3221" s="132"/>
      <c r="B3221" s="132"/>
      <c r="C3221" s="132"/>
      <c r="D3221" s="132"/>
      <c r="E3221" s="132"/>
      <c r="F3221" s="132"/>
      <c r="G3221" s="132"/>
      <c r="H3221" s="132"/>
      <c r="I3221" s="132"/>
      <c r="J3221" s="132"/>
      <c r="K3221" s="132"/>
      <c r="L3221" s="132"/>
      <c r="M3221" s="132"/>
      <c r="N3221" s="132"/>
      <c r="O3221" s="132"/>
      <c r="P3221" s="132"/>
      <c r="Q3221" s="132"/>
      <c r="R3221" s="132"/>
      <c r="S3221" s="132"/>
      <c r="T3221" s="132"/>
      <c r="U3221" s="132"/>
      <c r="V3221" s="132"/>
      <c r="W3221" s="132"/>
      <c r="X3221" s="132"/>
      <c r="Y3221" s="132"/>
      <c r="Z3221" s="132"/>
      <c r="AA3221" s="132"/>
      <c r="AB3221" s="132"/>
      <c r="AC3221" s="132"/>
      <c r="AD3221" s="132"/>
    </row>
    <row r="3222" spans="1:30" ht="24.05" customHeight="1">
      <c r="A3222" s="132"/>
      <c r="B3222" s="132"/>
      <c r="C3222" s="452" t="s">
        <v>250</v>
      </c>
      <c r="D3222" s="452"/>
      <c r="E3222" s="452"/>
      <c r="F3222" s="452"/>
      <c r="G3222" s="452"/>
      <c r="H3222" s="452"/>
      <c r="I3222" s="452"/>
      <c r="J3222" s="452"/>
      <c r="K3222" s="452"/>
      <c r="L3222" s="452"/>
      <c r="M3222" s="452"/>
      <c r="N3222" s="452"/>
      <c r="O3222" s="452"/>
      <c r="P3222" s="452"/>
      <c r="Q3222" s="452"/>
      <c r="R3222" s="452"/>
      <c r="S3222" s="452"/>
      <c r="T3222" s="452"/>
      <c r="U3222" s="452"/>
      <c r="V3222" s="452"/>
      <c r="W3222" s="452"/>
      <c r="X3222" s="452"/>
      <c r="Y3222" s="452"/>
      <c r="Z3222" s="452"/>
      <c r="AA3222" s="452"/>
      <c r="AB3222" s="452"/>
      <c r="AC3222" s="452"/>
      <c r="AD3222" s="452"/>
    </row>
    <row r="3223" spans="1:30" ht="60.05" customHeight="1">
      <c r="A3223" s="132"/>
      <c r="B3223" s="132"/>
      <c r="C3223" s="593"/>
      <c r="D3223" s="593"/>
      <c r="E3223" s="593"/>
      <c r="F3223" s="593"/>
      <c r="G3223" s="593"/>
      <c r="H3223" s="593"/>
      <c r="I3223" s="593"/>
      <c r="J3223" s="593"/>
      <c r="K3223" s="593"/>
      <c r="L3223" s="593"/>
      <c r="M3223" s="593"/>
      <c r="N3223" s="593"/>
      <c r="O3223" s="593"/>
      <c r="P3223" s="593"/>
      <c r="Q3223" s="593"/>
      <c r="R3223" s="593"/>
      <c r="S3223" s="593"/>
      <c r="T3223" s="593"/>
      <c r="U3223" s="593"/>
      <c r="V3223" s="593"/>
      <c r="W3223" s="593"/>
      <c r="X3223" s="593"/>
      <c r="Y3223" s="593"/>
      <c r="Z3223" s="593"/>
      <c r="AA3223" s="593"/>
      <c r="AB3223" s="593"/>
      <c r="AC3223" s="593"/>
      <c r="AD3223" s="593"/>
    </row>
    <row r="3224" spans="1:30" ht="15.05" customHeight="1">
      <c r="A3224" s="132"/>
      <c r="B3224" s="132"/>
      <c r="C3224" s="132"/>
      <c r="D3224" s="132"/>
      <c r="E3224" s="132"/>
      <c r="F3224" s="132"/>
      <c r="G3224" s="132"/>
      <c r="H3224" s="132"/>
      <c r="I3224" s="132"/>
      <c r="J3224" s="132"/>
      <c r="K3224" s="132"/>
      <c r="L3224" s="132"/>
      <c r="M3224" s="132"/>
      <c r="N3224" s="132"/>
      <c r="O3224" s="132"/>
      <c r="P3224" s="132"/>
      <c r="Q3224" s="132"/>
      <c r="R3224" s="132"/>
      <c r="S3224" s="132"/>
      <c r="T3224" s="132"/>
      <c r="U3224" s="132"/>
      <c r="V3224" s="132"/>
      <c r="W3224" s="132"/>
      <c r="X3224" s="132"/>
      <c r="Y3224" s="132"/>
      <c r="Z3224" s="132"/>
      <c r="AA3224" s="132"/>
      <c r="AB3224" s="132"/>
      <c r="AC3224" s="132"/>
      <c r="AD3224" s="132"/>
    </row>
    <row r="3225" spans="1:30" ht="15.05" customHeight="1">
      <c r="A3225" s="132"/>
      <c r="B3225" s="403" t="str">
        <f>IF(AJ3200=0,"","Error: verificar sumas por columna.")</f>
        <v/>
      </c>
      <c r="C3225" s="403"/>
      <c r="D3225" s="403"/>
      <c r="E3225" s="403"/>
      <c r="F3225" s="403"/>
      <c r="G3225" s="403"/>
      <c r="H3225" s="403"/>
      <c r="I3225" s="403"/>
      <c r="J3225" s="403"/>
      <c r="K3225" s="403"/>
      <c r="L3225" s="403"/>
      <c r="M3225" s="403"/>
      <c r="N3225" s="403"/>
      <c r="O3225" s="403"/>
      <c r="P3225" s="403"/>
      <c r="Q3225" s="403"/>
      <c r="R3225" s="403"/>
      <c r="S3225" s="403"/>
      <c r="T3225" s="403"/>
      <c r="U3225" s="403"/>
      <c r="V3225" s="403"/>
      <c r="W3225" s="403"/>
      <c r="X3225" s="403"/>
      <c r="Y3225" s="403"/>
      <c r="Z3225" s="403"/>
      <c r="AA3225" s="403"/>
      <c r="AB3225" s="403"/>
      <c r="AC3225" s="403"/>
      <c r="AD3225" s="403"/>
    </row>
    <row r="3226" spans="1:30" ht="15.05" customHeight="1">
      <c r="A3226" s="132"/>
      <c r="B3226" s="403" t="str">
        <f>IF(AQ3197=0,"","Error: verificar la consistencia con la pregunta 24 con el total de inmuebles con función principal Salud.")</f>
        <v/>
      </c>
      <c r="C3226" s="403"/>
      <c r="D3226" s="403"/>
      <c r="E3226" s="403"/>
      <c r="F3226" s="403"/>
      <c r="G3226" s="403"/>
      <c r="H3226" s="403"/>
      <c r="I3226" s="403"/>
      <c r="J3226" s="403"/>
      <c r="K3226" s="403"/>
      <c r="L3226" s="403"/>
      <c r="M3226" s="403"/>
      <c r="N3226" s="403"/>
      <c r="O3226" s="403"/>
      <c r="P3226" s="403"/>
      <c r="Q3226" s="403"/>
      <c r="R3226" s="403"/>
      <c r="S3226" s="403"/>
      <c r="T3226" s="403"/>
      <c r="U3226" s="403"/>
      <c r="V3226" s="403"/>
      <c r="W3226" s="403"/>
      <c r="X3226" s="403"/>
      <c r="Y3226" s="403"/>
      <c r="Z3226" s="403"/>
      <c r="AA3226" s="403"/>
      <c r="AB3226" s="403"/>
      <c r="AC3226" s="403"/>
      <c r="AD3226" s="403"/>
    </row>
    <row r="3227" spans="1:30" ht="15.05" customHeight="1">
      <c r="A3227" s="132"/>
      <c r="B3227" s="403" t="str">
        <f>IF(AQ3200=0,"","Error: verificar la consistencia con la pregunta 24 con el total de inmuebles con función principal Salud.")</f>
        <v/>
      </c>
      <c r="C3227" s="403"/>
      <c r="D3227" s="403"/>
      <c r="E3227" s="403"/>
      <c r="F3227" s="403"/>
      <c r="G3227" s="403"/>
      <c r="H3227" s="403"/>
      <c r="I3227" s="403"/>
      <c r="J3227" s="403"/>
      <c r="K3227" s="403"/>
      <c r="L3227" s="403"/>
      <c r="M3227" s="403"/>
      <c r="N3227" s="403"/>
      <c r="O3227" s="403"/>
      <c r="P3227" s="403"/>
      <c r="Q3227" s="403"/>
      <c r="R3227" s="403"/>
      <c r="S3227" s="403"/>
      <c r="T3227" s="403"/>
      <c r="U3227" s="403"/>
      <c r="V3227" s="403"/>
      <c r="W3227" s="403"/>
      <c r="X3227" s="403"/>
      <c r="Y3227" s="403"/>
      <c r="Z3227" s="403"/>
      <c r="AA3227" s="403"/>
      <c r="AB3227" s="403"/>
      <c r="AC3227" s="403"/>
      <c r="AD3227" s="403"/>
    </row>
    <row r="3228" spans="1:30" ht="15.05" customHeight="1">
      <c r="A3228" s="132"/>
      <c r="B3228" s="403" t="str">
        <f>IF(AQ3208=0,"","Error: verificar la consistencia con la pregunta 24 con el total de inmuebles con otro tipo de función principal.")</f>
        <v/>
      </c>
      <c r="C3228" s="403"/>
      <c r="D3228" s="403"/>
      <c r="E3228" s="403"/>
      <c r="F3228" s="403"/>
      <c r="G3228" s="403"/>
      <c r="H3228" s="403"/>
      <c r="I3228" s="403"/>
      <c r="J3228" s="403"/>
      <c r="K3228" s="403"/>
      <c r="L3228" s="403"/>
      <c r="M3228" s="403"/>
      <c r="N3228" s="403"/>
      <c r="O3228" s="403"/>
      <c r="P3228" s="403"/>
      <c r="Q3228" s="403"/>
      <c r="R3228" s="403"/>
      <c r="S3228" s="403"/>
      <c r="T3228" s="403"/>
      <c r="U3228" s="403"/>
      <c r="V3228" s="403"/>
      <c r="W3228" s="403"/>
      <c r="X3228" s="403"/>
      <c r="Y3228" s="403"/>
      <c r="Z3228" s="403"/>
      <c r="AA3228" s="403"/>
      <c r="AB3228" s="403"/>
      <c r="AC3228" s="403"/>
      <c r="AD3228" s="403"/>
    </row>
    <row r="3229" spans="1:30" ht="15.05" customHeight="1">
      <c r="A3229" s="132"/>
      <c r="B3229" s="404" t="str">
        <f>IF(OR(AG3195=AH3195,AG3195=AI3195),"","Error: debe completar toda la información requerida.")</f>
        <v/>
      </c>
      <c r="C3229" s="404"/>
      <c r="D3229" s="404"/>
      <c r="E3229" s="404"/>
      <c r="F3229" s="404"/>
      <c r="G3229" s="404"/>
      <c r="H3229" s="404"/>
      <c r="I3229" s="404"/>
      <c r="J3229" s="404"/>
      <c r="K3229" s="404"/>
      <c r="L3229" s="404"/>
      <c r="M3229" s="404"/>
      <c r="N3229" s="404"/>
      <c r="O3229" s="404"/>
      <c r="P3229" s="404"/>
      <c r="Q3229" s="404"/>
      <c r="R3229" s="404"/>
      <c r="S3229" s="404"/>
      <c r="T3229" s="404"/>
      <c r="U3229" s="404"/>
      <c r="V3229" s="404"/>
      <c r="W3229" s="404"/>
      <c r="X3229" s="404"/>
      <c r="Y3229" s="404"/>
      <c r="Z3229" s="404"/>
      <c r="AA3229" s="404"/>
      <c r="AB3229" s="404"/>
      <c r="AC3229" s="404"/>
      <c r="AD3229" s="404"/>
    </row>
    <row r="3230" spans="1:30" ht="24.05" customHeight="1">
      <c r="A3230" s="159" t="s">
        <v>331</v>
      </c>
      <c r="B3230" s="723" t="s">
        <v>861</v>
      </c>
      <c r="C3230" s="723"/>
      <c r="D3230" s="723"/>
      <c r="E3230" s="723"/>
      <c r="F3230" s="723"/>
      <c r="G3230" s="723"/>
      <c r="H3230" s="723"/>
      <c r="I3230" s="723"/>
      <c r="J3230" s="723"/>
      <c r="K3230" s="723"/>
      <c r="L3230" s="723"/>
      <c r="M3230" s="723"/>
      <c r="N3230" s="723"/>
      <c r="O3230" s="723"/>
      <c r="P3230" s="723"/>
      <c r="Q3230" s="723"/>
      <c r="R3230" s="723"/>
      <c r="S3230" s="723"/>
      <c r="T3230" s="723"/>
      <c r="U3230" s="723"/>
      <c r="V3230" s="723"/>
      <c r="W3230" s="723"/>
      <c r="X3230" s="723"/>
      <c r="Y3230" s="723"/>
      <c r="Z3230" s="723"/>
      <c r="AA3230" s="723"/>
      <c r="AB3230" s="723"/>
      <c r="AC3230" s="723"/>
      <c r="AD3230" s="723"/>
    </row>
    <row r="3231" spans="1:30" ht="15.05" customHeight="1">
      <c r="A3231" s="132"/>
      <c r="B3231" s="132"/>
      <c r="C3231" s="422" t="s">
        <v>269</v>
      </c>
      <c r="D3231" s="422"/>
      <c r="E3231" s="422"/>
      <c r="F3231" s="422"/>
      <c r="G3231" s="422"/>
      <c r="H3231" s="422"/>
      <c r="I3231" s="422"/>
      <c r="J3231" s="422"/>
      <c r="K3231" s="422"/>
      <c r="L3231" s="422"/>
      <c r="M3231" s="422"/>
      <c r="N3231" s="422"/>
      <c r="O3231" s="422"/>
      <c r="P3231" s="422"/>
      <c r="Q3231" s="422"/>
      <c r="R3231" s="422"/>
      <c r="S3231" s="422"/>
      <c r="T3231" s="422"/>
      <c r="U3231" s="422"/>
      <c r="V3231" s="422"/>
      <c r="W3231" s="422"/>
      <c r="X3231" s="422"/>
      <c r="Y3231" s="422"/>
      <c r="Z3231" s="422"/>
      <c r="AA3231" s="422"/>
      <c r="AB3231" s="422"/>
      <c r="AC3231" s="422"/>
      <c r="AD3231" s="422"/>
    </row>
    <row r="3232" spans="1:30" ht="15.05" customHeight="1" thickBot="1">
      <c r="A3232" s="132"/>
      <c r="B3232" s="132"/>
      <c r="C3232" s="132"/>
      <c r="D3232" s="132"/>
      <c r="E3232" s="132"/>
      <c r="F3232" s="132"/>
      <c r="G3232" s="132"/>
      <c r="H3232" s="132"/>
      <c r="I3232" s="132"/>
      <c r="J3232" s="132"/>
      <c r="K3232" s="132"/>
      <c r="L3232" s="132"/>
      <c r="M3232" s="132"/>
      <c r="N3232" s="132"/>
      <c r="O3232" s="132"/>
      <c r="P3232" s="132"/>
      <c r="Q3232" s="132"/>
      <c r="R3232" s="132"/>
      <c r="S3232" s="132"/>
      <c r="T3232" s="132"/>
      <c r="U3232" s="132"/>
      <c r="V3232" s="132"/>
      <c r="W3232" s="132"/>
      <c r="X3232" s="132"/>
      <c r="Y3232" s="132"/>
      <c r="Z3232" s="132"/>
      <c r="AA3232" s="132"/>
      <c r="AB3232" s="132"/>
      <c r="AC3232" s="132"/>
      <c r="AD3232" s="132"/>
    </row>
    <row r="3233" spans="1:44" ht="15.05" customHeight="1" thickBot="1">
      <c r="A3233" s="132"/>
      <c r="B3233" s="132"/>
      <c r="C3233" s="295"/>
      <c r="D3233" s="277" t="s">
        <v>270</v>
      </c>
      <c r="E3233" s="132"/>
      <c r="F3233" s="132"/>
      <c r="G3233" s="132"/>
      <c r="H3233" s="132"/>
      <c r="I3233" s="295"/>
      <c r="J3233" s="143" t="s">
        <v>862</v>
      </c>
      <c r="K3233" s="132"/>
      <c r="L3233" s="132"/>
      <c r="M3233" s="132"/>
      <c r="N3233" s="132"/>
      <c r="O3233" s="132"/>
      <c r="P3233" s="132"/>
      <c r="Q3233" s="132"/>
      <c r="R3233" s="132"/>
      <c r="S3233" s="132"/>
      <c r="T3233" s="295"/>
      <c r="U3233" s="143" t="s">
        <v>863</v>
      </c>
      <c r="V3233" s="132"/>
      <c r="W3233" s="132"/>
      <c r="X3233" s="132"/>
      <c r="Y3233" s="132"/>
      <c r="Z3233" s="132"/>
      <c r="AA3233" s="132"/>
      <c r="AB3233" s="132"/>
      <c r="AC3233" s="132"/>
      <c r="AD3233" s="132"/>
    </row>
    <row r="3234" spans="1:44" ht="15.05" customHeight="1">
      <c r="A3234" s="132"/>
      <c r="B3234" s="132"/>
      <c r="C3234" s="132"/>
      <c r="D3234" s="132"/>
      <c r="E3234" s="132"/>
      <c r="F3234" s="132"/>
      <c r="G3234" s="132"/>
      <c r="H3234" s="132"/>
      <c r="I3234" s="132"/>
      <c r="J3234" s="132"/>
      <c r="K3234" s="132"/>
      <c r="L3234" s="132"/>
      <c r="M3234" s="132"/>
      <c r="N3234" s="132"/>
      <c r="O3234" s="132"/>
      <c r="P3234" s="132"/>
      <c r="Q3234" s="132"/>
      <c r="R3234" s="132"/>
      <c r="S3234" s="132"/>
      <c r="T3234" s="132"/>
      <c r="U3234" s="132"/>
      <c r="V3234" s="132"/>
      <c r="W3234" s="132"/>
      <c r="X3234" s="132"/>
      <c r="Y3234" s="132"/>
      <c r="Z3234" s="132"/>
      <c r="AA3234" s="132"/>
      <c r="AB3234" s="132"/>
      <c r="AC3234" s="132"/>
      <c r="AD3234" s="132"/>
    </row>
    <row r="3235" spans="1:44" ht="24.05" customHeight="1">
      <c r="A3235" s="132"/>
      <c r="B3235" s="132"/>
      <c r="C3235" s="452" t="s">
        <v>250</v>
      </c>
      <c r="D3235" s="452"/>
      <c r="E3235" s="452"/>
      <c r="F3235" s="452"/>
      <c r="G3235" s="452"/>
      <c r="H3235" s="452"/>
      <c r="I3235" s="452"/>
      <c r="J3235" s="452"/>
      <c r="K3235" s="452"/>
      <c r="L3235" s="452"/>
      <c r="M3235" s="452"/>
      <c r="N3235" s="452"/>
      <c r="O3235" s="452"/>
      <c r="P3235" s="452"/>
      <c r="Q3235" s="452"/>
      <c r="R3235" s="452"/>
      <c r="S3235" s="452"/>
      <c r="T3235" s="452"/>
      <c r="U3235" s="452"/>
      <c r="V3235" s="452"/>
      <c r="W3235" s="452"/>
      <c r="X3235" s="452"/>
      <c r="Y3235" s="452"/>
      <c r="Z3235" s="452"/>
      <c r="AA3235" s="452"/>
      <c r="AB3235" s="452"/>
      <c r="AC3235" s="452"/>
      <c r="AD3235" s="452"/>
    </row>
    <row r="3236" spans="1:44" ht="60.05" customHeight="1">
      <c r="A3236" s="132"/>
      <c r="B3236" s="132"/>
      <c r="C3236" s="414"/>
      <c r="D3236" s="414"/>
      <c r="E3236" s="414"/>
      <c r="F3236" s="414"/>
      <c r="G3236" s="414"/>
      <c r="H3236" s="414"/>
      <c r="I3236" s="414"/>
      <c r="J3236" s="414"/>
      <c r="K3236" s="414"/>
      <c r="L3236" s="414"/>
      <c r="M3236" s="414"/>
      <c r="N3236" s="414"/>
      <c r="O3236" s="414"/>
      <c r="P3236" s="414"/>
      <c r="Q3236" s="414"/>
      <c r="R3236" s="414"/>
      <c r="S3236" s="414"/>
      <c r="T3236" s="414"/>
      <c r="U3236" s="414"/>
      <c r="V3236" s="414"/>
      <c r="W3236" s="414"/>
      <c r="X3236" s="414"/>
      <c r="Y3236" s="414"/>
      <c r="Z3236" s="414"/>
      <c r="AA3236" s="414"/>
      <c r="AB3236" s="414"/>
      <c r="AC3236" s="414"/>
      <c r="AD3236" s="414"/>
    </row>
    <row r="3237" spans="1:44">
      <c r="A3237" s="132"/>
      <c r="B3237" s="132"/>
      <c r="C3237" s="163"/>
      <c r="D3237" s="163"/>
      <c r="E3237" s="163"/>
      <c r="F3237" s="163"/>
      <c r="G3237" s="163"/>
      <c r="H3237" s="163"/>
      <c r="I3237" s="163"/>
      <c r="J3237" s="163"/>
      <c r="K3237" s="163"/>
      <c r="L3237" s="163"/>
      <c r="M3237" s="163"/>
      <c r="N3237" s="163"/>
      <c r="O3237" s="163"/>
      <c r="P3237" s="163"/>
      <c r="Q3237" s="163"/>
      <c r="R3237" s="163"/>
      <c r="S3237" s="163"/>
      <c r="T3237" s="163"/>
      <c r="U3237" s="163"/>
      <c r="V3237" s="163"/>
      <c r="W3237" s="163"/>
      <c r="X3237" s="163"/>
      <c r="Y3237" s="163"/>
      <c r="Z3237" s="163"/>
      <c r="AA3237" s="163"/>
      <c r="AB3237" s="163"/>
      <c r="AC3237" s="163"/>
      <c r="AD3237" s="163"/>
    </row>
    <row r="3238" spans="1:44">
      <c r="A3238" s="132"/>
      <c r="B3238" s="405" t="str">
        <f>IF(COUNTIF(C3233:T3233,"X")&gt;1,"Error: seleccionar sólo un código.","")</f>
        <v/>
      </c>
      <c r="C3238" s="405"/>
      <c r="D3238" s="405"/>
      <c r="E3238" s="405"/>
      <c r="F3238" s="405"/>
      <c r="G3238" s="405"/>
      <c r="H3238" s="405"/>
      <c r="I3238" s="405"/>
      <c r="J3238" s="405"/>
      <c r="K3238" s="405"/>
      <c r="L3238" s="405"/>
      <c r="M3238" s="405"/>
      <c r="N3238" s="405"/>
      <c r="O3238" s="405"/>
      <c r="P3238" s="405"/>
      <c r="Q3238" s="405"/>
      <c r="R3238" s="405"/>
      <c r="S3238" s="405"/>
      <c r="T3238" s="405"/>
      <c r="U3238" s="405"/>
      <c r="V3238" s="405"/>
      <c r="W3238" s="405"/>
      <c r="X3238" s="405"/>
      <c r="Y3238" s="405"/>
      <c r="Z3238" s="405"/>
      <c r="AA3238" s="405"/>
      <c r="AB3238" s="405"/>
      <c r="AC3238" s="405"/>
      <c r="AD3238" s="405"/>
    </row>
    <row r="3239" spans="1:44">
      <c r="A3239" s="132"/>
      <c r="B3239" s="132"/>
      <c r="C3239" s="163"/>
      <c r="D3239" s="163"/>
      <c r="E3239" s="163"/>
      <c r="F3239" s="163"/>
      <c r="G3239" s="163"/>
      <c r="H3239" s="163"/>
      <c r="I3239" s="163"/>
      <c r="J3239" s="163"/>
      <c r="K3239" s="163"/>
      <c r="L3239" s="163"/>
      <c r="M3239" s="163"/>
      <c r="N3239" s="163"/>
      <c r="O3239" s="163"/>
      <c r="P3239" s="163"/>
      <c r="Q3239" s="163"/>
      <c r="R3239" s="163"/>
      <c r="S3239" s="163"/>
      <c r="T3239" s="163"/>
      <c r="U3239" s="163"/>
      <c r="V3239" s="163"/>
      <c r="W3239" s="163"/>
      <c r="X3239" s="163"/>
      <c r="Y3239" s="163"/>
      <c r="Z3239" s="163"/>
      <c r="AA3239" s="163"/>
      <c r="AB3239" s="163"/>
      <c r="AC3239" s="163"/>
      <c r="AD3239" s="163"/>
    </row>
    <row r="3240" spans="1:44">
      <c r="A3240" s="132"/>
      <c r="B3240" s="132"/>
      <c r="C3240" s="163"/>
      <c r="D3240" s="163"/>
      <c r="E3240" s="163"/>
      <c r="F3240" s="163"/>
      <c r="G3240" s="163"/>
      <c r="H3240" s="163"/>
      <c r="I3240" s="163"/>
      <c r="J3240" s="163"/>
      <c r="K3240" s="163"/>
      <c r="L3240" s="163"/>
      <c r="M3240" s="163"/>
      <c r="N3240" s="163"/>
      <c r="O3240" s="163"/>
      <c r="P3240" s="163"/>
      <c r="Q3240" s="163"/>
      <c r="R3240" s="163"/>
      <c r="S3240" s="163"/>
      <c r="T3240" s="163"/>
      <c r="U3240" s="163"/>
      <c r="V3240" s="163"/>
      <c r="W3240" s="163"/>
      <c r="X3240" s="163"/>
      <c r="Y3240" s="163"/>
      <c r="Z3240" s="163"/>
      <c r="AA3240" s="163"/>
      <c r="AB3240" s="163"/>
      <c r="AC3240" s="163"/>
      <c r="AD3240" s="163"/>
    </row>
    <row r="3241" spans="1:44">
      <c r="A3241" s="132"/>
      <c r="B3241" s="132"/>
      <c r="C3241" s="163"/>
      <c r="D3241" s="163"/>
      <c r="E3241" s="163"/>
      <c r="F3241" s="163"/>
      <c r="G3241" s="163"/>
      <c r="H3241" s="163"/>
      <c r="I3241" s="163"/>
      <c r="J3241" s="163"/>
      <c r="K3241" s="163"/>
      <c r="L3241" s="163"/>
      <c r="M3241" s="163"/>
      <c r="N3241" s="163"/>
      <c r="O3241" s="163"/>
      <c r="P3241" s="163"/>
      <c r="Q3241" s="163"/>
      <c r="R3241" s="163"/>
      <c r="S3241" s="163"/>
      <c r="T3241" s="163"/>
      <c r="U3241" s="163"/>
      <c r="V3241" s="163"/>
      <c r="W3241" s="163"/>
      <c r="X3241" s="163"/>
      <c r="Y3241" s="163"/>
      <c r="Z3241" s="163"/>
      <c r="AA3241" s="163"/>
      <c r="AB3241" s="163"/>
      <c r="AC3241" s="163"/>
      <c r="AD3241" s="163"/>
    </row>
    <row r="3242" spans="1:44">
      <c r="A3242" s="132"/>
      <c r="B3242" s="132"/>
      <c r="C3242" s="163"/>
      <c r="D3242" s="163"/>
      <c r="E3242" s="163"/>
      <c r="F3242" s="163"/>
      <c r="G3242" s="163"/>
      <c r="H3242" s="163"/>
      <c r="I3242" s="163"/>
      <c r="J3242" s="163"/>
      <c r="K3242" s="163"/>
      <c r="L3242" s="163"/>
      <c r="M3242" s="163"/>
      <c r="N3242" s="163"/>
      <c r="O3242" s="163"/>
      <c r="P3242" s="163"/>
      <c r="Q3242" s="163"/>
      <c r="R3242" s="163"/>
      <c r="S3242" s="163"/>
      <c r="T3242" s="163"/>
      <c r="U3242" s="163"/>
      <c r="V3242" s="163"/>
      <c r="W3242" s="163"/>
      <c r="X3242" s="163"/>
      <c r="Y3242" s="163"/>
      <c r="Z3242" s="163"/>
      <c r="AA3242" s="163"/>
      <c r="AB3242" s="163"/>
      <c r="AC3242" s="163"/>
      <c r="AD3242" s="163"/>
    </row>
    <row r="3243" spans="1:44" ht="24.05" customHeight="1">
      <c r="A3243" s="159" t="s">
        <v>345</v>
      </c>
      <c r="B3243" s="624" t="s">
        <v>864</v>
      </c>
      <c r="C3243" s="624"/>
      <c r="D3243" s="624"/>
      <c r="E3243" s="624"/>
      <c r="F3243" s="624"/>
      <c r="G3243" s="624"/>
      <c r="H3243" s="624"/>
      <c r="I3243" s="624"/>
      <c r="J3243" s="624"/>
      <c r="K3243" s="624"/>
      <c r="L3243" s="624"/>
      <c r="M3243" s="624"/>
      <c r="N3243" s="624"/>
      <c r="O3243" s="624"/>
      <c r="P3243" s="624"/>
      <c r="Q3243" s="624"/>
      <c r="R3243" s="624"/>
      <c r="S3243" s="624"/>
      <c r="T3243" s="624"/>
      <c r="U3243" s="624"/>
      <c r="V3243" s="624"/>
      <c r="W3243" s="624"/>
      <c r="X3243" s="624"/>
      <c r="Y3243" s="624"/>
      <c r="Z3243" s="624"/>
      <c r="AA3243" s="624"/>
      <c r="AB3243" s="624"/>
      <c r="AC3243" s="624"/>
      <c r="AD3243" s="624"/>
    </row>
    <row r="3244" spans="1:44" ht="36" customHeight="1">
      <c r="A3244" s="132"/>
      <c r="B3244" s="132"/>
      <c r="C3244" s="422" t="s">
        <v>865</v>
      </c>
      <c r="D3244" s="422"/>
      <c r="E3244" s="422"/>
      <c r="F3244" s="422"/>
      <c r="G3244" s="422"/>
      <c r="H3244" s="422"/>
      <c r="I3244" s="422"/>
      <c r="J3244" s="422"/>
      <c r="K3244" s="422"/>
      <c r="L3244" s="422"/>
      <c r="M3244" s="422"/>
      <c r="N3244" s="422"/>
      <c r="O3244" s="422"/>
      <c r="P3244" s="422"/>
      <c r="Q3244" s="422"/>
      <c r="R3244" s="422"/>
      <c r="S3244" s="422"/>
      <c r="T3244" s="422"/>
      <c r="U3244" s="422"/>
      <c r="V3244" s="422"/>
      <c r="W3244" s="422"/>
      <c r="X3244" s="422"/>
      <c r="Y3244" s="422"/>
      <c r="Z3244" s="422"/>
      <c r="AA3244" s="422"/>
      <c r="AB3244" s="422"/>
      <c r="AC3244" s="422"/>
      <c r="AD3244" s="422"/>
    </row>
    <row r="3245" spans="1:44" ht="36" customHeight="1">
      <c r="A3245" s="132"/>
      <c r="B3245" s="132"/>
      <c r="C3245" s="422" t="s">
        <v>866</v>
      </c>
      <c r="D3245" s="422"/>
      <c r="E3245" s="422"/>
      <c r="F3245" s="422"/>
      <c r="G3245" s="422"/>
      <c r="H3245" s="422"/>
      <c r="I3245" s="422"/>
      <c r="J3245" s="422"/>
      <c r="K3245" s="422"/>
      <c r="L3245" s="422"/>
      <c r="M3245" s="422"/>
      <c r="N3245" s="422"/>
      <c r="O3245" s="422"/>
      <c r="P3245" s="422"/>
      <c r="Q3245" s="422"/>
      <c r="R3245" s="422"/>
      <c r="S3245" s="422"/>
      <c r="T3245" s="422"/>
      <c r="U3245" s="422"/>
      <c r="V3245" s="422"/>
      <c r="W3245" s="422"/>
      <c r="X3245" s="422"/>
      <c r="Y3245" s="422"/>
      <c r="Z3245" s="422"/>
      <c r="AA3245" s="422"/>
      <c r="AB3245" s="422"/>
      <c r="AC3245" s="422"/>
      <c r="AD3245" s="422"/>
      <c r="AG3245" s="270" t="s">
        <v>917</v>
      </c>
      <c r="AH3245" s="125"/>
      <c r="AI3245" s="125"/>
      <c r="AJ3245" s="125"/>
      <c r="AK3245" s="125"/>
      <c r="AL3245" s="125"/>
      <c r="AM3245" s="125"/>
      <c r="AN3245" s="125"/>
      <c r="AO3245" s="125"/>
      <c r="AP3245" s="125"/>
      <c r="AQ3245" s="125"/>
      <c r="AR3245" s="125"/>
    </row>
    <row r="3246" spans="1:44" ht="15.05" customHeight="1" thickBot="1">
      <c r="A3246" s="132"/>
      <c r="B3246" s="132"/>
      <c r="C3246" s="132"/>
      <c r="D3246" s="132"/>
      <c r="E3246" s="132"/>
      <c r="F3246" s="132"/>
      <c r="G3246" s="132"/>
      <c r="H3246" s="132"/>
      <c r="I3246" s="132"/>
      <c r="J3246" s="132"/>
      <c r="K3246" s="132"/>
      <c r="L3246" s="132"/>
      <c r="M3246" s="132"/>
      <c r="N3246" s="132"/>
      <c r="O3246" s="132"/>
      <c r="P3246" s="132"/>
      <c r="Q3246" s="132"/>
      <c r="R3246" s="132"/>
      <c r="S3246" s="132"/>
      <c r="T3246" s="132"/>
      <c r="U3246" s="132"/>
      <c r="V3246" s="132"/>
      <c r="W3246" s="132"/>
      <c r="X3246" s="132"/>
      <c r="Y3246" s="132"/>
      <c r="Z3246" s="132"/>
      <c r="AA3246" s="132"/>
      <c r="AB3246" s="132"/>
      <c r="AC3246" s="132"/>
      <c r="AD3246" s="132"/>
      <c r="AG3246" s="270">
        <f>+COUNTBLANK(C3247:J3271)</f>
        <v>197</v>
      </c>
      <c r="AH3246" s="125">
        <v>197</v>
      </c>
      <c r="AI3246" s="125">
        <v>184</v>
      </c>
      <c r="AJ3246" s="125"/>
      <c r="AK3246" s="125"/>
      <c r="AL3246" s="125"/>
      <c r="AM3246" s="125"/>
      <c r="AN3246" s="125"/>
      <c r="AO3246" s="125"/>
      <c r="AP3246" s="125"/>
      <c r="AQ3246" s="125"/>
      <c r="AR3246" s="125"/>
    </row>
    <row r="3247" spans="1:44" ht="24.55" customHeight="1" thickBot="1">
      <c r="A3247" s="132"/>
      <c r="B3247" s="132"/>
      <c r="C3247" s="633"/>
      <c r="D3247" s="634"/>
      <c r="E3247" s="634"/>
      <c r="F3247" s="635"/>
      <c r="G3247" s="726" t="s">
        <v>867</v>
      </c>
      <c r="H3247" s="727"/>
      <c r="I3247" s="727"/>
      <c r="J3247" s="727"/>
      <c r="K3247" s="727"/>
      <c r="L3247" s="727"/>
      <c r="M3247" s="727"/>
      <c r="N3247" s="727"/>
      <c r="O3247" s="727"/>
      <c r="P3247" s="727"/>
      <c r="Q3247" s="727"/>
      <c r="R3247" s="727"/>
      <c r="S3247" s="727"/>
      <c r="T3247" s="727"/>
      <c r="U3247" s="727"/>
      <c r="V3247" s="727"/>
      <c r="W3247" s="727"/>
      <c r="X3247" s="727"/>
      <c r="Y3247" s="727"/>
      <c r="Z3247" s="727"/>
      <c r="AA3247" s="727"/>
      <c r="AB3247" s="727"/>
      <c r="AC3247" s="727"/>
      <c r="AD3247" s="727"/>
      <c r="AG3247" s="270" t="s">
        <v>918</v>
      </c>
      <c r="AH3247" s="272" t="s">
        <v>941</v>
      </c>
      <c r="AI3247" s="272" t="s">
        <v>942</v>
      </c>
      <c r="AJ3247" s="272" t="s">
        <v>943</v>
      </c>
      <c r="AK3247" s="125"/>
      <c r="AL3247" s="125"/>
      <c r="AM3247" s="125"/>
      <c r="AN3247" s="125" t="s">
        <v>950</v>
      </c>
      <c r="AO3247" s="272" t="s">
        <v>941</v>
      </c>
      <c r="AP3247" s="272" t="s">
        <v>946</v>
      </c>
      <c r="AQ3247" s="272" t="s">
        <v>943</v>
      </c>
      <c r="AR3247" s="125"/>
    </row>
    <row r="3248" spans="1:44" ht="15.05" customHeight="1">
      <c r="A3248" s="132"/>
      <c r="B3248" s="132"/>
      <c r="C3248" s="132"/>
      <c r="D3248" s="132"/>
      <c r="E3248" s="132"/>
      <c r="F3248" s="132"/>
      <c r="G3248" s="132"/>
      <c r="H3248" s="132"/>
      <c r="I3248" s="132"/>
      <c r="J3248" s="132"/>
      <c r="K3248" s="132"/>
      <c r="L3248" s="132"/>
      <c r="M3248" s="132"/>
      <c r="N3248" s="132"/>
      <c r="O3248" s="132"/>
      <c r="P3248" s="132"/>
      <c r="Q3248" s="132"/>
      <c r="R3248" s="132"/>
      <c r="S3248" s="132"/>
      <c r="T3248" s="132"/>
      <c r="U3248" s="132"/>
      <c r="V3248" s="132"/>
      <c r="W3248" s="132"/>
      <c r="X3248" s="132"/>
      <c r="Y3248" s="132"/>
      <c r="Z3248" s="132"/>
      <c r="AA3248" s="132"/>
      <c r="AB3248" s="132"/>
      <c r="AC3248" s="132"/>
      <c r="AD3248" s="132"/>
      <c r="AG3248" s="270">
        <f>C3247</f>
        <v>0</v>
      </c>
      <c r="AH3248" s="273">
        <f>COUNTIF(E3249,"NS")+COUNTIF(E3265,"NS")</f>
        <v>0</v>
      </c>
      <c r="AI3248" s="272">
        <f>+SUM(E3249,E3265)</f>
        <v>0</v>
      </c>
      <c r="AJ3248" s="272">
        <f>IF(AG3246=AH3246,0,IF(OR(AND(AG3248=0,AH3248&gt;0),AND(AG3248="ns",AI3248&gt;0),AND(AG3248="ns",AH3248=0,AI3248=0)),1,IF(OR(AND(AG3248&gt;0,AH3248=2),AND(AG3248="ns",AH3248=2),AND(AG3248="ns",AI3248=0,AH3248&gt;0),AG3248=AI3248),0,1)))</f>
        <v>0</v>
      </c>
      <c r="AK3248" s="125"/>
      <c r="AL3248" s="125"/>
      <c r="AM3248" s="125"/>
      <c r="AN3248" s="125">
        <f>C3247</f>
        <v>0</v>
      </c>
      <c r="AO3248" s="273">
        <f>COUNTIF($O$3006:$R$3125,"NS")</f>
        <v>0</v>
      </c>
      <c r="AP3248" s="272">
        <f>+SUM($O$3006:$R$3125)</f>
        <v>0</v>
      </c>
      <c r="AQ3248" s="131">
        <f>IF(AG3246=AH3246,0,IF(OR(AND(AN3248="NS",AP3248=0,AO3248=0)),1,IF(OR(AND(AO3248&gt;=2,AP3248&gt;=AN3248),AND(AN3248="NS",AP3248=0,AO3248&gt;0),AND(AN3248&lt;=AP3248),AND(AN3248=0,AO3248&gt;0),AND(AN3248="NS",AP3248&gt;0)),0,1)))</f>
        <v>0</v>
      </c>
      <c r="AR3248" s="125"/>
    </row>
    <row r="3249" spans="1:44" ht="24.05" customHeight="1">
      <c r="A3249" s="132"/>
      <c r="B3249" s="132"/>
      <c r="C3249" s="132"/>
      <c r="D3249" s="132"/>
      <c r="E3249" s="409"/>
      <c r="F3249" s="409"/>
      <c r="G3249" s="409"/>
      <c r="H3249" s="409"/>
      <c r="I3249" s="728" t="s">
        <v>333</v>
      </c>
      <c r="J3249" s="729"/>
      <c r="K3249" s="729"/>
      <c r="L3249" s="729"/>
      <c r="M3249" s="729"/>
      <c r="N3249" s="729"/>
      <c r="O3249" s="729"/>
      <c r="P3249" s="729"/>
      <c r="Q3249" s="729"/>
      <c r="R3249" s="729"/>
      <c r="S3249" s="729"/>
      <c r="T3249" s="729"/>
      <c r="U3249" s="729"/>
      <c r="V3249" s="729"/>
      <c r="W3249" s="729"/>
      <c r="X3249" s="729"/>
      <c r="Y3249" s="729"/>
      <c r="Z3249" s="729"/>
      <c r="AA3249" s="729"/>
      <c r="AB3249" s="729"/>
      <c r="AC3249" s="729"/>
      <c r="AD3249" s="729"/>
      <c r="AG3249" s="270">
        <f>E3249</f>
        <v>0</v>
      </c>
      <c r="AH3249" s="124">
        <f>COUNTIF(G3251:J3263,"NS")</f>
        <v>0</v>
      </c>
      <c r="AI3249" s="273">
        <f>SUM(G3251:J3263)</f>
        <v>0</v>
      </c>
      <c r="AJ3249" s="272">
        <f>IF(AG3246=AH3246,0,IF(OR(AND(AG3249=0,AH3249&gt;0),AND(AG3249="NS",AI3249&gt;0),AND(AG3249="NS",AI3249=0,AH3249=0)),1,IF(OR(AND(AH3249&gt;=2,AI3249&lt;AG3249),AND(AG3249="NS",AI3249=0,AH3249&gt;0),AG3249=AI3249),0,1)))</f>
        <v>0</v>
      </c>
      <c r="AK3249" s="125"/>
      <c r="AL3249" s="125"/>
      <c r="AM3249" s="125"/>
      <c r="AN3249" s="125"/>
      <c r="AO3249" s="125"/>
      <c r="AP3249" s="125"/>
      <c r="AQ3249" s="125"/>
      <c r="AR3249" s="125"/>
    </row>
    <row r="3250" spans="1:44" ht="15.05" customHeight="1">
      <c r="A3250" s="132"/>
      <c r="B3250" s="132"/>
      <c r="C3250" s="132"/>
      <c r="D3250" s="132"/>
      <c r="E3250" s="132"/>
      <c r="F3250" s="132"/>
      <c r="G3250" s="132"/>
      <c r="H3250" s="132"/>
      <c r="I3250" s="132"/>
      <c r="J3250" s="132"/>
      <c r="K3250" s="132"/>
      <c r="L3250" s="132"/>
      <c r="M3250" s="132"/>
      <c r="N3250" s="132"/>
      <c r="O3250" s="132"/>
      <c r="P3250" s="132"/>
      <c r="Q3250" s="132"/>
      <c r="R3250" s="132"/>
      <c r="S3250" s="132"/>
      <c r="T3250" s="132"/>
      <c r="U3250" s="132"/>
      <c r="V3250" s="132"/>
      <c r="W3250" s="132"/>
      <c r="X3250" s="132"/>
      <c r="Y3250" s="132"/>
      <c r="Z3250" s="132"/>
      <c r="AA3250" s="132"/>
      <c r="AB3250" s="132"/>
      <c r="AC3250" s="132"/>
      <c r="AD3250" s="132"/>
      <c r="AG3250" s="270">
        <f>E3265</f>
        <v>0</v>
      </c>
      <c r="AH3250" s="124">
        <f>COUNTIF(G3267:J3279,"NS")</f>
        <v>0</v>
      </c>
      <c r="AI3250" s="273">
        <f>SUM(G3267:J3279)</f>
        <v>0</v>
      </c>
      <c r="AJ3250" s="272">
        <f>IF(AG3246=AH3246,0,IF(OR(AND(AG3250=0,AH3250&gt;0),AND(AG3250="NS",AI3250&gt;0),AND(AG3250="NS",AI3250=0,AH3250=0)),1,IF(OR(AND(AH3250&gt;=2,AI3250&lt;AG3250),AND(AG3250="NS",AI3250=0,AH3250&gt;0),AG3250=AI3250),0,1)))</f>
        <v>0</v>
      </c>
      <c r="AK3250" s="125"/>
      <c r="AL3250" s="125"/>
      <c r="AM3250" s="125"/>
      <c r="AN3250" s="272" t="s">
        <v>949</v>
      </c>
      <c r="AO3250" s="124" t="s">
        <v>941</v>
      </c>
      <c r="AP3250" s="272" t="s">
        <v>946</v>
      </c>
      <c r="AQ3250" s="124" t="s">
        <v>944</v>
      </c>
      <c r="AR3250" s="125"/>
    </row>
    <row r="3251" spans="1:44">
      <c r="A3251" s="132"/>
      <c r="B3251" s="132"/>
      <c r="C3251" s="132"/>
      <c r="D3251" s="132"/>
      <c r="E3251" s="132"/>
      <c r="F3251" s="132"/>
      <c r="G3251" s="409"/>
      <c r="H3251" s="409"/>
      <c r="I3251" s="409"/>
      <c r="J3251" s="409"/>
      <c r="K3251" s="278" t="s">
        <v>332</v>
      </c>
      <c r="L3251" s="132"/>
      <c r="M3251" s="132"/>
      <c r="N3251" s="132"/>
      <c r="O3251" s="132"/>
      <c r="P3251" s="132"/>
      <c r="Q3251" s="132"/>
      <c r="R3251" s="132"/>
      <c r="S3251" s="132"/>
      <c r="T3251" s="132"/>
      <c r="U3251" s="132"/>
      <c r="V3251" s="132"/>
      <c r="W3251" s="132"/>
      <c r="X3251" s="132"/>
      <c r="Y3251" s="132"/>
      <c r="Z3251" s="132"/>
      <c r="AA3251" s="132"/>
      <c r="AB3251" s="132"/>
      <c r="AC3251" s="132"/>
      <c r="AD3251" s="132"/>
      <c r="AG3251" s="270"/>
      <c r="AH3251" s="125"/>
      <c r="AI3251" s="125"/>
      <c r="AJ3251" s="131">
        <f>+SUM(AJ3248:AJ3250)</f>
        <v>0</v>
      </c>
      <c r="AK3251" s="125"/>
      <c r="AL3251" s="125"/>
      <c r="AM3251" s="125" t="s">
        <v>951</v>
      </c>
      <c r="AN3251" s="272">
        <f>E3249</f>
        <v>0</v>
      </c>
      <c r="AO3251" s="124">
        <f>COUNTIFS($W$38:$W$157,9,$O$3006:$O$3125,"NS")</f>
        <v>0</v>
      </c>
      <c r="AP3251" s="273">
        <f>SUMIF($W$38:$W$157,9,$O$3006:$O$3125)</f>
        <v>0</v>
      </c>
      <c r="AQ3251" s="131">
        <f>IF(AG3246=AH3246,0,IF(OR(AND(AN3251="NS",AP3251=0,AO3251=0)),1,IF(OR(AND(AO3251&gt;=2,AP3251&gt;=AN3251),AND(AN3251="NS",AP3251=0,AO3251&gt;0),AND(AN3251&lt;=AP3251),AND(AN3251=0,AO3251&gt;0),AND(AN3251="NS",AP3251&gt;0)),0,1)))</f>
        <v>0</v>
      </c>
      <c r="AR3251" s="125"/>
    </row>
    <row r="3252" spans="1:44" ht="15.05" customHeight="1">
      <c r="A3252" s="132"/>
      <c r="B3252" s="132"/>
      <c r="C3252" s="132"/>
      <c r="D3252" s="132"/>
      <c r="E3252" s="132"/>
      <c r="F3252" s="132"/>
      <c r="G3252" s="275"/>
      <c r="H3252" s="275"/>
      <c r="I3252" s="275"/>
      <c r="J3252" s="275"/>
      <c r="K3252" s="132"/>
      <c r="L3252" s="132"/>
      <c r="M3252" s="132"/>
      <c r="N3252" s="132"/>
      <c r="O3252" s="132"/>
      <c r="P3252" s="132"/>
      <c r="Q3252" s="132"/>
      <c r="R3252" s="132"/>
      <c r="S3252" s="132"/>
      <c r="T3252" s="132"/>
      <c r="U3252" s="132"/>
      <c r="V3252" s="132"/>
      <c r="W3252" s="132"/>
      <c r="X3252" s="132"/>
      <c r="Y3252" s="132"/>
      <c r="Z3252" s="132"/>
      <c r="AA3252" s="132"/>
      <c r="AB3252" s="132"/>
      <c r="AC3252" s="132"/>
      <c r="AD3252" s="132"/>
      <c r="AG3252" s="270"/>
      <c r="AH3252" s="125"/>
      <c r="AI3252" s="125"/>
      <c r="AJ3252" s="125"/>
      <c r="AK3252" s="125"/>
      <c r="AL3252" s="125"/>
      <c r="AM3252" s="125"/>
      <c r="AN3252" s="125"/>
      <c r="AO3252" s="125"/>
      <c r="AP3252" s="125"/>
      <c r="AQ3252" s="125"/>
      <c r="AR3252" s="125"/>
    </row>
    <row r="3253" spans="1:44">
      <c r="A3253" s="132"/>
      <c r="B3253" s="132"/>
      <c r="C3253" s="132"/>
      <c r="D3253" s="132"/>
      <c r="E3253" s="132"/>
      <c r="F3253" s="132"/>
      <c r="G3253" s="409"/>
      <c r="H3253" s="409"/>
      <c r="I3253" s="409"/>
      <c r="J3253" s="409"/>
      <c r="K3253" s="279" t="s">
        <v>335</v>
      </c>
      <c r="L3253" s="132"/>
      <c r="M3253" s="132"/>
      <c r="N3253" s="132"/>
      <c r="O3253" s="132"/>
      <c r="P3253" s="132"/>
      <c r="Q3253" s="132"/>
      <c r="R3253" s="132"/>
      <c r="S3253" s="132"/>
      <c r="T3253" s="132"/>
      <c r="U3253" s="132"/>
      <c r="V3253" s="132"/>
      <c r="W3253" s="132"/>
      <c r="X3253" s="132"/>
      <c r="Y3253" s="132"/>
      <c r="Z3253" s="132"/>
      <c r="AA3253" s="132"/>
      <c r="AB3253" s="132"/>
      <c r="AC3253" s="132"/>
      <c r="AD3253" s="132"/>
      <c r="AG3253" s="270"/>
      <c r="AH3253" s="125"/>
      <c r="AI3253" s="125"/>
      <c r="AJ3253" s="125"/>
      <c r="AK3253" s="125"/>
      <c r="AL3253" s="125"/>
    </row>
    <row r="3254" spans="1:44" ht="15.05" customHeight="1">
      <c r="A3254" s="132"/>
      <c r="B3254" s="132"/>
      <c r="C3254" s="132"/>
      <c r="D3254" s="132"/>
      <c r="E3254" s="132"/>
      <c r="F3254" s="132"/>
      <c r="G3254" s="275"/>
      <c r="H3254" s="275"/>
      <c r="I3254" s="275"/>
      <c r="J3254" s="275"/>
      <c r="K3254" s="132"/>
      <c r="L3254" s="132"/>
      <c r="M3254" s="132"/>
      <c r="N3254" s="132"/>
      <c r="O3254" s="132"/>
      <c r="P3254" s="132"/>
      <c r="Q3254" s="132"/>
      <c r="R3254" s="132"/>
      <c r="S3254" s="132"/>
      <c r="T3254" s="132"/>
      <c r="U3254" s="132"/>
      <c r="V3254" s="132"/>
      <c r="W3254" s="132"/>
      <c r="X3254" s="132"/>
      <c r="Y3254" s="132"/>
      <c r="Z3254" s="132"/>
      <c r="AA3254" s="132"/>
      <c r="AB3254" s="132"/>
      <c r="AC3254" s="132"/>
      <c r="AD3254" s="132"/>
      <c r="AG3254" s="270"/>
      <c r="AH3254" s="125"/>
      <c r="AI3254" s="125"/>
      <c r="AJ3254" s="125"/>
      <c r="AK3254" s="125"/>
      <c r="AL3254" s="125"/>
    </row>
    <row r="3255" spans="1:44">
      <c r="A3255" s="132"/>
      <c r="B3255" s="132"/>
      <c r="C3255" s="132"/>
      <c r="D3255" s="132"/>
      <c r="E3255" s="132"/>
      <c r="F3255" s="132"/>
      <c r="G3255" s="409"/>
      <c r="H3255" s="409"/>
      <c r="I3255" s="409"/>
      <c r="J3255" s="409"/>
      <c r="K3255" s="274" t="s">
        <v>334</v>
      </c>
      <c r="L3255" s="132"/>
      <c r="M3255" s="132"/>
      <c r="N3255" s="132"/>
      <c r="O3255" s="132"/>
      <c r="P3255" s="132"/>
      <c r="Q3255" s="132"/>
      <c r="R3255" s="132"/>
      <c r="S3255" s="132"/>
      <c r="T3255" s="132"/>
      <c r="U3255" s="132"/>
      <c r="V3255" s="132"/>
      <c r="W3255" s="132"/>
      <c r="X3255" s="132"/>
      <c r="Y3255" s="132"/>
      <c r="Z3255" s="132"/>
      <c r="AA3255" s="132"/>
      <c r="AB3255" s="132"/>
      <c r="AC3255" s="132"/>
      <c r="AD3255" s="132"/>
      <c r="AG3255" s="270"/>
      <c r="AH3255" s="125"/>
      <c r="AI3255" s="125"/>
      <c r="AJ3255" s="125"/>
      <c r="AK3255" s="125"/>
      <c r="AL3255" s="125"/>
    </row>
    <row r="3256" spans="1:44" ht="15.05" customHeight="1">
      <c r="A3256" s="132"/>
      <c r="B3256" s="132"/>
      <c r="C3256" s="132"/>
      <c r="D3256" s="132"/>
      <c r="E3256" s="132"/>
      <c r="F3256" s="132"/>
      <c r="G3256" s="275"/>
      <c r="H3256" s="275"/>
      <c r="I3256" s="275"/>
      <c r="J3256" s="275"/>
      <c r="K3256" s="132"/>
      <c r="L3256" s="132"/>
      <c r="M3256" s="132"/>
      <c r="N3256" s="132"/>
      <c r="O3256" s="132"/>
      <c r="P3256" s="132"/>
      <c r="Q3256" s="132"/>
      <c r="R3256" s="132"/>
      <c r="S3256" s="132"/>
      <c r="T3256" s="132"/>
      <c r="U3256" s="132"/>
      <c r="V3256" s="132"/>
      <c r="W3256" s="132"/>
      <c r="X3256" s="132"/>
      <c r="Y3256" s="132"/>
      <c r="Z3256" s="132"/>
      <c r="AA3256" s="132"/>
      <c r="AB3256" s="132"/>
      <c r="AC3256" s="132"/>
      <c r="AD3256" s="132"/>
      <c r="AG3256" s="270"/>
      <c r="AH3256" s="125"/>
      <c r="AI3256" s="125"/>
      <c r="AJ3256" s="125"/>
      <c r="AK3256" s="125"/>
      <c r="AL3256" s="125"/>
    </row>
    <row r="3257" spans="1:44">
      <c r="A3257" s="132"/>
      <c r="B3257" s="132"/>
      <c r="C3257" s="132"/>
      <c r="D3257" s="132"/>
      <c r="E3257" s="132"/>
      <c r="F3257" s="132"/>
      <c r="G3257" s="409"/>
      <c r="H3257" s="409"/>
      <c r="I3257" s="409"/>
      <c r="J3257" s="409"/>
      <c r="K3257" s="274" t="s">
        <v>336</v>
      </c>
      <c r="L3257" s="132"/>
      <c r="M3257" s="132"/>
      <c r="N3257" s="132"/>
      <c r="O3257" s="132"/>
      <c r="P3257" s="132"/>
      <c r="Q3257" s="132"/>
      <c r="R3257" s="132"/>
      <c r="S3257" s="132"/>
      <c r="T3257" s="132"/>
      <c r="U3257" s="132"/>
      <c r="V3257" s="132"/>
      <c r="W3257" s="132"/>
      <c r="X3257" s="132"/>
      <c r="Y3257" s="132"/>
      <c r="Z3257" s="132"/>
      <c r="AA3257" s="132"/>
      <c r="AB3257" s="132"/>
      <c r="AC3257" s="132"/>
      <c r="AD3257" s="132"/>
      <c r="AG3257" s="270"/>
      <c r="AH3257" s="125"/>
      <c r="AI3257" s="125"/>
      <c r="AJ3257" s="125"/>
      <c r="AK3257" s="125"/>
      <c r="AL3257" s="125"/>
    </row>
    <row r="3258" spans="1:44" ht="15.05" customHeight="1">
      <c r="A3258" s="132"/>
      <c r="B3258" s="132"/>
      <c r="C3258" s="132"/>
      <c r="D3258" s="132"/>
      <c r="E3258" s="132"/>
      <c r="F3258" s="132"/>
      <c r="G3258" s="275"/>
      <c r="H3258" s="275"/>
      <c r="I3258" s="275"/>
      <c r="J3258" s="275"/>
      <c r="K3258" s="132"/>
      <c r="L3258" s="132"/>
      <c r="M3258" s="132"/>
      <c r="N3258" s="132"/>
      <c r="O3258" s="132"/>
      <c r="P3258" s="132"/>
      <c r="Q3258" s="132"/>
      <c r="R3258" s="132"/>
      <c r="S3258" s="132"/>
      <c r="T3258" s="132"/>
      <c r="U3258" s="132"/>
      <c r="V3258" s="132"/>
      <c r="W3258" s="132"/>
      <c r="X3258" s="132"/>
      <c r="Y3258" s="132"/>
      <c r="Z3258" s="132"/>
      <c r="AA3258" s="132"/>
      <c r="AB3258" s="132"/>
      <c r="AC3258" s="132"/>
      <c r="AD3258" s="132"/>
      <c r="AG3258" s="270"/>
      <c r="AH3258" s="125"/>
      <c r="AI3258" s="125"/>
      <c r="AJ3258" s="125"/>
      <c r="AK3258" s="125"/>
      <c r="AL3258" s="125"/>
      <c r="AM3258" s="125"/>
      <c r="AN3258" s="272" t="s">
        <v>949</v>
      </c>
      <c r="AO3258" s="124" t="s">
        <v>941</v>
      </c>
      <c r="AP3258" s="272" t="s">
        <v>946</v>
      </c>
      <c r="AQ3258" s="124" t="s">
        <v>944</v>
      </c>
    </row>
    <row r="3259" spans="1:44" ht="24.05" customHeight="1">
      <c r="A3259" s="132"/>
      <c r="B3259" s="132"/>
      <c r="C3259" s="132"/>
      <c r="D3259" s="132"/>
      <c r="E3259" s="132"/>
      <c r="F3259" s="132"/>
      <c r="G3259" s="409"/>
      <c r="H3259" s="409"/>
      <c r="I3259" s="409"/>
      <c r="J3259" s="409"/>
      <c r="K3259" s="730" t="s">
        <v>337</v>
      </c>
      <c r="L3259" s="731"/>
      <c r="M3259" s="731"/>
      <c r="N3259" s="731"/>
      <c r="O3259" s="731"/>
      <c r="P3259" s="731"/>
      <c r="Q3259" s="731"/>
      <c r="R3259" s="731"/>
      <c r="S3259" s="731"/>
      <c r="T3259" s="731"/>
      <c r="U3259" s="731"/>
      <c r="V3259" s="731"/>
      <c r="W3259" s="731"/>
      <c r="X3259" s="731"/>
      <c r="Y3259" s="731"/>
      <c r="Z3259" s="731"/>
      <c r="AA3259" s="731"/>
      <c r="AB3259" s="731"/>
      <c r="AC3259" s="731"/>
      <c r="AD3259" s="731"/>
      <c r="AG3259" s="276"/>
      <c r="AH3259" s="124"/>
      <c r="AI3259" s="272"/>
      <c r="AJ3259" s="125"/>
      <c r="AK3259" s="125"/>
      <c r="AL3259" s="125"/>
      <c r="AM3259" s="125" t="s">
        <v>951</v>
      </c>
      <c r="AN3259" s="272">
        <f>E3265</f>
        <v>0</v>
      </c>
      <c r="AO3259" s="124">
        <f>COUNTIFS($W$38:$W$157,9,$O$3006:$O$3125,"NS")</f>
        <v>0</v>
      </c>
      <c r="AP3259" s="273">
        <f>SUMIF($W$38:$W$157,9,$O$3006:$O$3125)</f>
        <v>0</v>
      </c>
      <c r="AQ3259" s="131">
        <f>IF(AG3246=AH3246,0,IF(OR(AND(AN3259="NS",AP3259=0,AO3259=0)),1,IF(OR(AND(AO3259&gt;=2,AP3259&gt;=AN3259),AND(AN3259="NS",AP3259=0,AO3259&gt;0),AND(AN3259&lt;=AP3259),AND(AN3259=0,AO3259&gt;0),AND(AN3259="NS",AP3259&gt;0)),0,1)))</f>
        <v>0</v>
      </c>
      <c r="AR3259" s="125"/>
    </row>
    <row r="3260" spans="1:44" ht="15.05" customHeight="1">
      <c r="A3260" s="132"/>
      <c r="B3260" s="132"/>
      <c r="C3260" s="132"/>
      <c r="D3260" s="132"/>
      <c r="E3260" s="132"/>
      <c r="F3260" s="132"/>
      <c r="G3260" s="275"/>
      <c r="H3260" s="275"/>
      <c r="I3260" s="275"/>
      <c r="J3260" s="275"/>
      <c r="K3260" s="132"/>
      <c r="L3260" s="132"/>
      <c r="M3260" s="132"/>
      <c r="N3260" s="132"/>
      <c r="O3260" s="132"/>
      <c r="P3260" s="132"/>
      <c r="Q3260" s="132"/>
      <c r="R3260" s="132"/>
      <c r="S3260" s="132"/>
      <c r="T3260" s="132"/>
      <c r="U3260" s="132"/>
      <c r="V3260" s="132"/>
      <c r="W3260" s="132"/>
      <c r="X3260" s="132"/>
      <c r="Y3260" s="132"/>
      <c r="Z3260" s="132"/>
      <c r="AA3260" s="132"/>
      <c r="AB3260" s="132"/>
      <c r="AC3260" s="132"/>
      <c r="AD3260" s="132"/>
    </row>
    <row r="3261" spans="1:44">
      <c r="A3261" s="132"/>
      <c r="B3261" s="132"/>
      <c r="C3261" s="132"/>
      <c r="D3261" s="132"/>
      <c r="E3261" s="132"/>
      <c r="F3261" s="132"/>
      <c r="G3261" s="409"/>
      <c r="H3261" s="409"/>
      <c r="I3261" s="409"/>
      <c r="J3261" s="409"/>
      <c r="K3261" s="274" t="s">
        <v>606</v>
      </c>
      <c r="L3261" s="132"/>
      <c r="M3261" s="132"/>
      <c r="N3261" s="132"/>
      <c r="O3261" s="132"/>
      <c r="P3261" s="132"/>
      <c r="Q3261" s="132"/>
      <c r="R3261" s="132"/>
      <c r="S3261" s="132"/>
      <c r="T3261" s="132"/>
      <c r="U3261" s="132"/>
      <c r="V3261" s="132"/>
      <c r="W3261" s="132"/>
      <c r="X3261" s="132"/>
      <c r="Y3261" s="132"/>
      <c r="Z3261" s="132"/>
      <c r="AA3261" s="132"/>
      <c r="AB3261" s="132"/>
      <c r="AC3261" s="132"/>
      <c r="AD3261" s="132"/>
    </row>
    <row r="3262" spans="1:44" ht="15.05" customHeight="1">
      <c r="A3262" s="132"/>
      <c r="B3262" s="132"/>
      <c r="C3262" s="132"/>
      <c r="D3262" s="132"/>
      <c r="E3262" s="132"/>
      <c r="F3262" s="132"/>
      <c r="G3262" s="275"/>
      <c r="H3262" s="275"/>
      <c r="I3262" s="275"/>
      <c r="J3262" s="275"/>
      <c r="K3262" s="132"/>
      <c r="L3262" s="132"/>
      <c r="M3262" s="132"/>
      <c r="N3262" s="132"/>
      <c r="O3262" s="132"/>
      <c r="P3262" s="132"/>
      <c r="Q3262" s="132"/>
      <c r="R3262" s="132"/>
      <c r="S3262" s="132"/>
      <c r="T3262" s="132"/>
      <c r="U3262" s="132"/>
      <c r="V3262" s="132"/>
      <c r="W3262" s="132"/>
      <c r="X3262" s="132"/>
      <c r="Y3262" s="132"/>
      <c r="Z3262" s="132"/>
      <c r="AA3262" s="132"/>
      <c r="AB3262" s="132"/>
      <c r="AC3262" s="132"/>
      <c r="AD3262" s="132"/>
    </row>
    <row r="3263" spans="1:44">
      <c r="A3263" s="132"/>
      <c r="B3263" s="132"/>
      <c r="C3263" s="132"/>
      <c r="D3263" s="132"/>
      <c r="E3263" s="132"/>
      <c r="F3263" s="132"/>
      <c r="G3263" s="409"/>
      <c r="H3263" s="409"/>
      <c r="I3263" s="409"/>
      <c r="J3263" s="409"/>
      <c r="K3263" s="274" t="s">
        <v>607</v>
      </c>
      <c r="L3263" s="132"/>
      <c r="M3263" s="132"/>
      <c r="N3263" s="132"/>
      <c r="O3263" s="132"/>
      <c r="P3263" s="132"/>
      <c r="Q3263" s="132"/>
      <c r="R3263" s="132"/>
      <c r="S3263" s="132"/>
      <c r="T3263" s="132"/>
      <c r="U3263" s="132"/>
      <c r="V3263" s="132"/>
      <c r="W3263" s="132"/>
      <c r="X3263" s="132"/>
      <c r="Y3263" s="132"/>
      <c r="Z3263" s="132"/>
      <c r="AA3263" s="132"/>
      <c r="AB3263" s="132"/>
      <c r="AC3263" s="132"/>
      <c r="AD3263" s="132"/>
    </row>
    <row r="3264" spans="1:44" ht="15.05" customHeight="1">
      <c r="A3264" s="132"/>
      <c r="B3264" s="132"/>
      <c r="C3264" s="132"/>
      <c r="D3264" s="132"/>
      <c r="E3264" s="132"/>
      <c r="F3264" s="132"/>
      <c r="G3264" s="132"/>
      <c r="H3264" s="132"/>
      <c r="I3264" s="132"/>
      <c r="J3264" s="132"/>
      <c r="K3264" s="132"/>
      <c r="L3264" s="132"/>
      <c r="M3264" s="132"/>
      <c r="N3264" s="132"/>
      <c r="O3264" s="132"/>
      <c r="P3264" s="132"/>
      <c r="Q3264" s="132"/>
      <c r="R3264" s="132"/>
      <c r="S3264" s="132"/>
      <c r="T3264" s="132"/>
      <c r="U3264" s="132"/>
      <c r="V3264" s="132"/>
      <c r="W3264" s="132"/>
      <c r="X3264" s="132"/>
      <c r="Y3264" s="132"/>
      <c r="Z3264" s="132"/>
      <c r="AA3264" s="132"/>
      <c r="AB3264" s="132"/>
      <c r="AC3264" s="132"/>
      <c r="AD3264" s="132"/>
    </row>
    <row r="3265" spans="1:30" ht="24.05" customHeight="1">
      <c r="A3265" s="132"/>
      <c r="B3265" s="132"/>
      <c r="C3265" s="132"/>
      <c r="D3265" s="132"/>
      <c r="E3265" s="732"/>
      <c r="F3265" s="732"/>
      <c r="G3265" s="732"/>
      <c r="H3265" s="732"/>
      <c r="I3265" s="728" t="s">
        <v>338</v>
      </c>
      <c r="J3265" s="729"/>
      <c r="K3265" s="729"/>
      <c r="L3265" s="729"/>
      <c r="M3265" s="729"/>
      <c r="N3265" s="729"/>
      <c r="O3265" s="729"/>
      <c r="P3265" s="729"/>
      <c r="Q3265" s="729"/>
      <c r="R3265" s="729"/>
      <c r="S3265" s="729"/>
      <c r="T3265" s="729"/>
      <c r="U3265" s="729"/>
      <c r="V3265" s="729"/>
      <c r="W3265" s="729"/>
      <c r="X3265" s="729"/>
      <c r="Y3265" s="729"/>
      <c r="Z3265" s="729"/>
      <c r="AA3265" s="729"/>
      <c r="AB3265" s="729"/>
      <c r="AC3265" s="729"/>
      <c r="AD3265" s="729"/>
    </row>
    <row r="3266" spans="1:30" ht="15.05" customHeight="1">
      <c r="A3266" s="132"/>
      <c r="B3266" s="132"/>
      <c r="C3266" s="132"/>
      <c r="D3266" s="132"/>
      <c r="E3266" s="132"/>
      <c r="F3266" s="132"/>
      <c r="G3266" s="132"/>
      <c r="H3266" s="132"/>
      <c r="I3266" s="132"/>
      <c r="J3266" s="132"/>
      <c r="K3266" s="132"/>
      <c r="L3266" s="132"/>
      <c r="M3266" s="132"/>
      <c r="N3266" s="132"/>
      <c r="O3266" s="132"/>
      <c r="P3266" s="132"/>
      <c r="Q3266" s="132"/>
      <c r="R3266" s="132"/>
      <c r="S3266" s="132"/>
      <c r="T3266" s="132"/>
      <c r="U3266" s="132"/>
      <c r="V3266" s="132"/>
      <c r="W3266" s="132"/>
      <c r="X3266" s="132"/>
      <c r="Y3266" s="132"/>
      <c r="Z3266" s="132"/>
      <c r="AA3266" s="132"/>
      <c r="AB3266" s="132"/>
      <c r="AC3266" s="132"/>
      <c r="AD3266" s="132"/>
    </row>
    <row r="3267" spans="1:30">
      <c r="A3267" s="132"/>
      <c r="B3267" s="132"/>
      <c r="C3267" s="132"/>
      <c r="D3267" s="132"/>
      <c r="E3267" s="132"/>
      <c r="F3267" s="132"/>
      <c r="G3267" s="409"/>
      <c r="H3267" s="409"/>
      <c r="I3267" s="409"/>
      <c r="J3267" s="409"/>
      <c r="K3267" s="279" t="s">
        <v>339</v>
      </c>
      <c r="L3267" s="132"/>
      <c r="M3267" s="132"/>
      <c r="N3267" s="132"/>
      <c r="O3267" s="132"/>
      <c r="P3267" s="132"/>
      <c r="Q3267" s="132"/>
      <c r="R3267" s="132"/>
      <c r="S3267" s="132"/>
      <c r="T3267" s="132"/>
      <c r="U3267" s="132"/>
      <c r="V3267" s="132"/>
      <c r="W3267" s="132"/>
      <c r="X3267" s="132"/>
      <c r="Y3267" s="132"/>
      <c r="Z3267" s="132"/>
      <c r="AA3267" s="132"/>
      <c r="AB3267" s="132"/>
      <c r="AC3267" s="132"/>
      <c r="AD3267" s="132"/>
    </row>
    <row r="3268" spans="1:30" ht="15.05" customHeight="1">
      <c r="A3268" s="132"/>
      <c r="B3268" s="132"/>
      <c r="C3268" s="132"/>
      <c r="D3268" s="132"/>
      <c r="E3268" s="132"/>
      <c r="F3268" s="132"/>
      <c r="G3268" s="275"/>
      <c r="H3268" s="275"/>
      <c r="I3268" s="275"/>
      <c r="J3268" s="275"/>
      <c r="K3268" s="132"/>
      <c r="L3268" s="132"/>
      <c r="M3268" s="132"/>
      <c r="N3268" s="132"/>
      <c r="O3268" s="132"/>
      <c r="P3268" s="132"/>
      <c r="Q3268" s="132"/>
      <c r="R3268" s="132"/>
      <c r="S3268" s="132"/>
      <c r="T3268" s="132"/>
      <c r="U3268" s="132"/>
      <c r="V3268" s="132"/>
      <c r="W3268" s="132"/>
      <c r="X3268" s="132"/>
      <c r="Y3268" s="132"/>
      <c r="Z3268" s="132"/>
      <c r="AA3268" s="132"/>
      <c r="AB3268" s="132"/>
      <c r="AC3268" s="132"/>
      <c r="AD3268" s="132"/>
    </row>
    <row r="3269" spans="1:30">
      <c r="A3269" s="132"/>
      <c r="B3269" s="132"/>
      <c r="C3269" s="132"/>
      <c r="D3269" s="132"/>
      <c r="E3269" s="132"/>
      <c r="F3269" s="132"/>
      <c r="G3269" s="409"/>
      <c r="H3269" s="409"/>
      <c r="I3269" s="409"/>
      <c r="J3269" s="409"/>
      <c r="K3269" s="279" t="s">
        <v>340</v>
      </c>
      <c r="L3269" s="132"/>
      <c r="M3269" s="132"/>
      <c r="N3269" s="132"/>
      <c r="O3269" s="132"/>
      <c r="P3269" s="132"/>
      <c r="Q3269" s="132"/>
      <c r="R3269" s="132"/>
      <c r="S3269" s="132"/>
      <c r="T3269" s="132"/>
      <c r="U3269" s="132"/>
      <c r="V3269" s="132"/>
      <c r="W3269" s="132"/>
      <c r="X3269" s="132"/>
      <c r="Y3269" s="132"/>
      <c r="Z3269" s="132"/>
      <c r="AA3269" s="132"/>
      <c r="AB3269" s="132"/>
      <c r="AC3269" s="132"/>
      <c r="AD3269" s="132"/>
    </row>
    <row r="3270" spans="1:30" ht="15.05" customHeight="1">
      <c r="A3270" s="132"/>
      <c r="B3270" s="132"/>
      <c r="C3270" s="132"/>
      <c r="D3270" s="132"/>
      <c r="E3270" s="132"/>
      <c r="F3270" s="132"/>
      <c r="G3270" s="275"/>
      <c r="H3270" s="275"/>
      <c r="I3270" s="275"/>
      <c r="J3270" s="275"/>
      <c r="K3270" s="132"/>
      <c r="L3270" s="132"/>
      <c r="M3270" s="132"/>
      <c r="N3270" s="132"/>
      <c r="O3270" s="132"/>
      <c r="P3270" s="132"/>
      <c r="Q3270" s="132"/>
      <c r="R3270" s="132"/>
      <c r="S3270" s="132"/>
      <c r="T3270" s="132"/>
      <c r="U3270" s="132"/>
      <c r="V3270" s="132"/>
      <c r="W3270" s="132"/>
      <c r="X3270" s="132"/>
      <c r="Y3270" s="132"/>
      <c r="Z3270" s="132"/>
      <c r="AA3270" s="132"/>
      <c r="AB3270" s="132"/>
      <c r="AC3270" s="132"/>
      <c r="AD3270" s="132"/>
    </row>
    <row r="3271" spans="1:30">
      <c r="A3271" s="132"/>
      <c r="B3271" s="132"/>
      <c r="C3271" s="132"/>
      <c r="D3271" s="132"/>
      <c r="E3271" s="132"/>
      <c r="F3271" s="132"/>
      <c r="G3271" s="409"/>
      <c r="H3271" s="409"/>
      <c r="I3271" s="409"/>
      <c r="J3271" s="409"/>
      <c r="K3271" s="274" t="s">
        <v>341</v>
      </c>
      <c r="L3271" s="132"/>
      <c r="M3271" s="132"/>
      <c r="N3271" s="132"/>
      <c r="O3271" s="132"/>
      <c r="P3271" s="132"/>
      <c r="Q3271" s="132"/>
      <c r="R3271" s="132"/>
      <c r="S3271" s="132"/>
      <c r="T3271" s="132"/>
      <c r="U3271" s="132"/>
      <c r="V3271" s="132"/>
      <c r="W3271" s="132"/>
      <c r="X3271" s="132"/>
      <c r="Y3271" s="132"/>
      <c r="Z3271" s="132"/>
      <c r="AA3271" s="132"/>
      <c r="AB3271" s="132"/>
      <c r="AC3271" s="132"/>
      <c r="AD3271" s="132"/>
    </row>
    <row r="3272" spans="1:30" ht="15.05" customHeight="1">
      <c r="A3272" s="132"/>
      <c r="B3272" s="132"/>
      <c r="C3272" s="132"/>
      <c r="D3272" s="132"/>
      <c r="E3272" s="132"/>
      <c r="F3272" s="132"/>
      <c r="G3272" s="275"/>
      <c r="H3272" s="275"/>
      <c r="I3272" s="275"/>
      <c r="J3272" s="275"/>
      <c r="K3272" s="132"/>
      <c r="L3272" s="132"/>
      <c r="M3272" s="132"/>
      <c r="N3272" s="132"/>
      <c r="O3272" s="132"/>
      <c r="P3272" s="132"/>
      <c r="Q3272" s="132"/>
      <c r="R3272" s="132"/>
      <c r="S3272" s="132"/>
      <c r="T3272" s="132"/>
      <c r="U3272" s="132"/>
      <c r="V3272" s="132"/>
      <c r="W3272" s="132"/>
      <c r="X3272" s="132"/>
      <c r="Y3272" s="132"/>
      <c r="Z3272" s="132"/>
      <c r="AA3272" s="132"/>
      <c r="AB3272" s="132"/>
      <c r="AC3272" s="132"/>
      <c r="AD3272" s="132"/>
    </row>
    <row r="3273" spans="1:30">
      <c r="A3273" s="132"/>
      <c r="B3273" s="132"/>
      <c r="C3273" s="132"/>
      <c r="D3273" s="132"/>
      <c r="E3273" s="132"/>
      <c r="F3273" s="132"/>
      <c r="G3273" s="409"/>
      <c r="H3273" s="409"/>
      <c r="I3273" s="409"/>
      <c r="J3273" s="409"/>
      <c r="K3273" s="274" t="s">
        <v>342</v>
      </c>
      <c r="L3273" s="132"/>
      <c r="M3273" s="132"/>
      <c r="N3273" s="132"/>
      <c r="O3273" s="132"/>
      <c r="P3273" s="132"/>
      <c r="Q3273" s="132"/>
      <c r="R3273" s="132"/>
      <c r="S3273" s="132"/>
      <c r="T3273" s="132"/>
      <c r="U3273" s="132"/>
      <c r="V3273" s="132"/>
      <c r="W3273" s="132"/>
      <c r="X3273" s="132"/>
      <c r="Y3273" s="132"/>
      <c r="Z3273" s="132"/>
      <c r="AA3273" s="132"/>
      <c r="AB3273" s="132"/>
      <c r="AC3273" s="132"/>
      <c r="AD3273" s="132"/>
    </row>
    <row r="3274" spans="1:30" ht="15.05" customHeight="1">
      <c r="A3274" s="132"/>
      <c r="B3274" s="132"/>
      <c r="C3274" s="132"/>
      <c r="D3274" s="132"/>
      <c r="E3274" s="132"/>
      <c r="F3274" s="132"/>
      <c r="G3274" s="275"/>
      <c r="H3274" s="275"/>
      <c r="I3274" s="275"/>
      <c r="J3274" s="275"/>
      <c r="K3274" s="132"/>
      <c r="L3274" s="132"/>
      <c r="M3274" s="132"/>
      <c r="N3274" s="132"/>
      <c r="O3274" s="132"/>
      <c r="P3274" s="132"/>
      <c r="Q3274" s="132"/>
      <c r="R3274" s="132"/>
      <c r="S3274" s="132"/>
      <c r="T3274" s="132"/>
      <c r="U3274" s="132"/>
      <c r="V3274" s="132"/>
      <c r="W3274" s="132"/>
      <c r="X3274" s="132"/>
      <c r="Y3274" s="132"/>
      <c r="Z3274" s="132"/>
      <c r="AA3274" s="132"/>
      <c r="AB3274" s="132"/>
      <c r="AC3274" s="132"/>
      <c r="AD3274" s="132"/>
    </row>
    <row r="3275" spans="1:30" ht="24.05" customHeight="1">
      <c r="A3275" s="132"/>
      <c r="B3275" s="132"/>
      <c r="C3275" s="132"/>
      <c r="D3275" s="132"/>
      <c r="E3275" s="132"/>
      <c r="F3275" s="132"/>
      <c r="G3275" s="409"/>
      <c r="H3275" s="409"/>
      <c r="I3275" s="409"/>
      <c r="J3275" s="409"/>
      <c r="K3275" s="730" t="s">
        <v>343</v>
      </c>
      <c r="L3275" s="731"/>
      <c r="M3275" s="731"/>
      <c r="N3275" s="731"/>
      <c r="O3275" s="731"/>
      <c r="P3275" s="731"/>
      <c r="Q3275" s="731"/>
      <c r="R3275" s="731"/>
      <c r="S3275" s="731"/>
      <c r="T3275" s="731"/>
      <c r="U3275" s="731"/>
      <c r="V3275" s="731"/>
      <c r="W3275" s="731"/>
      <c r="X3275" s="731"/>
      <c r="Y3275" s="731"/>
      <c r="Z3275" s="731"/>
      <c r="AA3275" s="731"/>
      <c r="AB3275" s="731"/>
      <c r="AC3275" s="731"/>
      <c r="AD3275" s="731"/>
    </row>
    <row r="3276" spans="1:30" ht="15.05" customHeight="1">
      <c r="A3276" s="132"/>
      <c r="B3276" s="132"/>
      <c r="C3276" s="132"/>
      <c r="D3276" s="132"/>
      <c r="E3276" s="132"/>
      <c r="F3276" s="132"/>
      <c r="G3276" s="275"/>
      <c r="H3276" s="275"/>
      <c r="I3276" s="275"/>
      <c r="J3276" s="275"/>
      <c r="K3276" s="132"/>
      <c r="L3276" s="132"/>
      <c r="M3276" s="132"/>
      <c r="N3276" s="132"/>
      <c r="O3276" s="132"/>
      <c r="P3276" s="132"/>
      <c r="Q3276" s="132"/>
      <c r="R3276" s="132"/>
      <c r="S3276" s="132"/>
      <c r="T3276" s="132"/>
      <c r="U3276" s="132"/>
      <c r="V3276" s="132"/>
      <c r="W3276" s="132"/>
      <c r="X3276" s="132"/>
      <c r="Y3276" s="132"/>
      <c r="Z3276" s="132"/>
      <c r="AA3276" s="132"/>
      <c r="AB3276" s="132"/>
      <c r="AC3276" s="132"/>
      <c r="AD3276" s="132"/>
    </row>
    <row r="3277" spans="1:30">
      <c r="A3277" s="132"/>
      <c r="B3277" s="132"/>
      <c r="C3277" s="132"/>
      <c r="D3277" s="132"/>
      <c r="E3277" s="132"/>
      <c r="F3277" s="132"/>
      <c r="G3277" s="409"/>
      <c r="H3277" s="409"/>
      <c r="I3277" s="409"/>
      <c r="J3277" s="409"/>
      <c r="K3277" s="274" t="s">
        <v>608</v>
      </c>
      <c r="L3277" s="132"/>
      <c r="M3277" s="132"/>
      <c r="N3277" s="132"/>
      <c r="O3277" s="132"/>
      <c r="P3277" s="132"/>
      <c r="Q3277" s="132"/>
      <c r="R3277" s="132"/>
      <c r="S3277" s="132"/>
      <c r="T3277" s="132"/>
      <c r="U3277" s="132"/>
      <c r="V3277" s="132"/>
      <c r="W3277" s="132"/>
      <c r="X3277" s="132"/>
      <c r="Y3277" s="132"/>
      <c r="Z3277" s="132"/>
      <c r="AA3277" s="132"/>
      <c r="AB3277" s="132"/>
      <c r="AC3277" s="132"/>
      <c r="AD3277" s="132"/>
    </row>
    <row r="3278" spans="1:30" ht="15.05" customHeight="1">
      <c r="A3278" s="132"/>
      <c r="B3278" s="132"/>
      <c r="C3278" s="132"/>
      <c r="D3278" s="132"/>
      <c r="E3278" s="132"/>
      <c r="F3278" s="132"/>
      <c r="G3278" s="132"/>
      <c r="H3278" s="132"/>
      <c r="I3278" s="132"/>
      <c r="J3278" s="132"/>
      <c r="K3278" s="132"/>
      <c r="L3278" s="132"/>
      <c r="M3278" s="132"/>
      <c r="N3278" s="132"/>
      <c r="O3278" s="132"/>
      <c r="P3278" s="132"/>
      <c r="Q3278" s="132"/>
      <c r="R3278" s="132"/>
      <c r="S3278" s="132"/>
      <c r="T3278" s="132"/>
      <c r="U3278" s="132"/>
      <c r="V3278" s="132"/>
      <c r="W3278" s="132"/>
      <c r="X3278" s="132"/>
      <c r="Y3278" s="132"/>
      <c r="Z3278" s="132"/>
      <c r="AA3278" s="132"/>
      <c r="AB3278" s="132"/>
      <c r="AC3278" s="132"/>
      <c r="AD3278" s="132"/>
    </row>
    <row r="3279" spans="1:30">
      <c r="A3279" s="132"/>
      <c r="B3279" s="132"/>
      <c r="C3279" s="132"/>
      <c r="D3279" s="132"/>
      <c r="E3279" s="132"/>
      <c r="F3279" s="132"/>
      <c r="G3279" s="732"/>
      <c r="H3279" s="732"/>
      <c r="I3279" s="732"/>
      <c r="J3279" s="732"/>
      <c r="K3279" s="274" t="s">
        <v>609</v>
      </c>
      <c r="L3279" s="132"/>
      <c r="M3279" s="132"/>
      <c r="N3279" s="132"/>
      <c r="O3279" s="132"/>
      <c r="P3279" s="132"/>
      <c r="Q3279" s="132"/>
      <c r="R3279" s="132"/>
      <c r="S3279" s="132"/>
      <c r="T3279" s="132"/>
      <c r="U3279" s="132"/>
      <c r="V3279" s="132"/>
      <c r="W3279" s="132"/>
      <c r="X3279" s="132"/>
      <c r="Y3279" s="132"/>
      <c r="Z3279" s="132"/>
      <c r="AA3279" s="132"/>
      <c r="AB3279" s="132"/>
      <c r="AC3279" s="132"/>
      <c r="AD3279" s="132"/>
    </row>
    <row r="3280" spans="1:30" ht="15.05" customHeight="1">
      <c r="A3280" s="132"/>
      <c r="B3280" s="132"/>
      <c r="C3280" s="132"/>
      <c r="D3280" s="132"/>
      <c r="E3280" s="132"/>
      <c r="F3280" s="132"/>
      <c r="G3280" s="132"/>
      <c r="H3280" s="132"/>
      <c r="I3280" s="132"/>
      <c r="J3280" s="132"/>
      <c r="K3280" s="132"/>
      <c r="L3280" s="132"/>
      <c r="M3280" s="132"/>
      <c r="N3280" s="132"/>
      <c r="O3280" s="132"/>
      <c r="P3280" s="132"/>
      <c r="Q3280" s="132"/>
      <c r="R3280" s="132"/>
      <c r="S3280" s="132"/>
      <c r="T3280" s="132"/>
      <c r="U3280" s="132"/>
      <c r="V3280" s="132"/>
      <c r="W3280" s="132"/>
      <c r="X3280" s="132"/>
      <c r="Y3280" s="132"/>
      <c r="Z3280" s="132"/>
      <c r="AA3280" s="132"/>
      <c r="AB3280" s="132"/>
      <c r="AC3280" s="132"/>
      <c r="AD3280" s="132"/>
    </row>
    <row r="3281" spans="1:35" ht="24.05" customHeight="1">
      <c r="A3281" s="132"/>
      <c r="B3281" s="132"/>
      <c r="C3281" s="452" t="s">
        <v>250</v>
      </c>
      <c r="D3281" s="452"/>
      <c r="E3281" s="452"/>
      <c r="F3281" s="452"/>
      <c r="G3281" s="452"/>
      <c r="H3281" s="452"/>
      <c r="I3281" s="452"/>
      <c r="J3281" s="452"/>
      <c r="K3281" s="452"/>
      <c r="L3281" s="452"/>
      <c r="M3281" s="452"/>
      <c r="N3281" s="452"/>
      <c r="O3281" s="452"/>
      <c r="P3281" s="452"/>
      <c r="Q3281" s="452"/>
      <c r="R3281" s="452"/>
      <c r="S3281" s="452"/>
      <c r="T3281" s="452"/>
      <c r="U3281" s="452"/>
      <c r="V3281" s="452"/>
      <c r="W3281" s="452"/>
      <c r="X3281" s="452"/>
      <c r="Y3281" s="452"/>
      <c r="Z3281" s="452"/>
      <c r="AA3281" s="452"/>
      <c r="AB3281" s="452"/>
      <c r="AC3281" s="452"/>
      <c r="AD3281" s="452"/>
    </row>
    <row r="3282" spans="1:35" ht="60.05" customHeight="1">
      <c r="A3282" s="132"/>
      <c r="B3282" s="132"/>
      <c r="C3282" s="593"/>
      <c r="D3282" s="593"/>
      <c r="E3282" s="593"/>
      <c r="F3282" s="593"/>
      <c r="G3282" s="593"/>
      <c r="H3282" s="593"/>
      <c r="I3282" s="593"/>
      <c r="J3282" s="593"/>
      <c r="K3282" s="593"/>
      <c r="L3282" s="593"/>
      <c r="M3282" s="593"/>
      <c r="N3282" s="593"/>
      <c r="O3282" s="593"/>
      <c r="P3282" s="593"/>
      <c r="Q3282" s="593"/>
      <c r="R3282" s="593"/>
      <c r="S3282" s="593"/>
      <c r="T3282" s="593"/>
      <c r="U3282" s="593"/>
      <c r="V3282" s="593"/>
      <c r="W3282" s="593"/>
      <c r="X3282" s="593"/>
      <c r="Y3282" s="593"/>
      <c r="Z3282" s="593"/>
      <c r="AA3282" s="593"/>
      <c r="AB3282" s="593"/>
      <c r="AC3282" s="593"/>
      <c r="AD3282" s="593"/>
    </row>
    <row r="3283" spans="1:35" ht="15.05" customHeight="1"/>
    <row r="3284" spans="1:35" ht="15.05" customHeight="1">
      <c r="B3284" s="403" t="str">
        <f>IF(AJ3251=0,"","Error: verificar sumas por columna.")</f>
        <v/>
      </c>
      <c r="C3284" s="403"/>
      <c r="D3284" s="403"/>
      <c r="E3284" s="403"/>
      <c r="F3284" s="403"/>
      <c r="G3284" s="403"/>
      <c r="H3284" s="403"/>
      <c r="I3284" s="403"/>
      <c r="J3284" s="403"/>
      <c r="K3284" s="403"/>
      <c r="L3284" s="403"/>
      <c r="M3284" s="403"/>
      <c r="N3284" s="403"/>
      <c r="O3284" s="403"/>
      <c r="P3284" s="403"/>
      <c r="Q3284" s="403"/>
      <c r="R3284" s="403"/>
      <c r="S3284" s="403"/>
      <c r="T3284" s="403"/>
      <c r="U3284" s="403"/>
      <c r="V3284" s="403"/>
      <c r="W3284" s="403"/>
      <c r="X3284" s="403"/>
      <c r="Y3284" s="403"/>
      <c r="Z3284" s="403"/>
      <c r="AA3284" s="403"/>
      <c r="AB3284" s="403"/>
      <c r="AC3284" s="403"/>
      <c r="AD3284" s="403"/>
    </row>
    <row r="3285" spans="1:35" ht="15.05" customHeight="1">
      <c r="B3285" s="403" t="str">
        <f>IF(AQ3248=0,"","Error: verificar la consistencia con la pregunta 24 con el total de inmuebles con función principal deporte, activación y cultura física.")</f>
        <v/>
      </c>
      <c r="C3285" s="403"/>
      <c r="D3285" s="403"/>
      <c r="E3285" s="403"/>
      <c r="F3285" s="403"/>
      <c r="G3285" s="403"/>
      <c r="H3285" s="403"/>
      <c r="I3285" s="403"/>
      <c r="J3285" s="403"/>
      <c r="K3285" s="403"/>
      <c r="L3285" s="403"/>
      <c r="M3285" s="403"/>
      <c r="N3285" s="403"/>
      <c r="O3285" s="403"/>
      <c r="P3285" s="403"/>
      <c r="Q3285" s="403"/>
      <c r="R3285" s="403"/>
      <c r="S3285" s="403"/>
      <c r="T3285" s="403"/>
      <c r="U3285" s="403"/>
      <c r="V3285" s="403"/>
      <c r="W3285" s="403"/>
      <c r="X3285" s="403"/>
      <c r="Y3285" s="403"/>
      <c r="Z3285" s="403"/>
      <c r="AA3285" s="403"/>
      <c r="AB3285" s="403"/>
      <c r="AC3285" s="403"/>
      <c r="AD3285" s="403"/>
    </row>
    <row r="3286" spans="1:35" ht="15.05" customHeight="1">
      <c r="B3286" s="403" t="str">
        <f>IF(AQ3251=0,"","Error: verificar la consistencia con la pregunta 24 con el total de inmuebles con función principal Cultura físca y/o deporte.")</f>
        <v/>
      </c>
      <c r="C3286" s="403"/>
      <c r="D3286" s="403"/>
      <c r="E3286" s="403"/>
      <c r="F3286" s="403"/>
      <c r="G3286" s="403"/>
      <c r="H3286" s="403"/>
      <c r="I3286" s="403"/>
      <c r="J3286" s="403"/>
      <c r="K3286" s="403"/>
      <c r="L3286" s="403"/>
      <c r="M3286" s="403"/>
      <c r="N3286" s="403"/>
      <c r="O3286" s="403"/>
      <c r="P3286" s="403"/>
      <c r="Q3286" s="403"/>
      <c r="R3286" s="403"/>
      <c r="S3286" s="403"/>
      <c r="T3286" s="403"/>
      <c r="U3286" s="403"/>
      <c r="V3286" s="403"/>
      <c r="W3286" s="403"/>
      <c r="X3286" s="403"/>
      <c r="Y3286" s="403"/>
      <c r="Z3286" s="403"/>
      <c r="AA3286" s="403"/>
      <c r="AB3286" s="403"/>
      <c r="AC3286" s="403"/>
      <c r="AD3286" s="403"/>
    </row>
    <row r="3287" spans="1:35" ht="15.05" customHeight="1">
      <c r="B3287" s="403" t="str">
        <f>IF(AQ3259=0,"","Error: verificar la consistencia con la pregunta 24 con el total de inmuebles con otro tipo de función principal.")</f>
        <v/>
      </c>
      <c r="C3287" s="403"/>
      <c r="D3287" s="403"/>
      <c r="E3287" s="403"/>
      <c r="F3287" s="403"/>
      <c r="G3287" s="403"/>
      <c r="H3287" s="403"/>
      <c r="I3287" s="403"/>
      <c r="J3287" s="403"/>
      <c r="K3287" s="403"/>
      <c r="L3287" s="403"/>
      <c r="M3287" s="403"/>
      <c r="N3287" s="403"/>
      <c r="O3287" s="403"/>
      <c r="P3287" s="403"/>
      <c r="Q3287" s="403"/>
      <c r="R3287" s="403"/>
      <c r="S3287" s="403"/>
      <c r="T3287" s="403"/>
      <c r="U3287" s="403"/>
      <c r="V3287" s="403"/>
      <c r="W3287" s="403"/>
      <c r="X3287" s="403"/>
      <c r="Y3287" s="403"/>
      <c r="Z3287" s="403"/>
      <c r="AA3287" s="403"/>
      <c r="AB3287" s="403"/>
      <c r="AC3287" s="403"/>
      <c r="AD3287" s="403"/>
    </row>
    <row r="3288" spans="1:35" ht="15.05" customHeight="1" thickBot="1">
      <c r="B3288" s="404" t="str">
        <f>IF(OR(AG3246=AH3246,AG3246=AI3246),"","Error: debe completar toda la información requerida.")</f>
        <v/>
      </c>
      <c r="C3288" s="404"/>
      <c r="D3288" s="404"/>
      <c r="E3288" s="404"/>
      <c r="F3288" s="404"/>
      <c r="G3288" s="404"/>
      <c r="H3288" s="404"/>
      <c r="I3288" s="404"/>
      <c r="J3288" s="404"/>
      <c r="K3288" s="404"/>
      <c r="L3288" s="404"/>
      <c r="M3288" s="404"/>
      <c r="N3288" s="404"/>
      <c r="O3288" s="404"/>
      <c r="P3288" s="404"/>
      <c r="Q3288" s="404"/>
      <c r="R3288" s="404"/>
      <c r="S3288" s="404"/>
      <c r="T3288" s="404"/>
      <c r="U3288" s="404"/>
      <c r="V3288" s="404"/>
      <c r="W3288" s="404"/>
      <c r="X3288" s="404"/>
      <c r="Y3288" s="404"/>
      <c r="Z3288" s="404"/>
      <c r="AA3288" s="404"/>
      <c r="AB3288" s="404"/>
      <c r="AC3288" s="404"/>
      <c r="AD3288" s="404"/>
    </row>
    <row r="3289" spans="1:35" ht="15.05" customHeight="1" thickBot="1">
      <c r="B3289" s="556" t="s">
        <v>344</v>
      </c>
      <c r="C3289" s="557"/>
      <c r="D3289" s="557"/>
      <c r="E3289" s="557"/>
      <c r="F3289" s="557"/>
      <c r="G3289" s="557"/>
      <c r="H3289" s="557"/>
      <c r="I3289" s="557"/>
      <c r="J3289" s="557"/>
      <c r="K3289" s="557"/>
      <c r="L3289" s="557"/>
      <c r="M3289" s="557"/>
      <c r="N3289" s="557"/>
      <c r="O3289" s="557"/>
      <c r="P3289" s="557"/>
      <c r="Q3289" s="557"/>
      <c r="R3289" s="557"/>
      <c r="S3289" s="557"/>
      <c r="T3289" s="557"/>
      <c r="U3289" s="557"/>
      <c r="V3289" s="557"/>
      <c r="W3289" s="557"/>
      <c r="X3289" s="557"/>
      <c r="Y3289" s="557"/>
      <c r="Z3289" s="557"/>
      <c r="AA3289" s="557"/>
      <c r="AB3289" s="557"/>
      <c r="AC3289" s="557"/>
      <c r="AD3289" s="558"/>
    </row>
    <row r="3290" spans="1:35" ht="15.05" customHeight="1">
      <c r="B3290" s="733" t="s">
        <v>302</v>
      </c>
      <c r="C3290" s="734"/>
      <c r="D3290" s="734"/>
      <c r="E3290" s="734"/>
      <c r="F3290" s="734"/>
      <c r="G3290" s="734"/>
      <c r="H3290" s="734"/>
      <c r="I3290" s="734"/>
      <c r="J3290" s="734"/>
      <c r="K3290" s="734"/>
      <c r="L3290" s="734"/>
      <c r="M3290" s="734"/>
      <c r="N3290" s="734"/>
      <c r="O3290" s="734"/>
      <c r="P3290" s="734"/>
      <c r="Q3290" s="734"/>
      <c r="R3290" s="734"/>
      <c r="S3290" s="734"/>
      <c r="T3290" s="734"/>
      <c r="U3290" s="734"/>
      <c r="V3290" s="734"/>
      <c r="W3290" s="734"/>
      <c r="X3290" s="734"/>
      <c r="Y3290" s="734"/>
      <c r="Z3290" s="734"/>
      <c r="AA3290" s="734"/>
      <c r="AB3290" s="734"/>
      <c r="AC3290" s="734"/>
      <c r="AD3290" s="735"/>
    </row>
    <row r="3291" spans="1:35" ht="36" customHeight="1">
      <c r="B3291" s="280"/>
      <c r="C3291" s="654" t="s">
        <v>659</v>
      </c>
      <c r="D3291" s="654"/>
      <c r="E3291" s="654"/>
      <c r="F3291" s="654"/>
      <c r="G3291" s="654"/>
      <c r="H3291" s="654"/>
      <c r="I3291" s="654"/>
      <c r="J3291" s="654"/>
      <c r="K3291" s="654"/>
      <c r="L3291" s="654"/>
      <c r="M3291" s="654"/>
      <c r="N3291" s="654"/>
      <c r="O3291" s="654"/>
      <c r="P3291" s="654"/>
      <c r="Q3291" s="654"/>
      <c r="R3291" s="654"/>
      <c r="S3291" s="654"/>
      <c r="T3291" s="654"/>
      <c r="U3291" s="654"/>
      <c r="V3291" s="654"/>
      <c r="W3291" s="654"/>
      <c r="X3291" s="654"/>
      <c r="Y3291" s="654"/>
      <c r="Z3291" s="654"/>
      <c r="AA3291" s="654"/>
      <c r="AB3291" s="654"/>
      <c r="AC3291" s="654"/>
      <c r="AD3291" s="655"/>
    </row>
    <row r="3292" spans="1:35" ht="15.05" customHeight="1"/>
    <row r="3293" spans="1:35" ht="24.05" customHeight="1">
      <c r="A3293" s="122" t="s">
        <v>350</v>
      </c>
      <c r="B3293" s="497" t="s">
        <v>588</v>
      </c>
      <c r="C3293" s="497"/>
      <c r="D3293" s="497"/>
      <c r="E3293" s="497"/>
      <c r="F3293" s="497"/>
      <c r="G3293" s="497"/>
      <c r="H3293" s="497"/>
      <c r="I3293" s="497"/>
      <c r="J3293" s="497"/>
      <c r="K3293" s="497"/>
      <c r="L3293" s="497"/>
      <c r="M3293" s="497"/>
      <c r="N3293" s="497"/>
      <c r="O3293" s="497"/>
      <c r="P3293" s="497"/>
      <c r="Q3293" s="497"/>
      <c r="R3293" s="497"/>
      <c r="S3293" s="497"/>
      <c r="T3293" s="497"/>
      <c r="U3293" s="497"/>
      <c r="V3293" s="497"/>
      <c r="W3293" s="497"/>
      <c r="X3293" s="497"/>
      <c r="Y3293" s="497"/>
      <c r="Z3293" s="497"/>
      <c r="AA3293" s="497"/>
      <c r="AB3293" s="497"/>
      <c r="AC3293" s="497"/>
      <c r="AD3293" s="497"/>
    </row>
    <row r="3294" spans="1:35" ht="15.05" customHeight="1">
      <c r="C3294" s="422" t="s">
        <v>509</v>
      </c>
      <c r="D3294" s="422"/>
      <c r="E3294" s="422"/>
      <c r="F3294" s="422"/>
      <c r="G3294" s="422"/>
      <c r="H3294" s="422"/>
      <c r="I3294" s="422"/>
      <c r="J3294" s="422"/>
      <c r="K3294" s="422"/>
      <c r="L3294" s="422"/>
      <c r="M3294" s="422"/>
      <c r="N3294" s="422"/>
      <c r="O3294" s="422"/>
      <c r="P3294" s="422"/>
      <c r="Q3294" s="422"/>
      <c r="R3294" s="422"/>
      <c r="S3294" s="422"/>
      <c r="T3294" s="422"/>
      <c r="U3294" s="422"/>
      <c r="V3294" s="422"/>
      <c r="W3294" s="422"/>
      <c r="X3294" s="422"/>
      <c r="Y3294" s="422"/>
      <c r="Z3294" s="422"/>
      <c r="AA3294" s="422"/>
      <c r="AB3294" s="422"/>
      <c r="AC3294" s="422"/>
      <c r="AD3294" s="422"/>
    </row>
    <row r="3295" spans="1:35" ht="24.05" customHeight="1">
      <c r="C3295" s="652" t="s">
        <v>372</v>
      </c>
      <c r="D3295" s="652"/>
      <c r="E3295" s="652"/>
      <c r="F3295" s="652"/>
      <c r="G3295" s="652"/>
      <c r="H3295" s="652"/>
      <c r="I3295" s="652"/>
      <c r="J3295" s="652"/>
      <c r="K3295" s="652"/>
      <c r="L3295" s="652"/>
      <c r="M3295" s="652"/>
      <c r="N3295" s="652"/>
      <c r="O3295" s="652"/>
      <c r="P3295" s="652"/>
      <c r="Q3295" s="652"/>
      <c r="R3295" s="652"/>
      <c r="S3295" s="652"/>
      <c r="T3295" s="652"/>
      <c r="U3295" s="652"/>
      <c r="V3295" s="652"/>
      <c r="W3295" s="652"/>
      <c r="X3295" s="652"/>
      <c r="Y3295" s="652"/>
      <c r="Z3295" s="652"/>
      <c r="AA3295" s="652"/>
      <c r="AB3295" s="652"/>
      <c r="AC3295" s="652"/>
      <c r="AD3295" s="652"/>
    </row>
    <row r="3296" spans="1:35" ht="15.05" customHeight="1">
      <c r="AG3296" s="94" t="s">
        <v>917</v>
      </c>
      <c r="AH3296" s="95" t="s">
        <v>926</v>
      </c>
      <c r="AI3296" s="95" t="s">
        <v>927</v>
      </c>
    </row>
    <row r="3297" spans="3:41" ht="15.05" customHeight="1">
      <c r="C3297" s="712" t="s">
        <v>64</v>
      </c>
      <c r="D3297" s="713"/>
      <c r="E3297" s="713"/>
      <c r="F3297" s="713"/>
      <c r="G3297" s="713"/>
      <c r="H3297" s="713"/>
      <c r="I3297" s="713"/>
      <c r="J3297" s="713"/>
      <c r="K3297" s="713"/>
      <c r="L3297" s="713"/>
      <c r="M3297" s="713"/>
      <c r="N3297" s="714"/>
      <c r="O3297" s="415" t="s">
        <v>346</v>
      </c>
      <c r="P3297" s="415"/>
      <c r="Q3297" s="415"/>
      <c r="R3297" s="415"/>
      <c r="S3297" s="415"/>
      <c r="T3297" s="415"/>
      <c r="U3297" s="415"/>
      <c r="V3297" s="415"/>
      <c r="W3297" s="415"/>
      <c r="X3297" s="415"/>
      <c r="Y3297" s="415"/>
      <c r="Z3297" s="415"/>
      <c r="AA3297" s="415"/>
      <c r="AB3297" s="415"/>
      <c r="AC3297" s="415"/>
      <c r="AD3297" s="415"/>
      <c r="AG3297" s="94">
        <f>COUNTBLANK(O3299:AD3418)</f>
        <v>1920</v>
      </c>
      <c r="AH3297" s="95">
        <v>1920</v>
      </c>
      <c r="AI3297" s="95">
        <v>960</v>
      </c>
    </row>
    <row r="3298" spans="3:41" ht="80.2" customHeight="1">
      <c r="C3298" s="715"/>
      <c r="D3298" s="716"/>
      <c r="E3298" s="716"/>
      <c r="F3298" s="716"/>
      <c r="G3298" s="716"/>
      <c r="H3298" s="716"/>
      <c r="I3298" s="716"/>
      <c r="J3298" s="716"/>
      <c r="K3298" s="716"/>
      <c r="L3298" s="716"/>
      <c r="M3298" s="716"/>
      <c r="N3298" s="717"/>
      <c r="O3298" s="415" t="s">
        <v>252</v>
      </c>
      <c r="P3298" s="415"/>
      <c r="Q3298" s="736" t="s">
        <v>347</v>
      </c>
      <c r="R3298" s="737"/>
      <c r="S3298" s="736" t="s">
        <v>348</v>
      </c>
      <c r="T3298" s="737"/>
      <c r="U3298" s="736" t="s">
        <v>349</v>
      </c>
      <c r="V3298" s="737"/>
      <c r="W3298" s="542" t="s">
        <v>753</v>
      </c>
      <c r="X3298" s="614"/>
      <c r="Y3298" s="542" t="s">
        <v>754</v>
      </c>
      <c r="Z3298" s="614"/>
      <c r="AA3298" s="542" t="s">
        <v>751</v>
      </c>
      <c r="AB3298" s="614"/>
      <c r="AC3298" s="736" t="s">
        <v>755</v>
      </c>
      <c r="AD3298" s="737"/>
      <c r="AG3298" s="98" t="s">
        <v>918</v>
      </c>
      <c r="AH3298" s="99" t="s">
        <v>929</v>
      </c>
      <c r="AI3298" s="99" t="s">
        <v>930</v>
      </c>
      <c r="AJ3298" s="99" t="s">
        <v>931</v>
      </c>
      <c r="AL3298" s="105" t="s">
        <v>935</v>
      </c>
      <c r="AN3298" s="111" t="s">
        <v>970</v>
      </c>
      <c r="AO3298" s="111" t="s">
        <v>971</v>
      </c>
    </row>
    <row r="3299" spans="3:41">
      <c r="C3299" s="281" t="s">
        <v>68</v>
      </c>
      <c r="D3299" s="410" t="str">
        <f>IF(D38="","",D38)</f>
        <v/>
      </c>
      <c r="E3299" s="410"/>
      <c r="F3299" s="410"/>
      <c r="G3299" s="410"/>
      <c r="H3299" s="410"/>
      <c r="I3299" s="410"/>
      <c r="J3299" s="410"/>
      <c r="K3299" s="410"/>
      <c r="L3299" s="410"/>
      <c r="M3299" s="410"/>
      <c r="N3299" s="410"/>
      <c r="O3299" s="408"/>
      <c r="P3299" s="408"/>
      <c r="Q3299" s="408"/>
      <c r="R3299" s="408"/>
      <c r="S3299" s="408"/>
      <c r="T3299" s="408"/>
      <c r="U3299" s="408"/>
      <c r="V3299" s="408"/>
      <c r="W3299" s="409"/>
      <c r="X3299" s="409"/>
      <c r="Y3299" s="409"/>
      <c r="Z3299" s="409"/>
      <c r="AA3299" s="409"/>
      <c r="AB3299" s="409"/>
      <c r="AC3299" s="408"/>
      <c r="AD3299" s="408"/>
      <c r="AG3299" s="100">
        <f>O3299</f>
        <v>0</v>
      </c>
      <c r="AH3299" s="101">
        <f>IF(AND(COUNTA(Q3299:AD3299)&lt;&gt;0,COUNTIF(Q3299:AD3299,"NA")=COUNTA($Q$3298:$AD$3298)),"NA",SUM(Q3299:AD3299))</f>
        <v>0</v>
      </c>
      <c r="AI3299" s="101">
        <f>COUNTIF(Q3299:AD3299, "NS")</f>
        <v>0</v>
      </c>
      <c r="AJ3299" s="102">
        <f>IF($AG$3297=$AH$3297, 0, IF(OR(AND(AG3299 =0, AI3299 &gt;0), AND(AG3299 ="NS", AH3299&gt;0), AND(AG3299 ="NS", AH3299 =0, AI3299=0), AND(AG3299="NA", AH3299&lt;&gt;"NA") ), 1, IF(OR(AND(AI3299&gt;=2, AH3299&lt;AG3299), AND(AG3299="NS", AH3299=0, AI3299&gt;0), AH3299=AG3299 ), 0, 1)))</f>
        <v>0</v>
      </c>
      <c r="AL3299" s="111">
        <f>IF($AG$3297=$AH$3297,0,IF(OR(AND(D3299&lt;&gt;"",COUNTA(O3299:AD3299)&lt;&gt;COUNTA($O$3298:$AD$3298)),AND(D3299="",COUNTA(O3299:AD3299)&gt;0)),1,0))</f>
        <v>0</v>
      </c>
      <c r="AN3299" s="111">
        <f>IF(AND(COUNTA(O3299:AD3299)&lt;&gt;0,O3299=0),1,0)</f>
        <v>0</v>
      </c>
      <c r="AO3299" s="111" t="str">
        <f>IFERROR(MATCH(1,AN3299:AN3418,0),"")</f>
        <v/>
      </c>
    </row>
    <row r="3300" spans="3:41">
      <c r="C3300" s="191" t="s">
        <v>69</v>
      </c>
      <c r="D3300" s="410" t="str">
        <f t="shared" ref="D3300:D3363" si="483">IF(D39="","",D39)</f>
        <v/>
      </c>
      <c r="E3300" s="410"/>
      <c r="F3300" s="410"/>
      <c r="G3300" s="410"/>
      <c r="H3300" s="410"/>
      <c r="I3300" s="410"/>
      <c r="J3300" s="410"/>
      <c r="K3300" s="410"/>
      <c r="L3300" s="410"/>
      <c r="M3300" s="410"/>
      <c r="N3300" s="410"/>
      <c r="O3300" s="408"/>
      <c r="P3300" s="408"/>
      <c r="Q3300" s="408"/>
      <c r="R3300" s="408"/>
      <c r="S3300" s="408"/>
      <c r="T3300" s="408"/>
      <c r="U3300" s="408"/>
      <c r="V3300" s="408"/>
      <c r="W3300" s="409"/>
      <c r="X3300" s="409"/>
      <c r="Y3300" s="409"/>
      <c r="Z3300" s="409"/>
      <c r="AA3300" s="409"/>
      <c r="AB3300" s="409"/>
      <c r="AC3300" s="408"/>
      <c r="AD3300" s="408"/>
      <c r="AG3300" s="100">
        <f t="shared" ref="AG3300:AG3363" si="484">O3300</f>
        <v>0</v>
      </c>
      <c r="AH3300" s="101">
        <f t="shared" ref="AH3300:AH3363" si="485">IF(AND(COUNTA(Q3300:AD3300)&lt;&gt;0,COUNTIF(Q3300:AD3300,"NA")=COUNTA($Q$3298:$AD$3298)),"NA",SUM(Q3300:AD3300))</f>
        <v>0</v>
      </c>
      <c r="AI3300" s="101">
        <f t="shared" ref="AI3300:AI3363" si="486">COUNTIF(Q3300:AD3300, "NS")</f>
        <v>0</v>
      </c>
      <c r="AJ3300" s="102">
        <f t="shared" ref="AJ3300:AJ3363" si="487">IF($AG$3297=$AH$3297, 0, IF(OR(AND(AG3300 =0, AI3300 &gt;0), AND(AG3300 ="NS", AH3300&gt;0), AND(AG3300 ="NS", AH3300 =0, AI3300=0), AND(AG3300="NA", AH3300&lt;&gt;"NA") ), 1, IF(OR(AND(AI3300&gt;=2, AH3300&lt;AG3300), AND(AG3300="NS", AH3300=0, AI3300&gt;0), AH3300=AG3300 ), 0, 1)))</f>
        <v>0</v>
      </c>
      <c r="AL3300" s="111">
        <f t="shared" ref="AL3300:AL3363" si="488">IF($AG$3297=$AH$3297,0,IF(OR(AND(D3300&lt;&gt;"",COUNTA(O3300:AD3300)&lt;&gt;COUNTA($O$3298:$AD$3298)),AND(D3300="",COUNTA(O3300:AD3300)&gt;0)),1,0))</f>
        <v>0</v>
      </c>
      <c r="AN3300" s="111">
        <f t="shared" ref="AN3300:AN3363" si="489">IF(AND(COUNTA(O3300:AD3300)&lt;&gt;0,O3300=0),1,0)</f>
        <v>0</v>
      </c>
    </row>
    <row r="3301" spans="3:41">
      <c r="C3301" s="169" t="s">
        <v>70</v>
      </c>
      <c r="D3301" s="410" t="str">
        <f t="shared" si="483"/>
        <v/>
      </c>
      <c r="E3301" s="410"/>
      <c r="F3301" s="410"/>
      <c r="G3301" s="410"/>
      <c r="H3301" s="410"/>
      <c r="I3301" s="410"/>
      <c r="J3301" s="410"/>
      <c r="K3301" s="410"/>
      <c r="L3301" s="410"/>
      <c r="M3301" s="410"/>
      <c r="N3301" s="410"/>
      <c r="O3301" s="408"/>
      <c r="P3301" s="408"/>
      <c r="Q3301" s="408"/>
      <c r="R3301" s="408"/>
      <c r="S3301" s="408"/>
      <c r="T3301" s="408"/>
      <c r="U3301" s="408"/>
      <c r="V3301" s="408"/>
      <c r="W3301" s="409"/>
      <c r="X3301" s="409"/>
      <c r="Y3301" s="409"/>
      <c r="Z3301" s="409"/>
      <c r="AA3301" s="409"/>
      <c r="AB3301" s="409"/>
      <c r="AC3301" s="408"/>
      <c r="AD3301" s="408"/>
      <c r="AG3301" s="100">
        <f t="shared" si="484"/>
        <v>0</v>
      </c>
      <c r="AH3301" s="101">
        <f t="shared" si="485"/>
        <v>0</v>
      </c>
      <c r="AI3301" s="101">
        <f t="shared" si="486"/>
        <v>0</v>
      </c>
      <c r="AJ3301" s="102">
        <f t="shared" si="487"/>
        <v>0</v>
      </c>
      <c r="AL3301" s="111">
        <f t="shared" si="488"/>
        <v>0</v>
      </c>
      <c r="AN3301" s="111">
        <f t="shared" si="489"/>
        <v>0</v>
      </c>
    </row>
    <row r="3302" spans="3:41">
      <c r="C3302" s="169" t="s">
        <v>71</v>
      </c>
      <c r="D3302" s="410" t="str">
        <f t="shared" si="483"/>
        <v/>
      </c>
      <c r="E3302" s="410"/>
      <c r="F3302" s="410"/>
      <c r="G3302" s="410"/>
      <c r="H3302" s="410"/>
      <c r="I3302" s="410"/>
      <c r="J3302" s="410"/>
      <c r="K3302" s="410"/>
      <c r="L3302" s="410"/>
      <c r="M3302" s="410"/>
      <c r="N3302" s="410"/>
      <c r="O3302" s="408"/>
      <c r="P3302" s="408"/>
      <c r="Q3302" s="408"/>
      <c r="R3302" s="408"/>
      <c r="S3302" s="408"/>
      <c r="T3302" s="408"/>
      <c r="U3302" s="408"/>
      <c r="V3302" s="408"/>
      <c r="W3302" s="409"/>
      <c r="X3302" s="409"/>
      <c r="Y3302" s="409"/>
      <c r="Z3302" s="409"/>
      <c r="AA3302" s="409"/>
      <c r="AB3302" s="409"/>
      <c r="AC3302" s="408"/>
      <c r="AD3302" s="408"/>
      <c r="AG3302" s="100">
        <f t="shared" si="484"/>
        <v>0</v>
      </c>
      <c r="AH3302" s="101">
        <f t="shared" si="485"/>
        <v>0</v>
      </c>
      <c r="AI3302" s="101">
        <f t="shared" si="486"/>
        <v>0</v>
      </c>
      <c r="AJ3302" s="102">
        <f t="shared" si="487"/>
        <v>0</v>
      </c>
      <c r="AL3302" s="111">
        <f t="shared" si="488"/>
        <v>0</v>
      </c>
      <c r="AN3302" s="111">
        <f t="shared" si="489"/>
        <v>0</v>
      </c>
    </row>
    <row r="3303" spans="3:41">
      <c r="C3303" s="169" t="s">
        <v>72</v>
      </c>
      <c r="D3303" s="410" t="str">
        <f t="shared" si="483"/>
        <v/>
      </c>
      <c r="E3303" s="410"/>
      <c r="F3303" s="410"/>
      <c r="G3303" s="410"/>
      <c r="H3303" s="410"/>
      <c r="I3303" s="410"/>
      <c r="J3303" s="410"/>
      <c r="K3303" s="410"/>
      <c r="L3303" s="410"/>
      <c r="M3303" s="410"/>
      <c r="N3303" s="410"/>
      <c r="O3303" s="408"/>
      <c r="P3303" s="408"/>
      <c r="Q3303" s="408"/>
      <c r="R3303" s="408"/>
      <c r="S3303" s="408"/>
      <c r="T3303" s="408"/>
      <c r="U3303" s="408"/>
      <c r="V3303" s="408"/>
      <c r="W3303" s="409"/>
      <c r="X3303" s="409"/>
      <c r="Y3303" s="409"/>
      <c r="Z3303" s="409"/>
      <c r="AA3303" s="409"/>
      <c r="AB3303" s="409"/>
      <c r="AC3303" s="408"/>
      <c r="AD3303" s="408"/>
      <c r="AG3303" s="100">
        <f t="shared" si="484"/>
        <v>0</v>
      </c>
      <c r="AH3303" s="101">
        <f t="shared" si="485"/>
        <v>0</v>
      </c>
      <c r="AI3303" s="101">
        <f t="shared" si="486"/>
        <v>0</v>
      </c>
      <c r="AJ3303" s="102">
        <f t="shared" si="487"/>
        <v>0</v>
      </c>
      <c r="AL3303" s="111">
        <f t="shared" si="488"/>
        <v>0</v>
      </c>
      <c r="AN3303" s="111">
        <f t="shared" si="489"/>
        <v>0</v>
      </c>
    </row>
    <row r="3304" spans="3:41">
      <c r="C3304" s="169" t="s">
        <v>73</v>
      </c>
      <c r="D3304" s="410" t="str">
        <f t="shared" si="483"/>
        <v/>
      </c>
      <c r="E3304" s="410"/>
      <c r="F3304" s="410"/>
      <c r="G3304" s="410"/>
      <c r="H3304" s="410"/>
      <c r="I3304" s="410"/>
      <c r="J3304" s="410"/>
      <c r="K3304" s="410"/>
      <c r="L3304" s="410"/>
      <c r="M3304" s="410"/>
      <c r="N3304" s="410"/>
      <c r="O3304" s="408"/>
      <c r="P3304" s="408"/>
      <c r="Q3304" s="408"/>
      <c r="R3304" s="408"/>
      <c r="S3304" s="408"/>
      <c r="T3304" s="408"/>
      <c r="U3304" s="408"/>
      <c r="V3304" s="408"/>
      <c r="W3304" s="409"/>
      <c r="X3304" s="409"/>
      <c r="Y3304" s="409"/>
      <c r="Z3304" s="409"/>
      <c r="AA3304" s="409"/>
      <c r="AB3304" s="409"/>
      <c r="AC3304" s="408"/>
      <c r="AD3304" s="408"/>
      <c r="AG3304" s="100">
        <f t="shared" si="484"/>
        <v>0</v>
      </c>
      <c r="AH3304" s="101">
        <f t="shared" si="485"/>
        <v>0</v>
      </c>
      <c r="AI3304" s="101">
        <f t="shared" si="486"/>
        <v>0</v>
      </c>
      <c r="AJ3304" s="102">
        <f t="shared" si="487"/>
        <v>0</v>
      </c>
      <c r="AL3304" s="111">
        <f t="shared" si="488"/>
        <v>0</v>
      </c>
      <c r="AN3304" s="111">
        <f t="shared" si="489"/>
        <v>0</v>
      </c>
    </row>
    <row r="3305" spans="3:41">
      <c r="C3305" s="169" t="s">
        <v>74</v>
      </c>
      <c r="D3305" s="410" t="str">
        <f t="shared" si="483"/>
        <v/>
      </c>
      <c r="E3305" s="410"/>
      <c r="F3305" s="410"/>
      <c r="G3305" s="410"/>
      <c r="H3305" s="410"/>
      <c r="I3305" s="410"/>
      <c r="J3305" s="410"/>
      <c r="K3305" s="410"/>
      <c r="L3305" s="410"/>
      <c r="M3305" s="410"/>
      <c r="N3305" s="410"/>
      <c r="O3305" s="408"/>
      <c r="P3305" s="408"/>
      <c r="Q3305" s="408"/>
      <c r="R3305" s="408"/>
      <c r="S3305" s="408"/>
      <c r="T3305" s="408"/>
      <c r="U3305" s="408"/>
      <c r="V3305" s="408"/>
      <c r="W3305" s="409"/>
      <c r="X3305" s="409"/>
      <c r="Y3305" s="409"/>
      <c r="Z3305" s="409"/>
      <c r="AA3305" s="409"/>
      <c r="AB3305" s="409"/>
      <c r="AC3305" s="408"/>
      <c r="AD3305" s="408"/>
      <c r="AG3305" s="100">
        <f t="shared" si="484"/>
        <v>0</v>
      </c>
      <c r="AH3305" s="101">
        <f t="shared" si="485"/>
        <v>0</v>
      </c>
      <c r="AI3305" s="101">
        <f t="shared" si="486"/>
        <v>0</v>
      </c>
      <c r="AJ3305" s="102">
        <f t="shared" si="487"/>
        <v>0</v>
      </c>
      <c r="AL3305" s="111">
        <f t="shared" si="488"/>
        <v>0</v>
      </c>
      <c r="AN3305" s="111">
        <f t="shared" si="489"/>
        <v>0</v>
      </c>
    </row>
    <row r="3306" spans="3:41">
      <c r="C3306" s="169" t="s">
        <v>75</v>
      </c>
      <c r="D3306" s="410" t="str">
        <f t="shared" si="483"/>
        <v/>
      </c>
      <c r="E3306" s="410"/>
      <c r="F3306" s="410"/>
      <c r="G3306" s="410"/>
      <c r="H3306" s="410"/>
      <c r="I3306" s="410"/>
      <c r="J3306" s="410"/>
      <c r="K3306" s="410"/>
      <c r="L3306" s="410"/>
      <c r="M3306" s="410"/>
      <c r="N3306" s="410"/>
      <c r="O3306" s="408"/>
      <c r="P3306" s="408"/>
      <c r="Q3306" s="408"/>
      <c r="R3306" s="408"/>
      <c r="S3306" s="408"/>
      <c r="T3306" s="408"/>
      <c r="U3306" s="408"/>
      <c r="V3306" s="408"/>
      <c r="W3306" s="409"/>
      <c r="X3306" s="409"/>
      <c r="Y3306" s="409"/>
      <c r="Z3306" s="409"/>
      <c r="AA3306" s="409"/>
      <c r="AB3306" s="409"/>
      <c r="AC3306" s="408"/>
      <c r="AD3306" s="408"/>
      <c r="AG3306" s="100">
        <f t="shared" si="484"/>
        <v>0</v>
      </c>
      <c r="AH3306" s="101">
        <f t="shared" si="485"/>
        <v>0</v>
      </c>
      <c r="AI3306" s="101">
        <f t="shared" si="486"/>
        <v>0</v>
      </c>
      <c r="AJ3306" s="102">
        <f t="shared" si="487"/>
        <v>0</v>
      </c>
      <c r="AL3306" s="111">
        <f t="shared" si="488"/>
        <v>0</v>
      </c>
      <c r="AN3306" s="111">
        <f t="shared" si="489"/>
        <v>0</v>
      </c>
    </row>
    <row r="3307" spans="3:41">
      <c r="C3307" s="169" t="s">
        <v>76</v>
      </c>
      <c r="D3307" s="410" t="str">
        <f t="shared" si="483"/>
        <v/>
      </c>
      <c r="E3307" s="410"/>
      <c r="F3307" s="410"/>
      <c r="G3307" s="410"/>
      <c r="H3307" s="410"/>
      <c r="I3307" s="410"/>
      <c r="J3307" s="410"/>
      <c r="K3307" s="410"/>
      <c r="L3307" s="410"/>
      <c r="M3307" s="410"/>
      <c r="N3307" s="410"/>
      <c r="O3307" s="408"/>
      <c r="P3307" s="408"/>
      <c r="Q3307" s="408"/>
      <c r="R3307" s="408"/>
      <c r="S3307" s="408"/>
      <c r="T3307" s="408"/>
      <c r="U3307" s="408"/>
      <c r="V3307" s="408"/>
      <c r="W3307" s="409"/>
      <c r="X3307" s="409"/>
      <c r="Y3307" s="409"/>
      <c r="Z3307" s="409"/>
      <c r="AA3307" s="409"/>
      <c r="AB3307" s="409"/>
      <c r="AC3307" s="408"/>
      <c r="AD3307" s="408"/>
      <c r="AG3307" s="100">
        <f t="shared" si="484"/>
        <v>0</v>
      </c>
      <c r="AH3307" s="101">
        <f t="shared" si="485"/>
        <v>0</v>
      </c>
      <c r="AI3307" s="101">
        <f t="shared" si="486"/>
        <v>0</v>
      </c>
      <c r="AJ3307" s="102">
        <f t="shared" si="487"/>
        <v>0</v>
      </c>
      <c r="AL3307" s="111">
        <f t="shared" si="488"/>
        <v>0</v>
      </c>
      <c r="AN3307" s="111">
        <f t="shared" si="489"/>
        <v>0</v>
      </c>
    </row>
    <row r="3308" spans="3:41">
      <c r="C3308" s="169" t="s">
        <v>77</v>
      </c>
      <c r="D3308" s="410" t="str">
        <f t="shared" si="483"/>
        <v/>
      </c>
      <c r="E3308" s="410"/>
      <c r="F3308" s="410"/>
      <c r="G3308" s="410"/>
      <c r="H3308" s="410"/>
      <c r="I3308" s="410"/>
      <c r="J3308" s="410"/>
      <c r="K3308" s="410"/>
      <c r="L3308" s="410"/>
      <c r="M3308" s="410"/>
      <c r="N3308" s="410"/>
      <c r="O3308" s="408"/>
      <c r="P3308" s="408"/>
      <c r="Q3308" s="408"/>
      <c r="R3308" s="408"/>
      <c r="S3308" s="408"/>
      <c r="T3308" s="408"/>
      <c r="U3308" s="408"/>
      <c r="V3308" s="408"/>
      <c r="W3308" s="409"/>
      <c r="X3308" s="409"/>
      <c r="Y3308" s="409"/>
      <c r="Z3308" s="409"/>
      <c r="AA3308" s="409"/>
      <c r="AB3308" s="409"/>
      <c r="AC3308" s="408"/>
      <c r="AD3308" s="408"/>
      <c r="AG3308" s="100">
        <f t="shared" si="484"/>
        <v>0</v>
      </c>
      <c r="AH3308" s="101">
        <f t="shared" si="485"/>
        <v>0</v>
      </c>
      <c r="AI3308" s="101">
        <f t="shared" si="486"/>
        <v>0</v>
      </c>
      <c r="AJ3308" s="102">
        <f t="shared" si="487"/>
        <v>0</v>
      </c>
      <c r="AL3308" s="111">
        <f t="shared" si="488"/>
        <v>0</v>
      </c>
      <c r="AN3308" s="111">
        <f t="shared" si="489"/>
        <v>0</v>
      </c>
    </row>
    <row r="3309" spans="3:41">
      <c r="C3309" s="169" t="s">
        <v>78</v>
      </c>
      <c r="D3309" s="410" t="str">
        <f t="shared" si="483"/>
        <v/>
      </c>
      <c r="E3309" s="410"/>
      <c r="F3309" s="410"/>
      <c r="G3309" s="410"/>
      <c r="H3309" s="410"/>
      <c r="I3309" s="410"/>
      <c r="J3309" s="410"/>
      <c r="K3309" s="410"/>
      <c r="L3309" s="410"/>
      <c r="M3309" s="410"/>
      <c r="N3309" s="410"/>
      <c r="O3309" s="408"/>
      <c r="P3309" s="408"/>
      <c r="Q3309" s="408"/>
      <c r="R3309" s="408"/>
      <c r="S3309" s="408"/>
      <c r="T3309" s="408"/>
      <c r="U3309" s="408"/>
      <c r="V3309" s="408"/>
      <c r="W3309" s="409"/>
      <c r="X3309" s="409"/>
      <c r="Y3309" s="409"/>
      <c r="Z3309" s="409"/>
      <c r="AA3309" s="409"/>
      <c r="AB3309" s="409"/>
      <c r="AC3309" s="408"/>
      <c r="AD3309" s="408"/>
      <c r="AG3309" s="100">
        <f t="shared" si="484"/>
        <v>0</v>
      </c>
      <c r="AH3309" s="101">
        <f t="shared" si="485"/>
        <v>0</v>
      </c>
      <c r="AI3309" s="101">
        <f t="shared" si="486"/>
        <v>0</v>
      </c>
      <c r="AJ3309" s="102">
        <f t="shared" si="487"/>
        <v>0</v>
      </c>
      <c r="AL3309" s="111">
        <f t="shared" si="488"/>
        <v>0</v>
      </c>
      <c r="AN3309" s="111">
        <f t="shared" si="489"/>
        <v>0</v>
      </c>
    </row>
    <row r="3310" spans="3:41">
      <c r="C3310" s="169" t="s">
        <v>79</v>
      </c>
      <c r="D3310" s="410" t="str">
        <f t="shared" si="483"/>
        <v/>
      </c>
      <c r="E3310" s="410"/>
      <c r="F3310" s="410"/>
      <c r="G3310" s="410"/>
      <c r="H3310" s="410"/>
      <c r="I3310" s="410"/>
      <c r="J3310" s="410"/>
      <c r="K3310" s="410"/>
      <c r="L3310" s="410"/>
      <c r="M3310" s="410"/>
      <c r="N3310" s="410"/>
      <c r="O3310" s="408"/>
      <c r="P3310" s="408"/>
      <c r="Q3310" s="408"/>
      <c r="R3310" s="408"/>
      <c r="S3310" s="408"/>
      <c r="T3310" s="408"/>
      <c r="U3310" s="408"/>
      <c r="V3310" s="408"/>
      <c r="W3310" s="409"/>
      <c r="X3310" s="409"/>
      <c r="Y3310" s="409"/>
      <c r="Z3310" s="409"/>
      <c r="AA3310" s="409"/>
      <c r="AB3310" s="409"/>
      <c r="AC3310" s="408"/>
      <c r="AD3310" s="408"/>
      <c r="AG3310" s="100">
        <f t="shared" si="484"/>
        <v>0</v>
      </c>
      <c r="AH3310" s="101">
        <f t="shared" si="485"/>
        <v>0</v>
      </c>
      <c r="AI3310" s="101">
        <f t="shared" si="486"/>
        <v>0</v>
      </c>
      <c r="AJ3310" s="102">
        <f t="shared" si="487"/>
        <v>0</v>
      </c>
      <c r="AL3310" s="111">
        <f t="shared" si="488"/>
        <v>0</v>
      </c>
      <c r="AN3310" s="111">
        <f t="shared" si="489"/>
        <v>0</v>
      </c>
    </row>
    <row r="3311" spans="3:41">
      <c r="C3311" s="169" t="s">
        <v>80</v>
      </c>
      <c r="D3311" s="410" t="str">
        <f t="shared" si="483"/>
        <v/>
      </c>
      <c r="E3311" s="410"/>
      <c r="F3311" s="410"/>
      <c r="G3311" s="410"/>
      <c r="H3311" s="410"/>
      <c r="I3311" s="410"/>
      <c r="J3311" s="410"/>
      <c r="K3311" s="410"/>
      <c r="L3311" s="410"/>
      <c r="M3311" s="410"/>
      <c r="N3311" s="410"/>
      <c r="O3311" s="408"/>
      <c r="P3311" s="408"/>
      <c r="Q3311" s="408"/>
      <c r="R3311" s="408"/>
      <c r="S3311" s="408"/>
      <c r="T3311" s="408"/>
      <c r="U3311" s="408"/>
      <c r="V3311" s="408"/>
      <c r="W3311" s="409"/>
      <c r="X3311" s="409"/>
      <c r="Y3311" s="409"/>
      <c r="Z3311" s="409"/>
      <c r="AA3311" s="409"/>
      <c r="AB3311" s="409"/>
      <c r="AC3311" s="408"/>
      <c r="AD3311" s="408"/>
      <c r="AG3311" s="100">
        <f t="shared" si="484"/>
        <v>0</v>
      </c>
      <c r="AH3311" s="101">
        <f t="shared" si="485"/>
        <v>0</v>
      </c>
      <c r="AI3311" s="101">
        <f t="shared" si="486"/>
        <v>0</v>
      </c>
      <c r="AJ3311" s="102">
        <f t="shared" si="487"/>
        <v>0</v>
      </c>
      <c r="AL3311" s="111">
        <f t="shared" si="488"/>
        <v>0</v>
      </c>
      <c r="AN3311" s="111">
        <f t="shared" si="489"/>
        <v>0</v>
      </c>
    </row>
    <row r="3312" spans="3:41">
      <c r="C3312" s="169" t="s">
        <v>81</v>
      </c>
      <c r="D3312" s="410" t="str">
        <f t="shared" si="483"/>
        <v/>
      </c>
      <c r="E3312" s="410"/>
      <c r="F3312" s="410"/>
      <c r="G3312" s="410"/>
      <c r="H3312" s="410"/>
      <c r="I3312" s="410"/>
      <c r="J3312" s="410"/>
      <c r="K3312" s="410"/>
      <c r="L3312" s="410"/>
      <c r="M3312" s="410"/>
      <c r="N3312" s="410"/>
      <c r="O3312" s="408"/>
      <c r="P3312" s="408"/>
      <c r="Q3312" s="408"/>
      <c r="R3312" s="408"/>
      <c r="S3312" s="408"/>
      <c r="T3312" s="408"/>
      <c r="U3312" s="408"/>
      <c r="V3312" s="408"/>
      <c r="W3312" s="409"/>
      <c r="X3312" s="409"/>
      <c r="Y3312" s="409"/>
      <c r="Z3312" s="409"/>
      <c r="AA3312" s="409"/>
      <c r="AB3312" s="409"/>
      <c r="AC3312" s="408"/>
      <c r="AD3312" s="408"/>
      <c r="AG3312" s="100">
        <f t="shared" si="484"/>
        <v>0</v>
      </c>
      <c r="AH3312" s="101">
        <f t="shared" si="485"/>
        <v>0</v>
      </c>
      <c r="AI3312" s="101">
        <f t="shared" si="486"/>
        <v>0</v>
      </c>
      <c r="AJ3312" s="102">
        <f t="shared" si="487"/>
        <v>0</v>
      </c>
      <c r="AL3312" s="111">
        <f t="shared" si="488"/>
        <v>0</v>
      </c>
      <c r="AN3312" s="111">
        <f t="shared" si="489"/>
        <v>0</v>
      </c>
    </row>
    <row r="3313" spans="3:40">
      <c r="C3313" s="169" t="s">
        <v>82</v>
      </c>
      <c r="D3313" s="410" t="str">
        <f t="shared" si="483"/>
        <v/>
      </c>
      <c r="E3313" s="410"/>
      <c r="F3313" s="410"/>
      <c r="G3313" s="410"/>
      <c r="H3313" s="410"/>
      <c r="I3313" s="410"/>
      <c r="J3313" s="410"/>
      <c r="K3313" s="410"/>
      <c r="L3313" s="410"/>
      <c r="M3313" s="410"/>
      <c r="N3313" s="410"/>
      <c r="O3313" s="408"/>
      <c r="P3313" s="408"/>
      <c r="Q3313" s="408"/>
      <c r="R3313" s="408"/>
      <c r="S3313" s="408"/>
      <c r="T3313" s="408"/>
      <c r="U3313" s="408"/>
      <c r="V3313" s="408"/>
      <c r="W3313" s="409"/>
      <c r="X3313" s="409"/>
      <c r="Y3313" s="409"/>
      <c r="Z3313" s="409"/>
      <c r="AA3313" s="409"/>
      <c r="AB3313" s="409"/>
      <c r="AC3313" s="408"/>
      <c r="AD3313" s="408"/>
      <c r="AG3313" s="100">
        <f t="shared" si="484"/>
        <v>0</v>
      </c>
      <c r="AH3313" s="101">
        <f t="shared" si="485"/>
        <v>0</v>
      </c>
      <c r="AI3313" s="101">
        <f t="shared" si="486"/>
        <v>0</v>
      </c>
      <c r="AJ3313" s="102">
        <f t="shared" si="487"/>
        <v>0</v>
      </c>
      <c r="AL3313" s="111">
        <f t="shared" si="488"/>
        <v>0</v>
      </c>
      <c r="AN3313" s="111">
        <f t="shared" si="489"/>
        <v>0</v>
      </c>
    </row>
    <row r="3314" spans="3:40">
      <c r="C3314" s="169" t="s">
        <v>83</v>
      </c>
      <c r="D3314" s="410" t="str">
        <f t="shared" si="483"/>
        <v/>
      </c>
      <c r="E3314" s="410"/>
      <c r="F3314" s="410"/>
      <c r="G3314" s="410"/>
      <c r="H3314" s="410"/>
      <c r="I3314" s="410"/>
      <c r="J3314" s="410"/>
      <c r="K3314" s="410"/>
      <c r="L3314" s="410"/>
      <c r="M3314" s="410"/>
      <c r="N3314" s="410"/>
      <c r="O3314" s="408"/>
      <c r="P3314" s="408"/>
      <c r="Q3314" s="408"/>
      <c r="R3314" s="408"/>
      <c r="S3314" s="408"/>
      <c r="T3314" s="408"/>
      <c r="U3314" s="408"/>
      <c r="V3314" s="408"/>
      <c r="W3314" s="409"/>
      <c r="X3314" s="409"/>
      <c r="Y3314" s="409"/>
      <c r="Z3314" s="409"/>
      <c r="AA3314" s="409"/>
      <c r="AB3314" s="409"/>
      <c r="AC3314" s="408"/>
      <c r="AD3314" s="408"/>
      <c r="AG3314" s="100">
        <f t="shared" si="484"/>
        <v>0</v>
      </c>
      <c r="AH3314" s="101">
        <f t="shared" si="485"/>
        <v>0</v>
      </c>
      <c r="AI3314" s="101">
        <f t="shared" si="486"/>
        <v>0</v>
      </c>
      <c r="AJ3314" s="102">
        <f t="shared" si="487"/>
        <v>0</v>
      </c>
      <c r="AL3314" s="111">
        <f t="shared" si="488"/>
        <v>0</v>
      </c>
      <c r="AN3314" s="111">
        <f t="shared" si="489"/>
        <v>0</v>
      </c>
    </row>
    <row r="3315" spans="3:40">
      <c r="C3315" s="169" t="s">
        <v>84</v>
      </c>
      <c r="D3315" s="410" t="str">
        <f t="shared" si="483"/>
        <v/>
      </c>
      <c r="E3315" s="410"/>
      <c r="F3315" s="410"/>
      <c r="G3315" s="410"/>
      <c r="H3315" s="410"/>
      <c r="I3315" s="410"/>
      <c r="J3315" s="410"/>
      <c r="K3315" s="410"/>
      <c r="L3315" s="410"/>
      <c r="M3315" s="410"/>
      <c r="N3315" s="410"/>
      <c r="O3315" s="408"/>
      <c r="P3315" s="408"/>
      <c r="Q3315" s="408"/>
      <c r="R3315" s="408"/>
      <c r="S3315" s="408"/>
      <c r="T3315" s="408"/>
      <c r="U3315" s="408"/>
      <c r="V3315" s="408"/>
      <c r="W3315" s="409"/>
      <c r="X3315" s="409"/>
      <c r="Y3315" s="409"/>
      <c r="Z3315" s="409"/>
      <c r="AA3315" s="409"/>
      <c r="AB3315" s="409"/>
      <c r="AC3315" s="408"/>
      <c r="AD3315" s="408"/>
      <c r="AG3315" s="100">
        <f t="shared" si="484"/>
        <v>0</v>
      </c>
      <c r="AH3315" s="101">
        <f t="shared" si="485"/>
        <v>0</v>
      </c>
      <c r="AI3315" s="101">
        <f t="shared" si="486"/>
        <v>0</v>
      </c>
      <c r="AJ3315" s="102">
        <f t="shared" si="487"/>
        <v>0</v>
      </c>
      <c r="AL3315" s="111">
        <f t="shared" si="488"/>
        <v>0</v>
      </c>
      <c r="AN3315" s="111">
        <f t="shared" si="489"/>
        <v>0</v>
      </c>
    </row>
    <row r="3316" spans="3:40">
      <c r="C3316" s="169" t="s">
        <v>85</v>
      </c>
      <c r="D3316" s="410" t="str">
        <f t="shared" si="483"/>
        <v/>
      </c>
      <c r="E3316" s="410"/>
      <c r="F3316" s="410"/>
      <c r="G3316" s="410"/>
      <c r="H3316" s="410"/>
      <c r="I3316" s="410"/>
      <c r="J3316" s="410"/>
      <c r="K3316" s="410"/>
      <c r="L3316" s="410"/>
      <c r="M3316" s="410"/>
      <c r="N3316" s="410"/>
      <c r="O3316" s="408"/>
      <c r="P3316" s="408"/>
      <c r="Q3316" s="408"/>
      <c r="R3316" s="408"/>
      <c r="S3316" s="408"/>
      <c r="T3316" s="408"/>
      <c r="U3316" s="408"/>
      <c r="V3316" s="408"/>
      <c r="W3316" s="409"/>
      <c r="X3316" s="409"/>
      <c r="Y3316" s="409"/>
      <c r="Z3316" s="409"/>
      <c r="AA3316" s="409"/>
      <c r="AB3316" s="409"/>
      <c r="AC3316" s="408"/>
      <c r="AD3316" s="408"/>
      <c r="AG3316" s="100">
        <f t="shared" si="484"/>
        <v>0</v>
      </c>
      <c r="AH3316" s="101">
        <f t="shared" si="485"/>
        <v>0</v>
      </c>
      <c r="AI3316" s="101">
        <f t="shared" si="486"/>
        <v>0</v>
      </c>
      <c r="AJ3316" s="102">
        <f t="shared" si="487"/>
        <v>0</v>
      </c>
      <c r="AL3316" s="111">
        <f t="shared" si="488"/>
        <v>0</v>
      </c>
      <c r="AN3316" s="111">
        <f t="shared" si="489"/>
        <v>0</v>
      </c>
    </row>
    <row r="3317" spans="3:40">
      <c r="C3317" s="169" t="s">
        <v>86</v>
      </c>
      <c r="D3317" s="410" t="str">
        <f t="shared" si="483"/>
        <v/>
      </c>
      <c r="E3317" s="410"/>
      <c r="F3317" s="410"/>
      <c r="G3317" s="410"/>
      <c r="H3317" s="410"/>
      <c r="I3317" s="410"/>
      <c r="J3317" s="410"/>
      <c r="K3317" s="410"/>
      <c r="L3317" s="410"/>
      <c r="M3317" s="410"/>
      <c r="N3317" s="410"/>
      <c r="O3317" s="408"/>
      <c r="P3317" s="408"/>
      <c r="Q3317" s="408"/>
      <c r="R3317" s="408"/>
      <c r="S3317" s="408"/>
      <c r="T3317" s="408"/>
      <c r="U3317" s="408"/>
      <c r="V3317" s="408"/>
      <c r="W3317" s="409"/>
      <c r="X3317" s="409"/>
      <c r="Y3317" s="409"/>
      <c r="Z3317" s="409"/>
      <c r="AA3317" s="409"/>
      <c r="AB3317" s="409"/>
      <c r="AC3317" s="408"/>
      <c r="AD3317" s="408"/>
      <c r="AG3317" s="100">
        <f t="shared" si="484"/>
        <v>0</v>
      </c>
      <c r="AH3317" s="101">
        <f t="shared" si="485"/>
        <v>0</v>
      </c>
      <c r="AI3317" s="101">
        <f t="shared" si="486"/>
        <v>0</v>
      </c>
      <c r="AJ3317" s="102">
        <f t="shared" si="487"/>
        <v>0</v>
      </c>
      <c r="AL3317" s="111">
        <f t="shared" si="488"/>
        <v>0</v>
      </c>
      <c r="AN3317" s="111">
        <f t="shared" si="489"/>
        <v>0</v>
      </c>
    </row>
    <row r="3318" spans="3:40">
      <c r="C3318" s="169" t="s">
        <v>87</v>
      </c>
      <c r="D3318" s="410" t="str">
        <f t="shared" si="483"/>
        <v/>
      </c>
      <c r="E3318" s="410"/>
      <c r="F3318" s="410"/>
      <c r="G3318" s="410"/>
      <c r="H3318" s="410"/>
      <c r="I3318" s="410"/>
      <c r="J3318" s="410"/>
      <c r="K3318" s="410"/>
      <c r="L3318" s="410"/>
      <c r="M3318" s="410"/>
      <c r="N3318" s="410"/>
      <c r="O3318" s="408"/>
      <c r="P3318" s="408"/>
      <c r="Q3318" s="408"/>
      <c r="R3318" s="408"/>
      <c r="S3318" s="408"/>
      <c r="T3318" s="408"/>
      <c r="U3318" s="408"/>
      <c r="V3318" s="408"/>
      <c r="W3318" s="409"/>
      <c r="X3318" s="409"/>
      <c r="Y3318" s="409"/>
      <c r="Z3318" s="409"/>
      <c r="AA3318" s="409"/>
      <c r="AB3318" s="409"/>
      <c r="AC3318" s="408"/>
      <c r="AD3318" s="408"/>
      <c r="AG3318" s="100">
        <f t="shared" si="484"/>
        <v>0</v>
      </c>
      <c r="AH3318" s="101">
        <f t="shared" si="485"/>
        <v>0</v>
      </c>
      <c r="AI3318" s="101">
        <f t="shared" si="486"/>
        <v>0</v>
      </c>
      <c r="AJ3318" s="102">
        <f t="shared" si="487"/>
        <v>0</v>
      </c>
      <c r="AL3318" s="111">
        <f t="shared" si="488"/>
        <v>0</v>
      </c>
      <c r="AN3318" s="111">
        <f t="shared" si="489"/>
        <v>0</v>
      </c>
    </row>
    <row r="3319" spans="3:40">
      <c r="C3319" s="169" t="s">
        <v>88</v>
      </c>
      <c r="D3319" s="410" t="str">
        <f t="shared" si="483"/>
        <v/>
      </c>
      <c r="E3319" s="410"/>
      <c r="F3319" s="410"/>
      <c r="G3319" s="410"/>
      <c r="H3319" s="410"/>
      <c r="I3319" s="410"/>
      <c r="J3319" s="410"/>
      <c r="K3319" s="410"/>
      <c r="L3319" s="410"/>
      <c r="M3319" s="410"/>
      <c r="N3319" s="410"/>
      <c r="O3319" s="408"/>
      <c r="P3319" s="408"/>
      <c r="Q3319" s="408"/>
      <c r="R3319" s="408"/>
      <c r="S3319" s="408"/>
      <c r="T3319" s="408"/>
      <c r="U3319" s="408"/>
      <c r="V3319" s="408"/>
      <c r="W3319" s="409"/>
      <c r="X3319" s="409"/>
      <c r="Y3319" s="409"/>
      <c r="Z3319" s="409"/>
      <c r="AA3319" s="409"/>
      <c r="AB3319" s="409"/>
      <c r="AC3319" s="408"/>
      <c r="AD3319" s="408"/>
      <c r="AG3319" s="100">
        <f t="shared" si="484"/>
        <v>0</v>
      </c>
      <c r="AH3319" s="101">
        <f t="shared" si="485"/>
        <v>0</v>
      </c>
      <c r="AI3319" s="101">
        <f t="shared" si="486"/>
        <v>0</v>
      </c>
      <c r="AJ3319" s="102">
        <f t="shared" si="487"/>
        <v>0</v>
      </c>
      <c r="AL3319" s="111">
        <f t="shared" si="488"/>
        <v>0</v>
      </c>
      <c r="AN3319" s="111">
        <f t="shared" si="489"/>
        <v>0</v>
      </c>
    </row>
    <row r="3320" spans="3:40">
      <c r="C3320" s="169" t="s">
        <v>89</v>
      </c>
      <c r="D3320" s="410" t="str">
        <f t="shared" si="483"/>
        <v/>
      </c>
      <c r="E3320" s="410"/>
      <c r="F3320" s="410"/>
      <c r="G3320" s="410"/>
      <c r="H3320" s="410"/>
      <c r="I3320" s="410"/>
      <c r="J3320" s="410"/>
      <c r="K3320" s="410"/>
      <c r="L3320" s="410"/>
      <c r="M3320" s="410"/>
      <c r="N3320" s="410"/>
      <c r="O3320" s="408"/>
      <c r="P3320" s="408"/>
      <c r="Q3320" s="408"/>
      <c r="R3320" s="408"/>
      <c r="S3320" s="408"/>
      <c r="T3320" s="408"/>
      <c r="U3320" s="408"/>
      <c r="V3320" s="408"/>
      <c r="W3320" s="409"/>
      <c r="X3320" s="409"/>
      <c r="Y3320" s="409"/>
      <c r="Z3320" s="409"/>
      <c r="AA3320" s="409"/>
      <c r="AB3320" s="409"/>
      <c r="AC3320" s="408"/>
      <c r="AD3320" s="408"/>
      <c r="AG3320" s="100">
        <f t="shared" si="484"/>
        <v>0</v>
      </c>
      <c r="AH3320" s="101">
        <f t="shared" si="485"/>
        <v>0</v>
      </c>
      <c r="AI3320" s="101">
        <f t="shared" si="486"/>
        <v>0</v>
      </c>
      <c r="AJ3320" s="102">
        <f t="shared" si="487"/>
        <v>0</v>
      </c>
      <c r="AL3320" s="111">
        <f t="shared" si="488"/>
        <v>0</v>
      </c>
      <c r="AN3320" s="111">
        <f t="shared" si="489"/>
        <v>0</v>
      </c>
    </row>
    <row r="3321" spans="3:40">
      <c r="C3321" s="169" t="s">
        <v>90</v>
      </c>
      <c r="D3321" s="410" t="str">
        <f t="shared" si="483"/>
        <v/>
      </c>
      <c r="E3321" s="410"/>
      <c r="F3321" s="410"/>
      <c r="G3321" s="410"/>
      <c r="H3321" s="410"/>
      <c r="I3321" s="410"/>
      <c r="J3321" s="410"/>
      <c r="K3321" s="410"/>
      <c r="L3321" s="410"/>
      <c r="M3321" s="410"/>
      <c r="N3321" s="410"/>
      <c r="O3321" s="408"/>
      <c r="P3321" s="408"/>
      <c r="Q3321" s="408"/>
      <c r="R3321" s="408"/>
      <c r="S3321" s="408"/>
      <c r="T3321" s="408"/>
      <c r="U3321" s="408"/>
      <c r="V3321" s="408"/>
      <c r="W3321" s="409"/>
      <c r="X3321" s="409"/>
      <c r="Y3321" s="409"/>
      <c r="Z3321" s="409"/>
      <c r="AA3321" s="409"/>
      <c r="AB3321" s="409"/>
      <c r="AC3321" s="408"/>
      <c r="AD3321" s="408"/>
      <c r="AG3321" s="100">
        <f t="shared" si="484"/>
        <v>0</v>
      </c>
      <c r="AH3321" s="101">
        <f t="shared" si="485"/>
        <v>0</v>
      </c>
      <c r="AI3321" s="101">
        <f t="shared" si="486"/>
        <v>0</v>
      </c>
      <c r="AJ3321" s="102">
        <f t="shared" si="487"/>
        <v>0</v>
      </c>
      <c r="AL3321" s="111">
        <f t="shared" si="488"/>
        <v>0</v>
      </c>
      <c r="AN3321" s="111">
        <f t="shared" si="489"/>
        <v>0</v>
      </c>
    </row>
    <row r="3322" spans="3:40">
      <c r="C3322" s="169" t="s">
        <v>91</v>
      </c>
      <c r="D3322" s="410" t="str">
        <f t="shared" si="483"/>
        <v/>
      </c>
      <c r="E3322" s="410"/>
      <c r="F3322" s="410"/>
      <c r="G3322" s="410"/>
      <c r="H3322" s="410"/>
      <c r="I3322" s="410"/>
      <c r="J3322" s="410"/>
      <c r="K3322" s="410"/>
      <c r="L3322" s="410"/>
      <c r="M3322" s="410"/>
      <c r="N3322" s="410"/>
      <c r="O3322" s="408"/>
      <c r="P3322" s="408"/>
      <c r="Q3322" s="408"/>
      <c r="R3322" s="408"/>
      <c r="S3322" s="408"/>
      <c r="T3322" s="408"/>
      <c r="U3322" s="408"/>
      <c r="V3322" s="408"/>
      <c r="W3322" s="409"/>
      <c r="X3322" s="409"/>
      <c r="Y3322" s="409"/>
      <c r="Z3322" s="409"/>
      <c r="AA3322" s="409"/>
      <c r="AB3322" s="409"/>
      <c r="AC3322" s="408"/>
      <c r="AD3322" s="408"/>
      <c r="AG3322" s="100">
        <f t="shared" si="484"/>
        <v>0</v>
      </c>
      <c r="AH3322" s="101">
        <f t="shared" si="485"/>
        <v>0</v>
      </c>
      <c r="AI3322" s="101">
        <f t="shared" si="486"/>
        <v>0</v>
      </c>
      <c r="AJ3322" s="102">
        <f t="shared" si="487"/>
        <v>0</v>
      </c>
      <c r="AL3322" s="111">
        <f t="shared" si="488"/>
        <v>0</v>
      </c>
      <c r="AN3322" s="111">
        <f t="shared" si="489"/>
        <v>0</v>
      </c>
    </row>
    <row r="3323" spans="3:40">
      <c r="C3323" s="169" t="s">
        <v>92</v>
      </c>
      <c r="D3323" s="410" t="str">
        <f t="shared" si="483"/>
        <v/>
      </c>
      <c r="E3323" s="410"/>
      <c r="F3323" s="410"/>
      <c r="G3323" s="410"/>
      <c r="H3323" s="410"/>
      <c r="I3323" s="410"/>
      <c r="J3323" s="410"/>
      <c r="K3323" s="410"/>
      <c r="L3323" s="410"/>
      <c r="M3323" s="410"/>
      <c r="N3323" s="410"/>
      <c r="O3323" s="408"/>
      <c r="P3323" s="408"/>
      <c r="Q3323" s="408"/>
      <c r="R3323" s="408"/>
      <c r="S3323" s="408"/>
      <c r="T3323" s="408"/>
      <c r="U3323" s="408"/>
      <c r="V3323" s="408"/>
      <c r="W3323" s="409"/>
      <c r="X3323" s="409"/>
      <c r="Y3323" s="409"/>
      <c r="Z3323" s="409"/>
      <c r="AA3323" s="409"/>
      <c r="AB3323" s="409"/>
      <c r="AC3323" s="408"/>
      <c r="AD3323" s="408"/>
      <c r="AG3323" s="100">
        <f t="shared" si="484"/>
        <v>0</v>
      </c>
      <c r="AH3323" s="101">
        <f t="shared" si="485"/>
        <v>0</v>
      </c>
      <c r="AI3323" s="101">
        <f t="shared" si="486"/>
        <v>0</v>
      </c>
      <c r="AJ3323" s="102">
        <f t="shared" si="487"/>
        <v>0</v>
      </c>
      <c r="AL3323" s="111">
        <f t="shared" si="488"/>
        <v>0</v>
      </c>
      <c r="AN3323" s="111">
        <f t="shared" si="489"/>
        <v>0</v>
      </c>
    </row>
    <row r="3324" spans="3:40">
      <c r="C3324" s="169" t="s">
        <v>93</v>
      </c>
      <c r="D3324" s="410" t="str">
        <f t="shared" si="483"/>
        <v/>
      </c>
      <c r="E3324" s="410"/>
      <c r="F3324" s="410"/>
      <c r="G3324" s="410"/>
      <c r="H3324" s="410"/>
      <c r="I3324" s="410"/>
      <c r="J3324" s="410"/>
      <c r="K3324" s="410"/>
      <c r="L3324" s="410"/>
      <c r="M3324" s="410"/>
      <c r="N3324" s="410"/>
      <c r="O3324" s="408"/>
      <c r="P3324" s="408"/>
      <c r="Q3324" s="408"/>
      <c r="R3324" s="408"/>
      <c r="S3324" s="408"/>
      <c r="T3324" s="408"/>
      <c r="U3324" s="408"/>
      <c r="V3324" s="408"/>
      <c r="W3324" s="409"/>
      <c r="X3324" s="409"/>
      <c r="Y3324" s="409"/>
      <c r="Z3324" s="409"/>
      <c r="AA3324" s="409"/>
      <c r="AB3324" s="409"/>
      <c r="AC3324" s="408"/>
      <c r="AD3324" s="408"/>
      <c r="AG3324" s="100">
        <f t="shared" si="484"/>
        <v>0</v>
      </c>
      <c r="AH3324" s="101">
        <f t="shared" si="485"/>
        <v>0</v>
      </c>
      <c r="AI3324" s="101">
        <f t="shared" si="486"/>
        <v>0</v>
      </c>
      <c r="AJ3324" s="102">
        <f t="shared" si="487"/>
        <v>0</v>
      </c>
      <c r="AL3324" s="111">
        <f t="shared" si="488"/>
        <v>0</v>
      </c>
      <c r="AN3324" s="111">
        <f t="shared" si="489"/>
        <v>0</v>
      </c>
    </row>
    <row r="3325" spans="3:40">
      <c r="C3325" s="169" t="s">
        <v>94</v>
      </c>
      <c r="D3325" s="410" t="str">
        <f t="shared" si="483"/>
        <v/>
      </c>
      <c r="E3325" s="410"/>
      <c r="F3325" s="410"/>
      <c r="G3325" s="410"/>
      <c r="H3325" s="410"/>
      <c r="I3325" s="410"/>
      <c r="J3325" s="410"/>
      <c r="K3325" s="410"/>
      <c r="L3325" s="410"/>
      <c r="M3325" s="410"/>
      <c r="N3325" s="410"/>
      <c r="O3325" s="408"/>
      <c r="P3325" s="408"/>
      <c r="Q3325" s="408"/>
      <c r="R3325" s="408"/>
      <c r="S3325" s="408"/>
      <c r="T3325" s="408"/>
      <c r="U3325" s="408"/>
      <c r="V3325" s="408"/>
      <c r="W3325" s="409"/>
      <c r="X3325" s="409"/>
      <c r="Y3325" s="409"/>
      <c r="Z3325" s="409"/>
      <c r="AA3325" s="409"/>
      <c r="AB3325" s="409"/>
      <c r="AC3325" s="408"/>
      <c r="AD3325" s="408"/>
      <c r="AG3325" s="100">
        <f t="shared" si="484"/>
        <v>0</v>
      </c>
      <c r="AH3325" s="101">
        <f t="shared" si="485"/>
        <v>0</v>
      </c>
      <c r="AI3325" s="101">
        <f t="shared" si="486"/>
        <v>0</v>
      </c>
      <c r="AJ3325" s="102">
        <f t="shared" si="487"/>
        <v>0</v>
      </c>
      <c r="AL3325" s="111">
        <f t="shared" si="488"/>
        <v>0</v>
      </c>
      <c r="AN3325" s="111">
        <f t="shared" si="489"/>
        <v>0</v>
      </c>
    </row>
    <row r="3326" spans="3:40">
      <c r="C3326" s="169" t="s">
        <v>95</v>
      </c>
      <c r="D3326" s="410" t="str">
        <f t="shared" si="483"/>
        <v/>
      </c>
      <c r="E3326" s="410"/>
      <c r="F3326" s="410"/>
      <c r="G3326" s="410"/>
      <c r="H3326" s="410"/>
      <c r="I3326" s="410"/>
      <c r="J3326" s="410"/>
      <c r="K3326" s="410"/>
      <c r="L3326" s="410"/>
      <c r="M3326" s="410"/>
      <c r="N3326" s="410"/>
      <c r="O3326" s="408"/>
      <c r="P3326" s="408"/>
      <c r="Q3326" s="408"/>
      <c r="R3326" s="408"/>
      <c r="S3326" s="408"/>
      <c r="T3326" s="408"/>
      <c r="U3326" s="408"/>
      <c r="V3326" s="408"/>
      <c r="W3326" s="409"/>
      <c r="X3326" s="409"/>
      <c r="Y3326" s="409"/>
      <c r="Z3326" s="409"/>
      <c r="AA3326" s="409"/>
      <c r="AB3326" s="409"/>
      <c r="AC3326" s="408"/>
      <c r="AD3326" s="408"/>
      <c r="AG3326" s="100">
        <f t="shared" si="484"/>
        <v>0</v>
      </c>
      <c r="AH3326" s="101">
        <f t="shared" si="485"/>
        <v>0</v>
      </c>
      <c r="AI3326" s="101">
        <f t="shared" si="486"/>
        <v>0</v>
      </c>
      <c r="AJ3326" s="102">
        <f t="shared" si="487"/>
        <v>0</v>
      </c>
      <c r="AL3326" s="111">
        <f t="shared" si="488"/>
        <v>0</v>
      </c>
      <c r="AN3326" s="111">
        <f t="shared" si="489"/>
        <v>0</v>
      </c>
    </row>
    <row r="3327" spans="3:40">
      <c r="C3327" s="169" t="s">
        <v>96</v>
      </c>
      <c r="D3327" s="410" t="str">
        <f t="shared" si="483"/>
        <v/>
      </c>
      <c r="E3327" s="410"/>
      <c r="F3327" s="410"/>
      <c r="G3327" s="410"/>
      <c r="H3327" s="410"/>
      <c r="I3327" s="410"/>
      <c r="J3327" s="410"/>
      <c r="K3327" s="410"/>
      <c r="L3327" s="410"/>
      <c r="M3327" s="410"/>
      <c r="N3327" s="410"/>
      <c r="O3327" s="408"/>
      <c r="P3327" s="408"/>
      <c r="Q3327" s="408"/>
      <c r="R3327" s="408"/>
      <c r="S3327" s="408"/>
      <c r="T3327" s="408"/>
      <c r="U3327" s="408"/>
      <c r="V3327" s="408"/>
      <c r="W3327" s="409"/>
      <c r="X3327" s="409"/>
      <c r="Y3327" s="409"/>
      <c r="Z3327" s="409"/>
      <c r="AA3327" s="409"/>
      <c r="AB3327" s="409"/>
      <c r="AC3327" s="408"/>
      <c r="AD3327" s="408"/>
      <c r="AG3327" s="100">
        <f t="shared" si="484"/>
        <v>0</v>
      </c>
      <c r="AH3327" s="101">
        <f t="shared" si="485"/>
        <v>0</v>
      </c>
      <c r="AI3327" s="101">
        <f t="shared" si="486"/>
        <v>0</v>
      </c>
      <c r="AJ3327" s="102">
        <f t="shared" si="487"/>
        <v>0</v>
      </c>
      <c r="AL3327" s="111">
        <f t="shared" si="488"/>
        <v>0</v>
      </c>
      <c r="AN3327" s="111">
        <f t="shared" si="489"/>
        <v>0</v>
      </c>
    </row>
    <row r="3328" spans="3:40">
      <c r="C3328" s="169" t="s">
        <v>97</v>
      </c>
      <c r="D3328" s="410" t="str">
        <f t="shared" si="483"/>
        <v/>
      </c>
      <c r="E3328" s="410"/>
      <c r="F3328" s="410"/>
      <c r="G3328" s="410"/>
      <c r="H3328" s="410"/>
      <c r="I3328" s="410"/>
      <c r="J3328" s="410"/>
      <c r="K3328" s="410"/>
      <c r="L3328" s="410"/>
      <c r="M3328" s="410"/>
      <c r="N3328" s="410"/>
      <c r="O3328" s="408"/>
      <c r="P3328" s="408"/>
      <c r="Q3328" s="408"/>
      <c r="R3328" s="408"/>
      <c r="S3328" s="408"/>
      <c r="T3328" s="408"/>
      <c r="U3328" s="408"/>
      <c r="V3328" s="408"/>
      <c r="W3328" s="409"/>
      <c r="X3328" s="409"/>
      <c r="Y3328" s="409"/>
      <c r="Z3328" s="409"/>
      <c r="AA3328" s="409"/>
      <c r="AB3328" s="409"/>
      <c r="AC3328" s="408"/>
      <c r="AD3328" s="408"/>
      <c r="AG3328" s="100">
        <f t="shared" si="484"/>
        <v>0</v>
      </c>
      <c r="AH3328" s="101">
        <f t="shared" si="485"/>
        <v>0</v>
      </c>
      <c r="AI3328" s="101">
        <f t="shared" si="486"/>
        <v>0</v>
      </c>
      <c r="AJ3328" s="102">
        <f t="shared" si="487"/>
        <v>0</v>
      </c>
      <c r="AL3328" s="111">
        <f t="shared" si="488"/>
        <v>0</v>
      </c>
      <c r="AN3328" s="111">
        <f t="shared" si="489"/>
        <v>0</v>
      </c>
    </row>
    <row r="3329" spans="3:40">
      <c r="C3329" s="169" t="s">
        <v>98</v>
      </c>
      <c r="D3329" s="410" t="str">
        <f t="shared" si="483"/>
        <v/>
      </c>
      <c r="E3329" s="410"/>
      <c r="F3329" s="410"/>
      <c r="G3329" s="410"/>
      <c r="H3329" s="410"/>
      <c r="I3329" s="410"/>
      <c r="J3329" s="410"/>
      <c r="K3329" s="410"/>
      <c r="L3329" s="410"/>
      <c r="M3329" s="410"/>
      <c r="N3329" s="410"/>
      <c r="O3329" s="408"/>
      <c r="P3329" s="408"/>
      <c r="Q3329" s="408"/>
      <c r="R3329" s="408"/>
      <c r="S3329" s="408"/>
      <c r="T3329" s="408"/>
      <c r="U3329" s="408"/>
      <c r="V3329" s="408"/>
      <c r="W3329" s="409"/>
      <c r="X3329" s="409"/>
      <c r="Y3329" s="409"/>
      <c r="Z3329" s="409"/>
      <c r="AA3329" s="409"/>
      <c r="AB3329" s="409"/>
      <c r="AC3329" s="408"/>
      <c r="AD3329" s="408"/>
      <c r="AG3329" s="100">
        <f t="shared" si="484"/>
        <v>0</v>
      </c>
      <c r="AH3329" s="101">
        <f t="shared" si="485"/>
        <v>0</v>
      </c>
      <c r="AI3329" s="101">
        <f t="shared" si="486"/>
        <v>0</v>
      </c>
      <c r="AJ3329" s="102">
        <f t="shared" si="487"/>
        <v>0</v>
      </c>
      <c r="AL3329" s="111">
        <f t="shared" si="488"/>
        <v>0</v>
      </c>
      <c r="AN3329" s="111">
        <f t="shared" si="489"/>
        <v>0</v>
      </c>
    </row>
    <row r="3330" spans="3:40">
      <c r="C3330" s="169" t="s">
        <v>99</v>
      </c>
      <c r="D3330" s="410" t="str">
        <f t="shared" si="483"/>
        <v/>
      </c>
      <c r="E3330" s="410"/>
      <c r="F3330" s="410"/>
      <c r="G3330" s="410"/>
      <c r="H3330" s="410"/>
      <c r="I3330" s="410"/>
      <c r="J3330" s="410"/>
      <c r="K3330" s="410"/>
      <c r="L3330" s="410"/>
      <c r="M3330" s="410"/>
      <c r="N3330" s="410"/>
      <c r="O3330" s="408"/>
      <c r="P3330" s="408"/>
      <c r="Q3330" s="408"/>
      <c r="R3330" s="408"/>
      <c r="S3330" s="408"/>
      <c r="T3330" s="408"/>
      <c r="U3330" s="408"/>
      <c r="V3330" s="408"/>
      <c r="W3330" s="409"/>
      <c r="X3330" s="409"/>
      <c r="Y3330" s="409"/>
      <c r="Z3330" s="409"/>
      <c r="AA3330" s="409"/>
      <c r="AB3330" s="409"/>
      <c r="AC3330" s="408"/>
      <c r="AD3330" s="408"/>
      <c r="AG3330" s="100">
        <f t="shared" si="484"/>
        <v>0</v>
      </c>
      <c r="AH3330" s="101">
        <f t="shared" si="485"/>
        <v>0</v>
      </c>
      <c r="AI3330" s="101">
        <f t="shared" si="486"/>
        <v>0</v>
      </c>
      <c r="AJ3330" s="102">
        <f t="shared" si="487"/>
        <v>0</v>
      </c>
      <c r="AL3330" s="111">
        <f t="shared" si="488"/>
        <v>0</v>
      </c>
      <c r="AN3330" s="111">
        <f t="shared" si="489"/>
        <v>0</v>
      </c>
    </row>
    <row r="3331" spans="3:40">
      <c r="C3331" s="169" t="s">
        <v>100</v>
      </c>
      <c r="D3331" s="410" t="str">
        <f t="shared" si="483"/>
        <v/>
      </c>
      <c r="E3331" s="410"/>
      <c r="F3331" s="410"/>
      <c r="G3331" s="410"/>
      <c r="H3331" s="410"/>
      <c r="I3331" s="410"/>
      <c r="J3331" s="410"/>
      <c r="K3331" s="410"/>
      <c r="L3331" s="410"/>
      <c r="M3331" s="410"/>
      <c r="N3331" s="410"/>
      <c r="O3331" s="408"/>
      <c r="P3331" s="408"/>
      <c r="Q3331" s="408"/>
      <c r="R3331" s="408"/>
      <c r="S3331" s="408"/>
      <c r="T3331" s="408"/>
      <c r="U3331" s="408"/>
      <c r="V3331" s="408"/>
      <c r="W3331" s="409"/>
      <c r="X3331" s="409"/>
      <c r="Y3331" s="409"/>
      <c r="Z3331" s="409"/>
      <c r="AA3331" s="409"/>
      <c r="AB3331" s="409"/>
      <c r="AC3331" s="408"/>
      <c r="AD3331" s="408"/>
      <c r="AG3331" s="100">
        <f t="shared" si="484"/>
        <v>0</v>
      </c>
      <c r="AH3331" s="101">
        <f t="shared" si="485"/>
        <v>0</v>
      </c>
      <c r="AI3331" s="101">
        <f t="shared" si="486"/>
        <v>0</v>
      </c>
      <c r="AJ3331" s="102">
        <f t="shared" si="487"/>
        <v>0</v>
      </c>
      <c r="AL3331" s="111">
        <f t="shared" si="488"/>
        <v>0</v>
      </c>
      <c r="AN3331" s="111">
        <f t="shared" si="489"/>
        <v>0</v>
      </c>
    </row>
    <row r="3332" spans="3:40">
      <c r="C3332" s="169" t="s">
        <v>101</v>
      </c>
      <c r="D3332" s="410" t="str">
        <f t="shared" si="483"/>
        <v/>
      </c>
      <c r="E3332" s="410"/>
      <c r="F3332" s="410"/>
      <c r="G3332" s="410"/>
      <c r="H3332" s="410"/>
      <c r="I3332" s="410"/>
      <c r="J3332" s="410"/>
      <c r="K3332" s="410"/>
      <c r="L3332" s="410"/>
      <c r="M3332" s="410"/>
      <c r="N3332" s="410"/>
      <c r="O3332" s="408"/>
      <c r="P3332" s="408"/>
      <c r="Q3332" s="408"/>
      <c r="R3332" s="408"/>
      <c r="S3332" s="408"/>
      <c r="T3332" s="408"/>
      <c r="U3332" s="408"/>
      <c r="V3332" s="408"/>
      <c r="W3332" s="409"/>
      <c r="X3332" s="409"/>
      <c r="Y3332" s="409"/>
      <c r="Z3332" s="409"/>
      <c r="AA3332" s="409"/>
      <c r="AB3332" s="409"/>
      <c r="AC3332" s="408"/>
      <c r="AD3332" s="408"/>
      <c r="AG3332" s="100">
        <f t="shared" si="484"/>
        <v>0</v>
      </c>
      <c r="AH3332" s="101">
        <f t="shared" si="485"/>
        <v>0</v>
      </c>
      <c r="AI3332" s="101">
        <f t="shared" si="486"/>
        <v>0</v>
      </c>
      <c r="AJ3332" s="102">
        <f t="shared" si="487"/>
        <v>0</v>
      </c>
      <c r="AL3332" s="111">
        <f t="shared" si="488"/>
        <v>0</v>
      </c>
      <c r="AN3332" s="111">
        <f t="shared" si="489"/>
        <v>0</v>
      </c>
    </row>
    <row r="3333" spans="3:40">
      <c r="C3333" s="169" t="s">
        <v>102</v>
      </c>
      <c r="D3333" s="410" t="str">
        <f t="shared" si="483"/>
        <v/>
      </c>
      <c r="E3333" s="410"/>
      <c r="F3333" s="410"/>
      <c r="G3333" s="410"/>
      <c r="H3333" s="410"/>
      <c r="I3333" s="410"/>
      <c r="J3333" s="410"/>
      <c r="K3333" s="410"/>
      <c r="L3333" s="410"/>
      <c r="M3333" s="410"/>
      <c r="N3333" s="410"/>
      <c r="O3333" s="408"/>
      <c r="P3333" s="408"/>
      <c r="Q3333" s="408"/>
      <c r="R3333" s="408"/>
      <c r="S3333" s="408"/>
      <c r="T3333" s="408"/>
      <c r="U3333" s="408"/>
      <c r="V3333" s="408"/>
      <c r="W3333" s="409"/>
      <c r="X3333" s="409"/>
      <c r="Y3333" s="409"/>
      <c r="Z3333" s="409"/>
      <c r="AA3333" s="409"/>
      <c r="AB3333" s="409"/>
      <c r="AC3333" s="408"/>
      <c r="AD3333" s="408"/>
      <c r="AG3333" s="100">
        <f t="shared" si="484"/>
        <v>0</v>
      </c>
      <c r="AH3333" s="101">
        <f t="shared" si="485"/>
        <v>0</v>
      </c>
      <c r="AI3333" s="101">
        <f t="shared" si="486"/>
        <v>0</v>
      </c>
      <c r="AJ3333" s="102">
        <f t="shared" si="487"/>
        <v>0</v>
      </c>
      <c r="AL3333" s="111">
        <f t="shared" si="488"/>
        <v>0</v>
      </c>
      <c r="AN3333" s="111">
        <f t="shared" si="489"/>
        <v>0</v>
      </c>
    </row>
    <row r="3334" spans="3:40">
      <c r="C3334" s="169" t="s">
        <v>103</v>
      </c>
      <c r="D3334" s="410" t="str">
        <f t="shared" si="483"/>
        <v/>
      </c>
      <c r="E3334" s="410"/>
      <c r="F3334" s="410"/>
      <c r="G3334" s="410"/>
      <c r="H3334" s="410"/>
      <c r="I3334" s="410"/>
      <c r="J3334" s="410"/>
      <c r="K3334" s="410"/>
      <c r="L3334" s="410"/>
      <c r="M3334" s="410"/>
      <c r="N3334" s="410"/>
      <c r="O3334" s="408"/>
      <c r="P3334" s="408"/>
      <c r="Q3334" s="408"/>
      <c r="R3334" s="408"/>
      <c r="S3334" s="408"/>
      <c r="T3334" s="408"/>
      <c r="U3334" s="408"/>
      <c r="V3334" s="408"/>
      <c r="W3334" s="409"/>
      <c r="X3334" s="409"/>
      <c r="Y3334" s="409"/>
      <c r="Z3334" s="409"/>
      <c r="AA3334" s="409"/>
      <c r="AB3334" s="409"/>
      <c r="AC3334" s="408"/>
      <c r="AD3334" s="408"/>
      <c r="AG3334" s="100">
        <f t="shared" si="484"/>
        <v>0</v>
      </c>
      <c r="AH3334" s="101">
        <f t="shared" si="485"/>
        <v>0</v>
      </c>
      <c r="AI3334" s="101">
        <f t="shared" si="486"/>
        <v>0</v>
      </c>
      <c r="AJ3334" s="102">
        <f t="shared" si="487"/>
        <v>0</v>
      </c>
      <c r="AL3334" s="111">
        <f t="shared" si="488"/>
        <v>0</v>
      </c>
      <c r="AN3334" s="111">
        <f t="shared" si="489"/>
        <v>0</v>
      </c>
    </row>
    <row r="3335" spans="3:40">
      <c r="C3335" s="169" t="s">
        <v>104</v>
      </c>
      <c r="D3335" s="410" t="str">
        <f t="shared" si="483"/>
        <v/>
      </c>
      <c r="E3335" s="410"/>
      <c r="F3335" s="410"/>
      <c r="G3335" s="410"/>
      <c r="H3335" s="410"/>
      <c r="I3335" s="410"/>
      <c r="J3335" s="410"/>
      <c r="K3335" s="410"/>
      <c r="L3335" s="410"/>
      <c r="M3335" s="410"/>
      <c r="N3335" s="410"/>
      <c r="O3335" s="408"/>
      <c r="P3335" s="408"/>
      <c r="Q3335" s="408"/>
      <c r="R3335" s="408"/>
      <c r="S3335" s="408"/>
      <c r="T3335" s="408"/>
      <c r="U3335" s="408"/>
      <c r="V3335" s="408"/>
      <c r="W3335" s="409"/>
      <c r="X3335" s="409"/>
      <c r="Y3335" s="409"/>
      <c r="Z3335" s="409"/>
      <c r="AA3335" s="409"/>
      <c r="AB3335" s="409"/>
      <c r="AC3335" s="408"/>
      <c r="AD3335" s="408"/>
      <c r="AG3335" s="100">
        <f t="shared" si="484"/>
        <v>0</v>
      </c>
      <c r="AH3335" s="101">
        <f t="shared" si="485"/>
        <v>0</v>
      </c>
      <c r="AI3335" s="101">
        <f t="shared" si="486"/>
        <v>0</v>
      </c>
      <c r="AJ3335" s="102">
        <f t="shared" si="487"/>
        <v>0</v>
      </c>
      <c r="AL3335" s="111">
        <f t="shared" si="488"/>
        <v>0</v>
      </c>
      <c r="AN3335" s="111">
        <f t="shared" si="489"/>
        <v>0</v>
      </c>
    </row>
    <row r="3336" spans="3:40">
      <c r="C3336" s="282" t="s">
        <v>105</v>
      </c>
      <c r="D3336" s="410" t="str">
        <f t="shared" si="483"/>
        <v/>
      </c>
      <c r="E3336" s="410"/>
      <c r="F3336" s="410"/>
      <c r="G3336" s="410"/>
      <c r="H3336" s="410"/>
      <c r="I3336" s="410"/>
      <c r="J3336" s="410"/>
      <c r="K3336" s="410"/>
      <c r="L3336" s="410"/>
      <c r="M3336" s="410"/>
      <c r="N3336" s="410"/>
      <c r="O3336" s="408"/>
      <c r="P3336" s="408"/>
      <c r="Q3336" s="408"/>
      <c r="R3336" s="408"/>
      <c r="S3336" s="408"/>
      <c r="T3336" s="408"/>
      <c r="U3336" s="408"/>
      <c r="V3336" s="408"/>
      <c r="W3336" s="409"/>
      <c r="X3336" s="409"/>
      <c r="Y3336" s="409"/>
      <c r="Z3336" s="409"/>
      <c r="AA3336" s="409"/>
      <c r="AB3336" s="409"/>
      <c r="AC3336" s="408"/>
      <c r="AD3336" s="408"/>
      <c r="AG3336" s="100">
        <f t="shared" si="484"/>
        <v>0</v>
      </c>
      <c r="AH3336" s="101">
        <f t="shared" si="485"/>
        <v>0</v>
      </c>
      <c r="AI3336" s="101">
        <f t="shared" si="486"/>
        <v>0</v>
      </c>
      <c r="AJ3336" s="102">
        <f t="shared" si="487"/>
        <v>0</v>
      </c>
      <c r="AL3336" s="111">
        <f t="shared" si="488"/>
        <v>0</v>
      </c>
      <c r="AN3336" s="111">
        <f t="shared" si="489"/>
        <v>0</v>
      </c>
    </row>
    <row r="3337" spans="3:40">
      <c r="C3337" s="281" t="s">
        <v>106</v>
      </c>
      <c r="D3337" s="410" t="str">
        <f t="shared" si="483"/>
        <v/>
      </c>
      <c r="E3337" s="410"/>
      <c r="F3337" s="410"/>
      <c r="G3337" s="410"/>
      <c r="H3337" s="410"/>
      <c r="I3337" s="410"/>
      <c r="J3337" s="410"/>
      <c r="K3337" s="410"/>
      <c r="L3337" s="410"/>
      <c r="M3337" s="410"/>
      <c r="N3337" s="410"/>
      <c r="O3337" s="408"/>
      <c r="P3337" s="408"/>
      <c r="Q3337" s="408"/>
      <c r="R3337" s="408"/>
      <c r="S3337" s="408"/>
      <c r="T3337" s="408"/>
      <c r="U3337" s="408"/>
      <c r="V3337" s="408"/>
      <c r="W3337" s="409"/>
      <c r="X3337" s="409"/>
      <c r="Y3337" s="409"/>
      <c r="Z3337" s="409"/>
      <c r="AA3337" s="409"/>
      <c r="AB3337" s="409"/>
      <c r="AC3337" s="408"/>
      <c r="AD3337" s="408"/>
      <c r="AG3337" s="100">
        <f t="shared" si="484"/>
        <v>0</v>
      </c>
      <c r="AH3337" s="101">
        <f t="shared" si="485"/>
        <v>0</v>
      </c>
      <c r="AI3337" s="101">
        <f t="shared" si="486"/>
        <v>0</v>
      </c>
      <c r="AJ3337" s="102">
        <f t="shared" si="487"/>
        <v>0</v>
      </c>
      <c r="AL3337" s="111">
        <f t="shared" si="488"/>
        <v>0</v>
      </c>
      <c r="AN3337" s="111">
        <f t="shared" si="489"/>
        <v>0</v>
      </c>
    </row>
    <row r="3338" spans="3:40">
      <c r="C3338" s="281" t="s">
        <v>107</v>
      </c>
      <c r="D3338" s="410" t="str">
        <f t="shared" si="483"/>
        <v/>
      </c>
      <c r="E3338" s="410"/>
      <c r="F3338" s="410"/>
      <c r="G3338" s="410"/>
      <c r="H3338" s="410"/>
      <c r="I3338" s="410"/>
      <c r="J3338" s="410"/>
      <c r="K3338" s="410"/>
      <c r="L3338" s="410"/>
      <c r="M3338" s="410"/>
      <c r="N3338" s="410"/>
      <c r="O3338" s="408"/>
      <c r="P3338" s="408"/>
      <c r="Q3338" s="408"/>
      <c r="R3338" s="408"/>
      <c r="S3338" s="408"/>
      <c r="T3338" s="408"/>
      <c r="U3338" s="408"/>
      <c r="V3338" s="408"/>
      <c r="W3338" s="409"/>
      <c r="X3338" s="409"/>
      <c r="Y3338" s="409"/>
      <c r="Z3338" s="409"/>
      <c r="AA3338" s="409"/>
      <c r="AB3338" s="409"/>
      <c r="AC3338" s="408"/>
      <c r="AD3338" s="408"/>
      <c r="AG3338" s="100">
        <f t="shared" si="484"/>
        <v>0</v>
      </c>
      <c r="AH3338" s="101">
        <f t="shared" si="485"/>
        <v>0</v>
      </c>
      <c r="AI3338" s="101">
        <f t="shared" si="486"/>
        <v>0</v>
      </c>
      <c r="AJ3338" s="102">
        <f t="shared" si="487"/>
        <v>0</v>
      </c>
      <c r="AL3338" s="111">
        <f t="shared" si="488"/>
        <v>0</v>
      </c>
      <c r="AN3338" s="111">
        <f t="shared" si="489"/>
        <v>0</v>
      </c>
    </row>
    <row r="3339" spans="3:40">
      <c r="C3339" s="191" t="s">
        <v>108</v>
      </c>
      <c r="D3339" s="410" t="str">
        <f t="shared" si="483"/>
        <v/>
      </c>
      <c r="E3339" s="410"/>
      <c r="F3339" s="410"/>
      <c r="G3339" s="410"/>
      <c r="H3339" s="410"/>
      <c r="I3339" s="410"/>
      <c r="J3339" s="410"/>
      <c r="K3339" s="410"/>
      <c r="L3339" s="410"/>
      <c r="M3339" s="410"/>
      <c r="N3339" s="410"/>
      <c r="O3339" s="408"/>
      <c r="P3339" s="408"/>
      <c r="Q3339" s="408"/>
      <c r="R3339" s="408"/>
      <c r="S3339" s="408"/>
      <c r="T3339" s="408"/>
      <c r="U3339" s="408"/>
      <c r="V3339" s="408"/>
      <c r="W3339" s="409"/>
      <c r="X3339" s="409"/>
      <c r="Y3339" s="409"/>
      <c r="Z3339" s="409"/>
      <c r="AA3339" s="409"/>
      <c r="AB3339" s="409"/>
      <c r="AC3339" s="408"/>
      <c r="AD3339" s="408"/>
      <c r="AG3339" s="100">
        <f t="shared" si="484"/>
        <v>0</v>
      </c>
      <c r="AH3339" s="101">
        <f t="shared" si="485"/>
        <v>0</v>
      </c>
      <c r="AI3339" s="101">
        <f t="shared" si="486"/>
        <v>0</v>
      </c>
      <c r="AJ3339" s="102">
        <f t="shared" si="487"/>
        <v>0</v>
      </c>
      <c r="AL3339" s="111">
        <f t="shared" si="488"/>
        <v>0</v>
      </c>
      <c r="AN3339" s="111">
        <f t="shared" si="489"/>
        <v>0</v>
      </c>
    </row>
    <row r="3340" spans="3:40">
      <c r="C3340" s="169" t="s">
        <v>109</v>
      </c>
      <c r="D3340" s="410" t="str">
        <f t="shared" si="483"/>
        <v/>
      </c>
      <c r="E3340" s="410"/>
      <c r="F3340" s="410"/>
      <c r="G3340" s="410"/>
      <c r="H3340" s="410"/>
      <c r="I3340" s="410"/>
      <c r="J3340" s="410"/>
      <c r="K3340" s="410"/>
      <c r="L3340" s="410"/>
      <c r="M3340" s="410"/>
      <c r="N3340" s="410"/>
      <c r="O3340" s="408"/>
      <c r="P3340" s="408"/>
      <c r="Q3340" s="408"/>
      <c r="R3340" s="408"/>
      <c r="S3340" s="408"/>
      <c r="T3340" s="408"/>
      <c r="U3340" s="408"/>
      <c r="V3340" s="408"/>
      <c r="W3340" s="409"/>
      <c r="X3340" s="409"/>
      <c r="Y3340" s="409"/>
      <c r="Z3340" s="409"/>
      <c r="AA3340" s="409"/>
      <c r="AB3340" s="409"/>
      <c r="AC3340" s="408"/>
      <c r="AD3340" s="408"/>
      <c r="AG3340" s="100">
        <f t="shared" si="484"/>
        <v>0</v>
      </c>
      <c r="AH3340" s="101">
        <f t="shared" si="485"/>
        <v>0</v>
      </c>
      <c r="AI3340" s="101">
        <f t="shared" si="486"/>
        <v>0</v>
      </c>
      <c r="AJ3340" s="102">
        <f t="shared" si="487"/>
        <v>0</v>
      </c>
      <c r="AL3340" s="111">
        <f t="shared" si="488"/>
        <v>0</v>
      </c>
      <c r="AN3340" s="111">
        <f t="shared" si="489"/>
        <v>0</v>
      </c>
    </row>
    <row r="3341" spans="3:40">
      <c r="C3341" s="169" t="s">
        <v>110</v>
      </c>
      <c r="D3341" s="410" t="str">
        <f t="shared" si="483"/>
        <v/>
      </c>
      <c r="E3341" s="410"/>
      <c r="F3341" s="410"/>
      <c r="G3341" s="410"/>
      <c r="H3341" s="410"/>
      <c r="I3341" s="410"/>
      <c r="J3341" s="410"/>
      <c r="K3341" s="410"/>
      <c r="L3341" s="410"/>
      <c r="M3341" s="410"/>
      <c r="N3341" s="410"/>
      <c r="O3341" s="408"/>
      <c r="P3341" s="408"/>
      <c r="Q3341" s="408"/>
      <c r="R3341" s="408"/>
      <c r="S3341" s="408"/>
      <c r="T3341" s="408"/>
      <c r="U3341" s="408"/>
      <c r="V3341" s="408"/>
      <c r="W3341" s="409"/>
      <c r="X3341" s="409"/>
      <c r="Y3341" s="409"/>
      <c r="Z3341" s="409"/>
      <c r="AA3341" s="409"/>
      <c r="AB3341" s="409"/>
      <c r="AC3341" s="408"/>
      <c r="AD3341" s="408"/>
      <c r="AG3341" s="100">
        <f t="shared" si="484"/>
        <v>0</v>
      </c>
      <c r="AH3341" s="101">
        <f t="shared" si="485"/>
        <v>0</v>
      </c>
      <c r="AI3341" s="101">
        <f t="shared" si="486"/>
        <v>0</v>
      </c>
      <c r="AJ3341" s="102">
        <f t="shared" si="487"/>
        <v>0</v>
      </c>
      <c r="AL3341" s="111">
        <f t="shared" si="488"/>
        <v>0</v>
      </c>
      <c r="AN3341" s="111">
        <f t="shared" si="489"/>
        <v>0</v>
      </c>
    </row>
    <row r="3342" spans="3:40">
      <c r="C3342" s="169" t="s">
        <v>111</v>
      </c>
      <c r="D3342" s="410" t="str">
        <f t="shared" si="483"/>
        <v/>
      </c>
      <c r="E3342" s="410"/>
      <c r="F3342" s="410"/>
      <c r="G3342" s="410"/>
      <c r="H3342" s="410"/>
      <c r="I3342" s="410"/>
      <c r="J3342" s="410"/>
      <c r="K3342" s="410"/>
      <c r="L3342" s="410"/>
      <c r="M3342" s="410"/>
      <c r="N3342" s="410"/>
      <c r="O3342" s="408"/>
      <c r="P3342" s="408"/>
      <c r="Q3342" s="408"/>
      <c r="R3342" s="408"/>
      <c r="S3342" s="408"/>
      <c r="T3342" s="408"/>
      <c r="U3342" s="408"/>
      <c r="V3342" s="408"/>
      <c r="W3342" s="409"/>
      <c r="X3342" s="409"/>
      <c r="Y3342" s="409"/>
      <c r="Z3342" s="409"/>
      <c r="AA3342" s="409"/>
      <c r="AB3342" s="409"/>
      <c r="AC3342" s="408"/>
      <c r="AD3342" s="408"/>
      <c r="AG3342" s="100">
        <f t="shared" si="484"/>
        <v>0</v>
      </c>
      <c r="AH3342" s="101">
        <f t="shared" si="485"/>
        <v>0</v>
      </c>
      <c r="AI3342" s="101">
        <f t="shared" si="486"/>
        <v>0</v>
      </c>
      <c r="AJ3342" s="102">
        <f t="shared" si="487"/>
        <v>0</v>
      </c>
      <c r="AL3342" s="111">
        <f t="shared" si="488"/>
        <v>0</v>
      </c>
      <c r="AN3342" s="111">
        <f t="shared" si="489"/>
        <v>0</v>
      </c>
    </row>
    <row r="3343" spans="3:40">
      <c r="C3343" s="169" t="s">
        <v>112</v>
      </c>
      <c r="D3343" s="410" t="str">
        <f t="shared" si="483"/>
        <v/>
      </c>
      <c r="E3343" s="410"/>
      <c r="F3343" s="410"/>
      <c r="G3343" s="410"/>
      <c r="H3343" s="410"/>
      <c r="I3343" s="410"/>
      <c r="J3343" s="410"/>
      <c r="K3343" s="410"/>
      <c r="L3343" s="410"/>
      <c r="M3343" s="410"/>
      <c r="N3343" s="410"/>
      <c r="O3343" s="408"/>
      <c r="P3343" s="408"/>
      <c r="Q3343" s="408"/>
      <c r="R3343" s="408"/>
      <c r="S3343" s="408"/>
      <c r="T3343" s="408"/>
      <c r="U3343" s="408"/>
      <c r="V3343" s="408"/>
      <c r="W3343" s="409"/>
      <c r="X3343" s="409"/>
      <c r="Y3343" s="409"/>
      <c r="Z3343" s="409"/>
      <c r="AA3343" s="409"/>
      <c r="AB3343" s="409"/>
      <c r="AC3343" s="408"/>
      <c r="AD3343" s="408"/>
      <c r="AG3343" s="100">
        <f t="shared" si="484"/>
        <v>0</v>
      </c>
      <c r="AH3343" s="101">
        <f t="shared" si="485"/>
        <v>0</v>
      </c>
      <c r="AI3343" s="101">
        <f t="shared" si="486"/>
        <v>0</v>
      </c>
      <c r="AJ3343" s="102">
        <f t="shared" si="487"/>
        <v>0</v>
      </c>
      <c r="AL3343" s="111">
        <f t="shared" si="488"/>
        <v>0</v>
      </c>
      <c r="AN3343" s="111">
        <f t="shared" si="489"/>
        <v>0</v>
      </c>
    </row>
    <row r="3344" spans="3:40">
      <c r="C3344" s="169" t="s">
        <v>113</v>
      </c>
      <c r="D3344" s="410" t="str">
        <f t="shared" si="483"/>
        <v/>
      </c>
      <c r="E3344" s="410"/>
      <c r="F3344" s="410"/>
      <c r="G3344" s="410"/>
      <c r="H3344" s="410"/>
      <c r="I3344" s="410"/>
      <c r="J3344" s="410"/>
      <c r="K3344" s="410"/>
      <c r="L3344" s="410"/>
      <c r="M3344" s="410"/>
      <c r="N3344" s="410"/>
      <c r="O3344" s="408"/>
      <c r="P3344" s="408"/>
      <c r="Q3344" s="408"/>
      <c r="R3344" s="408"/>
      <c r="S3344" s="408"/>
      <c r="T3344" s="408"/>
      <c r="U3344" s="408"/>
      <c r="V3344" s="408"/>
      <c r="W3344" s="409"/>
      <c r="X3344" s="409"/>
      <c r="Y3344" s="409"/>
      <c r="Z3344" s="409"/>
      <c r="AA3344" s="409"/>
      <c r="AB3344" s="409"/>
      <c r="AC3344" s="408"/>
      <c r="AD3344" s="408"/>
      <c r="AG3344" s="100">
        <f t="shared" si="484"/>
        <v>0</v>
      </c>
      <c r="AH3344" s="101">
        <f t="shared" si="485"/>
        <v>0</v>
      </c>
      <c r="AI3344" s="101">
        <f t="shared" si="486"/>
        <v>0</v>
      </c>
      <c r="AJ3344" s="102">
        <f t="shared" si="487"/>
        <v>0</v>
      </c>
      <c r="AL3344" s="111">
        <f t="shared" si="488"/>
        <v>0</v>
      </c>
      <c r="AN3344" s="111">
        <f t="shared" si="489"/>
        <v>0</v>
      </c>
    </row>
    <row r="3345" spans="3:40">
      <c r="C3345" s="169" t="s">
        <v>114</v>
      </c>
      <c r="D3345" s="410" t="str">
        <f t="shared" si="483"/>
        <v/>
      </c>
      <c r="E3345" s="410"/>
      <c r="F3345" s="410"/>
      <c r="G3345" s="410"/>
      <c r="H3345" s="410"/>
      <c r="I3345" s="410"/>
      <c r="J3345" s="410"/>
      <c r="K3345" s="410"/>
      <c r="L3345" s="410"/>
      <c r="M3345" s="410"/>
      <c r="N3345" s="410"/>
      <c r="O3345" s="408"/>
      <c r="P3345" s="408"/>
      <c r="Q3345" s="408"/>
      <c r="R3345" s="408"/>
      <c r="S3345" s="408"/>
      <c r="T3345" s="408"/>
      <c r="U3345" s="408"/>
      <c r="V3345" s="408"/>
      <c r="W3345" s="409"/>
      <c r="X3345" s="409"/>
      <c r="Y3345" s="409"/>
      <c r="Z3345" s="409"/>
      <c r="AA3345" s="409"/>
      <c r="AB3345" s="409"/>
      <c r="AC3345" s="408"/>
      <c r="AD3345" s="408"/>
      <c r="AG3345" s="100">
        <f t="shared" si="484"/>
        <v>0</v>
      </c>
      <c r="AH3345" s="101">
        <f t="shared" si="485"/>
        <v>0</v>
      </c>
      <c r="AI3345" s="101">
        <f t="shared" si="486"/>
        <v>0</v>
      </c>
      <c r="AJ3345" s="102">
        <f t="shared" si="487"/>
        <v>0</v>
      </c>
      <c r="AL3345" s="111">
        <f t="shared" si="488"/>
        <v>0</v>
      </c>
      <c r="AN3345" s="111">
        <f t="shared" si="489"/>
        <v>0</v>
      </c>
    </row>
    <row r="3346" spans="3:40">
      <c r="C3346" s="169" t="s">
        <v>115</v>
      </c>
      <c r="D3346" s="410" t="str">
        <f t="shared" si="483"/>
        <v/>
      </c>
      <c r="E3346" s="410"/>
      <c r="F3346" s="410"/>
      <c r="G3346" s="410"/>
      <c r="H3346" s="410"/>
      <c r="I3346" s="410"/>
      <c r="J3346" s="410"/>
      <c r="K3346" s="410"/>
      <c r="L3346" s="410"/>
      <c r="M3346" s="410"/>
      <c r="N3346" s="410"/>
      <c r="O3346" s="408"/>
      <c r="P3346" s="408"/>
      <c r="Q3346" s="408"/>
      <c r="R3346" s="408"/>
      <c r="S3346" s="408"/>
      <c r="T3346" s="408"/>
      <c r="U3346" s="408"/>
      <c r="V3346" s="408"/>
      <c r="W3346" s="409"/>
      <c r="X3346" s="409"/>
      <c r="Y3346" s="409"/>
      <c r="Z3346" s="409"/>
      <c r="AA3346" s="409"/>
      <c r="AB3346" s="409"/>
      <c r="AC3346" s="408"/>
      <c r="AD3346" s="408"/>
      <c r="AG3346" s="100">
        <f t="shared" si="484"/>
        <v>0</v>
      </c>
      <c r="AH3346" s="101">
        <f t="shared" si="485"/>
        <v>0</v>
      </c>
      <c r="AI3346" s="101">
        <f t="shared" si="486"/>
        <v>0</v>
      </c>
      <c r="AJ3346" s="102">
        <f t="shared" si="487"/>
        <v>0</v>
      </c>
      <c r="AL3346" s="111">
        <f t="shared" si="488"/>
        <v>0</v>
      </c>
      <c r="AN3346" s="111">
        <f t="shared" si="489"/>
        <v>0</v>
      </c>
    </row>
    <row r="3347" spans="3:40">
      <c r="C3347" s="169" t="s">
        <v>116</v>
      </c>
      <c r="D3347" s="410" t="str">
        <f t="shared" si="483"/>
        <v/>
      </c>
      <c r="E3347" s="410"/>
      <c r="F3347" s="410"/>
      <c r="G3347" s="410"/>
      <c r="H3347" s="410"/>
      <c r="I3347" s="410"/>
      <c r="J3347" s="410"/>
      <c r="K3347" s="410"/>
      <c r="L3347" s="410"/>
      <c r="M3347" s="410"/>
      <c r="N3347" s="410"/>
      <c r="O3347" s="408"/>
      <c r="P3347" s="408"/>
      <c r="Q3347" s="408"/>
      <c r="R3347" s="408"/>
      <c r="S3347" s="408"/>
      <c r="T3347" s="408"/>
      <c r="U3347" s="408"/>
      <c r="V3347" s="408"/>
      <c r="W3347" s="409"/>
      <c r="X3347" s="409"/>
      <c r="Y3347" s="409"/>
      <c r="Z3347" s="409"/>
      <c r="AA3347" s="409"/>
      <c r="AB3347" s="409"/>
      <c r="AC3347" s="408"/>
      <c r="AD3347" s="408"/>
      <c r="AG3347" s="100">
        <f t="shared" si="484"/>
        <v>0</v>
      </c>
      <c r="AH3347" s="101">
        <f t="shared" si="485"/>
        <v>0</v>
      </c>
      <c r="AI3347" s="101">
        <f t="shared" si="486"/>
        <v>0</v>
      </c>
      <c r="AJ3347" s="102">
        <f t="shared" si="487"/>
        <v>0</v>
      </c>
      <c r="AL3347" s="111">
        <f t="shared" si="488"/>
        <v>0</v>
      </c>
      <c r="AN3347" s="111">
        <f t="shared" si="489"/>
        <v>0</v>
      </c>
    </row>
    <row r="3348" spans="3:40">
      <c r="C3348" s="169" t="s">
        <v>117</v>
      </c>
      <c r="D3348" s="410" t="str">
        <f t="shared" si="483"/>
        <v/>
      </c>
      <c r="E3348" s="410"/>
      <c r="F3348" s="410"/>
      <c r="G3348" s="410"/>
      <c r="H3348" s="410"/>
      <c r="I3348" s="410"/>
      <c r="J3348" s="410"/>
      <c r="K3348" s="410"/>
      <c r="L3348" s="410"/>
      <c r="M3348" s="410"/>
      <c r="N3348" s="410"/>
      <c r="O3348" s="408"/>
      <c r="P3348" s="408"/>
      <c r="Q3348" s="408"/>
      <c r="R3348" s="408"/>
      <c r="S3348" s="408"/>
      <c r="T3348" s="408"/>
      <c r="U3348" s="408"/>
      <c r="V3348" s="408"/>
      <c r="W3348" s="409"/>
      <c r="X3348" s="409"/>
      <c r="Y3348" s="409"/>
      <c r="Z3348" s="409"/>
      <c r="AA3348" s="409"/>
      <c r="AB3348" s="409"/>
      <c r="AC3348" s="408"/>
      <c r="AD3348" s="408"/>
      <c r="AG3348" s="100">
        <f t="shared" si="484"/>
        <v>0</v>
      </c>
      <c r="AH3348" s="101">
        <f t="shared" si="485"/>
        <v>0</v>
      </c>
      <c r="AI3348" s="101">
        <f t="shared" si="486"/>
        <v>0</v>
      </c>
      <c r="AJ3348" s="102">
        <f t="shared" si="487"/>
        <v>0</v>
      </c>
      <c r="AL3348" s="111">
        <f t="shared" si="488"/>
        <v>0</v>
      </c>
      <c r="AN3348" s="111">
        <f t="shared" si="489"/>
        <v>0</v>
      </c>
    </row>
    <row r="3349" spans="3:40">
      <c r="C3349" s="282" t="s">
        <v>118</v>
      </c>
      <c r="D3349" s="410" t="str">
        <f t="shared" si="483"/>
        <v/>
      </c>
      <c r="E3349" s="410"/>
      <c r="F3349" s="410"/>
      <c r="G3349" s="410"/>
      <c r="H3349" s="410"/>
      <c r="I3349" s="410"/>
      <c r="J3349" s="410"/>
      <c r="K3349" s="410"/>
      <c r="L3349" s="410"/>
      <c r="M3349" s="410"/>
      <c r="N3349" s="410"/>
      <c r="O3349" s="408"/>
      <c r="P3349" s="408"/>
      <c r="Q3349" s="408"/>
      <c r="R3349" s="408"/>
      <c r="S3349" s="408"/>
      <c r="T3349" s="408"/>
      <c r="U3349" s="408"/>
      <c r="V3349" s="408"/>
      <c r="W3349" s="409"/>
      <c r="X3349" s="409"/>
      <c r="Y3349" s="409"/>
      <c r="Z3349" s="409"/>
      <c r="AA3349" s="409"/>
      <c r="AB3349" s="409"/>
      <c r="AC3349" s="408"/>
      <c r="AD3349" s="408"/>
      <c r="AG3349" s="100">
        <f t="shared" si="484"/>
        <v>0</v>
      </c>
      <c r="AH3349" s="101">
        <f t="shared" si="485"/>
        <v>0</v>
      </c>
      <c r="AI3349" s="101">
        <f t="shared" si="486"/>
        <v>0</v>
      </c>
      <c r="AJ3349" s="102">
        <f t="shared" si="487"/>
        <v>0</v>
      </c>
      <c r="AL3349" s="111">
        <f t="shared" si="488"/>
        <v>0</v>
      </c>
      <c r="AN3349" s="111">
        <f t="shared" si="489"/>
        <v>0</v>
      </c>
    </row>
    <row r="3350" spans="3:40">
      <c r="C3350" s="281" t="s">
        <v>119</v>
      </c>
      <c r="D3350" s="410" t="str">
        <f t="shared" si="483"/>
        <v/>
      </c>
      <c r="E3350" s="410"/>
      <c r="F3350" s="410"/>
      <c r="G3350" s="410"/>
      <c r="H3350" s="410"/>
      <c r="I3350" s="410"/>
      <c r="J3350" s="410"/>
      <c r="K3350" s="410"/>
      <c r="L3350" s="410"/>
      <c r="M3350" s="410"/>
      <c r="N3350" s="410"/>
      <c r="O3350" s="408"/>
      <c r="P3350" s="408"/>
      <c r="Q3350" s="408"/>
      <c r="R3350" s="408"/>
      <c r="S3350" s="408"/>
      <c r="T3350" s="408"/>
      <c r="U3350" s="408"/>
      <c r="V3350" s="408"/>
      <c r="W3350" s="409"/>
      <c r="X3350" s="409"/>
      <c r="Y3350" s="409"/>
      <c r="Z3350" s="409"/>
      <c r="AA3350" s="409"/>
      <c r="AB3350" s="409"/>
      <c r="AC3350" s="408"/>
      <c r="AD3350" s="408"/>
      <c r="AG3350" s="100">
        <f t="shared" si="484"/>
        <v>0</v>
      </c>
      <c r="AH3350" s="101">
        <f t="shared" si="485"/>
        <v>0</v>
      </c>
      <c r="AI3350" s="101">
        <f t="shared" si="486"/>
        <v>0</v>
      </c>
      <c r="AJ3350" s="102">
        <f t="shared" si="487"/>
        <v>0</v>
      </c>
      <c r="AL3350" s="111">
        <f t="shared" si="488"/>
        <v>0</v>
      </c>
      <c r="AN3350" s="111">
        <f t="shared" si="489"/>
        <v>0</v>
      </c>
    </row>
    <row r="3351" spans="3:40">
      <c r="C3351" s="281" t="s">
        <v>120</v>
      </c>
      <c r="D3351" s="410" t="str">
        <f t="shared" si="483"/>
        <v/>
      </c>
      <c r="E3351" s="410"/>
      <c r="F3351" s="410"/>
      <c r="G3351" s="410"/>
      <c r="H3351" s="410"/>
      <c r="I3351" s="410"/>
      <c r="J3351" s="410"/>
      <c r="K3351" s="410"/>
      <c r="L3351" s="410"/>
      <c r="M3351" s="410"/>
      <c r="N3351" s="410"/>
      <c r="O3351" s="408"/>
      <c r="P3351" s="408"/>
      <c r="Q3351" s="408"/>
      <c r="R3351" s="408"/>
      <c r="S3351" s="408"/>
      <c r="T3351" s="408"/>
      <c r="U3351" s="408"/>
      <c r="V3351" s="408"/>
      <c r="W3351" s="409"/>
      <c r="X3351" s="409"/>
      <c r="Y3351" s="409"/>
      <c r="Z3351" s="409"/>
      <c r="AA3351" s="409"/>
      <c r="AB3351" s="409"/>
      <c r="AC3351" s="408"/>
      <c r="AD3351" s="408"/>
      <c r="AG3351" s="100">
        <f t="shared" si="484"/>
        <v>0</v>
      </c>
      <c r="AH3351" s="101">
        <f t="shared" si="485"/>
        <v>0</v>
      </c>
      <c r="AI3351" s="101">
        <f t="shared" si="486"/>
        <v>0</v>
      </c>
      <c r="AJ3351" s="102">
        <f t="shared" si="487"/>
        <v>0</v>
      </c>
      <c r="AL3351" s="111">
        <f t="shared" si="488"/>
        <v>0</v>
      </c>
      <c r="AN3351" s="111">
        <f t="shared" si="489"/>
        <v>0</v>
      </c>
    </row>
    <row r="3352" spans="3:40">
      <c r="C3352" s="191" t="s">
        <v>121</v>
      </c>
      <c r="D3352" s="410" t="str">
        <f t="shared" si="483"/>
        <v/>
      </c>
      <c r="E3352" s="410"/>
      <c r="F3352" s="410"/>
      <c r="G3352" s="410"/>
      <c r="H3352" s="410"/>
      <c r="I3352" s="410"/>
      <c r="J3352" s="410"/>
      <c r="K3352" s="410"/>
      <c r="L3352" s="410"/>
      <c r="M3352" s="410"/>
      <c r="N3352" s="410"/>
      <c r="O3352" s="408"/>
      <c r="P3352" s="408"/>
      <c r="Q3352" s="408"/>
      <c r="R3352" s="408"/>
      <c r="S3352" s="408"/>
      <c r="T3352" s="408"/>
      <c r="U3352" s="408"/>
      <c r="V3352" s="408"/>
      <c r="W3352" s="409"/>
      <c r="X3352" s="409"/>
      <c r="Y3352" s="409"/>
      <c r="Z3352" s="409"/>
      <c r="AA3352" s="409"/>
      <c r="AB3352" s="409"/>
      <c r="AC3352" s="408"/>
      <c r="AD3352" s="408"/>
      <c r="AG3352" s="100">
        <f t="shared" si="484"/>
        <v>0</v>
      </c>
      <c r="AH3352" s="101">
        <f t="shared" si="485"/>
        <v>0</v>
      </c>
      <c r="AI3352" s="101">
        <f t="shared" si="486"/>
        <v>0</v>
      </c>
      <c r="AJ3352" s="102">
        <f t="shared" si="487"/>
        <v>0</v>
      </c>
      <c r="AL3352" s="111">
        <f t="shared" si="488"/>
        <v>0</v>
      </c>
      <c r="AN3352" s="111">
        <f t="shared" si="489"/>
        <v>0</v>
      </c>
    </row>
    <row r="3353" spans="3:40">
      <c r="C3353" s="169" t="s">
        <v>122</v>
      </c>
      <c r="D3353" s="410" t="str">
        <f t="shared" si="483"/>
        <v/>
      </c>
      <c r="E3353" s="410"/>
      <c r="F3353" s="410"/>
      <c r="G3353" s="410"/>
      <c r="H3353" s="410"/>
      <c r="I3353" s="410"/>
      <c r="J3353" s="410"/>
      <c r="K3353" s="410"/>
      <c r="L3353" s="410"/>
      <c r="M3353" s="410"/>
      <c r="N3353" s="410"/>
      <c r="O3353" s="408"/>
      <c r="P3353" s="408"/>
      <c r="Q3353" s="408"/>
      <c r="R3353" s="408"/>
      <c r="S3353" s="408"/>
      <c r="T3353" s="408"/>
      <c r="U3353" s="408"/>
      <c r="V3353" s="408"/>
      <c r="W3353" s="409"/>
      <c r="X3353" s="409"/>
      <c r="Y3353" s="409"/>
      <c r="Z3353" s="409"/>
      <c r="AA3353" s="409"/>
      <c r="AB3353" s="409"/>
      <c r="AC3353" s="408"/>
      <c r="AD3353" s="408"/>
      <c r="AG3353" s="100">
        <f t="shared" si="484"/>
        <v>0</v>
      </c>
      <c r="AH3353" s="101">
        <f t="shared" si="485"/>
        <v>0</v>
      </c>
      <c r="AI3353" s="101">
        <f t="shared" si="486"/>
        <v>0</v>
      </c>
      <c r="AJ3353" s="102">
        <f t="shared" si="487"/>
        <v>0</v>
      </c>
      <c r="AL3353" s="111">
        <f t="shared" si="488"/>
        <v>0</v>
      </c>
      <c r="AN3353" s="111">
        <f t="shared" si="489"/>
        <v>0</v>
      </c>
    </row>
    <row r="3354" spans="3:40">
      <c r="C3354" s="169" t="s">
        <v>123</v>
      </c>
      <c r="D3354" s="410" t="str">
        <f t="shared" si="483"/>
        <v/>
      </c>
      <c r="E3354" s="410"/>
      <c r="F3354" s="410"/>
      <c r="G3354" s="410"/>
      <c r="H3354" s="410"/>
      <c r="I3354" s="410"/>
      <c r="J3354" s="410"/>
      <c r="K3354" s="410"/>
      <c r="L3354" s="410"/>
      <c r="M3354" s="410"/>
      <c r="N3354" s="410"/>
      <c r="O3354" s="408"/>
      <c r="P3354" s="408"/>
      <c r="Q3354" s="408"/>
      <c r="R3354" s="408"/>
      <c r="S3354" s="408"/>
      <c r="T3354" s="408"/>
      <c r="U3354" s="408"/>
      <c r="V3354" s="408"/>
      <c r="W3354" s="409"/>
      <c r="X3354" s="409"/>
      <c r="Y3354" s="409"/>
      <c r="Z3354" s="409"/>
      <c r="AA3354" s="409"/>
      <c r="AB3354" s="409"/>
      <c r="AC3354" s="408"/>
      <c r="AD3354" s="408"/>
      <c r="AG3354" s="100">
        <f t="shared" si="484"/>
        <v>0</v>
      </c>
      <c r="AH3354" s="101">
        <f t="shared" si="485"/>
        <v>0</v>
      </c>
      <c r="AI3354" s="101">
        <f t="shared" si="486"/>
        <v>0</v>
      </c>
      <c r="AJ3354" s="102">
        <f t="shared" si="487"/>
        <v>0</v>
      </c>
      <c r="AL3354" s="111">
        <f t="shared" si="488"/>
        <v>0</v>
      </c>
      <c r="AN3354" s="111">
        <f t="shared" si="489"/>
        <v>0</v>
      </c>
    </row>
    <row r="3355" spans="3:40">
      <c r="C3355" s="169" t="s">
        <v>124</v>
      </c>
      <c r="D3355" s="410" t="str">
        <f t="shared" si="483"/>
        <v/>
      </c>
      <c r="E3355" s="410"/>
      <c r="F3355" s="410"/>
      <c r="G3355" s="410"/>
      <c r="H3355" s="410"/>
      <c r="I3355" s="410"/>
      <c r="J3355" s="410"/>
      <c r="K3355" s="410"/>
      <c r="L3355" s="410"/>
      <c r="M3355" s="410"/>
      <c r="N3355" s="410"/>
      <c r="O3355" s="408"/>
      <c r="P3355" s="408"/>
      <c r="Q3355" s="408"/>
      <c r="R3355" s="408"/>
      <c r="S3355" s="408"/>
      <c r="T3355" s="408"/>
      <c r="U3355" s="408"/>
      <c r="V3355" s="408"/>
      <c r="W3355" s="409"/>
      <c r="X3355" s="409"/>
      <c r="Y3355" s="409"/>
      <c r="Z3355" s="409"/>
      <c r="AA3355" s="409"/>
      <c r="AB3355" s="409"/>
      <c r="AC3355" s="408"/>
      <c r="AD3355" s="408"/>
      <c r="AG3355" s="100">
        <f t="shared" si="484"/>
        <v>0</v>
      </c>
      <c r="AH3355" s="101">
        <f t="shared" si="485"/>
        <v>0</v>
      </c>
      <c r="AI3355" s="101">
        <f t="shared" si="486"/>
        <v>0</v>
      </c>
      <c r="AJ3355" s="102">
        <f t="shared" si="487"/>
        <v>0</v>
      </c>
      <c r="AL3355" s="111">
        <f t="shared" si="488"/>
        <v>0</v>
      </c>
      <c r="AN3355" s="111">
        <f t="shared" si="489"/>
        <v>0</v>
      </c>
    </row>
    <row r="3356" spans="3:40">
      <c r="C3356" s="169" t="s">
        <v>125</v>
      </c>
      <c r="D3356" s="410" t="str">
        <f t="shared" si="483"/>
        <v/>
      </c>
      <c r="E3356" s="410"/>
      <c r="F3356" s="410"/>
      <c r="G3356" s="410"/>
      <c r="H3356" s="410"/>
      <c r="I3356" s="410"/>
      <c r="J3356" s="410"/>
      <c r="K3356" s="410"/>
      <c r="L3356" s="410"/>
      <c r="M3356" s="410"/>
      <c r="N3356" s="410"/>
      <c r="O3356" s="408"/>
      <c r="P3356" s="408"/>
      <c r="Q3356" s="408"/>
      <c r="R3356" s="408"/>
      <c r="S3356" s="408"/>
      <c r="T3356" s="408"/>
      <c r="U3356" s="408"/>
      <c r="V3356" s="408"/>
      <c r="W3356" s="409"/>
      <c r="X3356" s="409"/>
      <c r="Y3356" s="409"/>
      <c r="Z3356" s="409"/>
      <c r="AA3356" s="409"/>
      <c r="AB3356" s="409"/>
      <c r="AC3356" s="408"/>
      <c r="AD3356" s="408"/>
      <c r="AG3356" s="100">
        <f t="shared" si="484"/>
        <v>0</v>
      </c>
      <c r="AH3356" s="101">
        <f t="shared" si="485"/>
        <v>0</v>
      </c>
      <c r="AI3356" s="101">
        <f t="shared" si="486"/>
        <v>0</v>
      </c>
      <c r="AJ3356" s="102">
        <f t="shared" si="487"/>
        <v>0</v>
      </c>
      <c r="AL3356" s="111">
        <f t="shared" si="488"/>
        <v>0</v>
      </c>
      <c r="AN3356" s="111">
        <f t="shared" si="489"/>
        <v>0</v>
      </c>
    </row>
    <row r="3357" spans="3:40">
      <c r="C3357" s="169" t="s">
        <v>126</v>
      </c>
      <c r="D3357" s="410" t="str">
        <f t="shared" si="483"/>
        <v/>
      </c>
      <c r="E3357" s="410"/>
      <c r="F3357" s="410"/>
      <c r="G3357" s="410"/>
      <c r="H3357" s="410"/>
      <c r="I3357" s="410"/>
      <c r="J3357" s="410"/>
      <c r="K3357" s="410"/>
      <c r="L3357" s="410"/>
      <c r="M3357" s="410"/>
      <c r="N3357" s="410"/>
      <c r="O3357" s="408"/>
      <c r="P3357" s="408"/>
      <c r="Q3357" s="408"/>
      <c r="R3357" s="408"/>
      <c r="S3357" s="408"/>
      <c r="T3357" s="408"/>
      <c r="U3357" s="408"/>
      <c r="V3357" s="408"/>
      <c r="W3357" s="409"/>
      <c r="X3357" s="409"/>
      <c r="Y3357" s="409"/>
      <c r="Z3357" s="409"/>
      <c r="AA3357" s="409"/>
      <c r="AB3357" s="409"/>
      <c r="AC3357" s="408"/>
      <c r="AD3357" s="408"/>
      <c r="AG3357" s="100">
        <f t="shared" si="484"/>
        <v>0</v>
      </c>
      <c r="AH3357" s="101">
        <f t="shared" si="485"/>
        <v>0</v>
      </c>
      <c r="AI3357" s="101">
        <f t="shared" si="486"/>
        <v>0</v>
      </c>
      <c r="AJ3357" s="102">
        <f t="shared" si="487"/>
        <v>0</v>
      </c>
      <c r="AL3357" s="111">
        <f t="shared" si="488"/>
        <v>0</v>
      </c>
      <c r="AN3357" s="111">
        <f t="shared" si="489"/>
        <v>0</v>
      </c>
    </row>
    <row r="3358" spans="3:40">
      <c r="C3358" s="169" t="s">
        <v>127</v>
      </c>
      <c r="D3358" s="410" t="str">
        <f t="shared" si="483"/>
        <v/>
      </c>
      <c r="E3358" s="410"/>
      <c r="F3358" s="410"/>
      <c r="G3358" s="410"/>
      <c r="H3358" s="410"/>
      <c r="I3358" s="410"/>
      <c r="J3358" s="410"/>
      <c r="K3358" s="410"/>
      <c r="L3358" s="410"/>
      <c r="M3358" s="410"/>
      <c r="N3358" s="410"/>
      <c r="O3358" s="408"/>
      <c r="P3358" s="408"/>
      <c r="Q3358" s="408"/>
      <c r="R3358" s="408"/>
      <c r="S3358" s="408"/>
      <c r="T3358" s="408"/>
      <c r="U3358" s="408"/>
      <c r="V3358" s="408"/>
      <c r="W3358" s="409"/>
      <c r="X3358" s="409"/>
      <c r="Y3358" s="409"/>
      <c r="Z3358" s="409"/>
      <c r="AA3358" s="409"/>
      <c r="AB3358" s="409"/>
      <c r="AC3358" s="408"/>
      <c r="AD3358" s="408"/>
      <c r="AG3358" s="100">
        <f t="shared" si="484"/>
        <v>0</v>
      </c>
      <c r="AH3358" s="101">
        <f t="shared" si="485"/>
        <v>0</v>
      </c>
      <c r="AI3358" s="101">
        <f t="shared" si="486"/>
        <v>0</v>
      </c>
      <c r="AJ3358" s="102">
        <f t="shared" si="487"/>
        <v>0</v>
      </c>
      <c r="AL3358" s="111">
        <f t="shared" si="488"/>
        <v>0</v>
      </c>
      <c r="AN3358" s="111">
        <f t="shared" si="489"/>
        <v>0</v>
      </c>
    </row>
    <row r="3359" spans="3:40">
      <c r="C3359" s="169" t="s">
        <v>128</v>
      </c>
      <c r="D3359" s="410" t="str">
        <f t="shared" si="483"/>
        <v/>
      </c>
      <c r="E3359" s="410"/>
      <c r="F3359" s="410"/>
      <c r="G3359" s="410"/>
      <c r="H3359" s="410"/>
      <c r="I3359" s="410"/>
      <c r="J3359" s="410"/>
      <c r="K3359" s="410"/>
      <c r="L3359" s="410"/>
      <c r="M3359" s="410"/>
      <c r="N3359" s="410"/>
      <c r="O3359" s="408"/>
      <c r="P3359" s="408"/>
      <c r="Q3359" s="408"/>
      <c r="R3359" s="408"/>
      <c r="S3359" s="408"/>
      <c r="T3359" s="408"/>
      <c r="U3359" s="408"/>
      <c r="V3359" s="408"/>
      <c r="W3359" s="409"/>
      <c r="X3359" s="409"/>
      <c r="Y3359" s="409"/>
      <c r="Z3359" s="409"/>
      <c r="AA3359" s="409"/>
      <c r="AB3359" s="409"/>
      <c r="AC3359" s="408"/>
      <c r="AD3359" s="408"/>
      <c r="AG3359" s="100">
        <f t="shared" si="484"/>
        <v>0</v>
      </c>
      <c r="AH3359" s="101">
        <f t="shared" si="485"/>
        <v>0</v>
      </c>
      <c r="AI3359" s="101">
        <f t="shared" si="486"/>
        <v>0</v>
      </c>
      <c r="AJ3359" s="102">
        <f t="shared" si="487"/>
        <v>0</v>
      </c>
      <c r="AL3359" s="111">
        <f t="shared" si="488"/>
        <v>0</v>
      </c>
      <c r="AN3359" s="111">
        <f t="shared" si="489"/>
        <v>0</v>
      </c>
    </row>
    <row r="3360" spans="3:40">
      <c r="C3360" s="169" t="s">
        <v>129</v>
      </c>
      <c r="D3360" s="410" t="str">
        <f t="shared" si="483"/>
        <v/>
      </c>
      <c r="E3360" s="410"/>
      <c r="F3360" s="410"/>
      <c r="G3360" s="410"/>
      <c r="H3360" s="410"/>
      <c r="I3360" s="410"/>
      <c r="J3360" s="410"/>
      <c r="K3360" s="410"/>
      <c r="L3360" s="410"/>
      <c r="M3360" s="410"/>
      <c r="N3360" s="410"/>
      <c r="O3360" s="408"/>
      <c r="P3360" s="408"/>
      <c r="Q3360" s="408"/>
      <c r="R3360" s="408"/>
      <c r="S3360" s="408"/>
      <c r="T3360" s="408"/>
      <c r="U3360" s="408"/>
      <c r="V3360" s="408"/>
      <c r="W3360" s="409"/>
      <c r="X3360" s="409"/>
      <c r="Y3360" s="409"/>
      <c r="Z3360" s="409"/>
      <c r="AA3360" s="409"/>
      <c r="AB3360" s="409"/>
      <c r="AC3360" s="408"/>
      <c r="AD3360" s="408"/>
      <c r="AG3360" s="100">
        <f t="shared" si="484"/>
        <v>0</v>
      </c>
      <c r="AH3360" s="101">
        <f t="shared" si="485"/>
        <v>0</v>
      </c>
      <c r="AI3360" s="101">
        <f t="shared" si="486"/>
        <v>0</v>
      </c>
      <c r="AJ3360" s="102">
        <f t="shared" si="487"/>
        <v>0</v>
      </c>
      <c r="AL3360" s="111">
        <f t="shared" si="488"/>
        <v>0</v>
      </c>
      <c r="AN3360" s="111">
        <f t="shared" si="489"/>
        <v>0</v>
      </c>
    </row>
    <row r="3361" spans="3:40">
      <c r="C3361" s="169" t="s">
        <v>130</v>
      </c>
      <c r="D3361" s="410" t="str">
        <f t="shared" si="483"/>
        <v/>
      </c>
      <c r="E3361" s="410"/>
      <c r="F3361" s="410"/>
      <c r="G3361" s="410"/>
      <c r="H3361" s="410"/>
      <c r="I3361" s="410"/>
      <c r="J3361" s="410"/>
      <c r="K3361" s="410"/>
      <c r="L3361" s="410"/>
      <c r="M3361" s="410"/>
      <c r="N3361" s="410"/>
      <c r="O3361" s="408"/>
      <c r="P3361" s="408"/>
      <c r="Q3361" s="408"/>
      <c r="R3361" s="408"/>
      <c r="S3361" s="408"/>
      <c r="T3361" s="408"/>
      <c r="U3361" s="408"/>
      <c r="V3361" s="408"/>
      <c r="W3361" s="409"/>
      <c r="X3361" s="409"/>
      <c r="Y3361" s="409"/>
      <c r="Z3361" s="409"/>
      <c r="AA3361" s="409"/>
      <c r="AB3361" s="409"/>
      <c r="AC3361" s="408"/>
      <c r="AD3361" s="408"/>
      <c r="AG3361" s="100">
        <f t="shared" si="484"/>
        <v>0</v>
      </c>
      <c r="AH3361" s="101">
        <f t="shared" si="485"/>
        <v>0</v>
      </c>
      <c r="AI3361" s="101">
        <f t="shared" si="486"/>
        <v>0</v>
      </c>
      <c r="AJ3361" s="102">
        <f t="shared" si="487"/>
        <v>0</v>
      </c>
      <c r="AL3361" s="111">
        <f t="shared" si="488"/>
        <v>0</v>
      </c>
      <c r="AN3361" s="111">
        <f t="shared" si="489"/>
        <v>0</v>
      </c>
    </row>
    <row r="3362" spans="3:40">
      <c r="C3362" s="169" t="s">
        <v>131</v>
      </c>
      <c r="D3362" s="410" t="str">
        <f t="shared" si="483"/>
        <v/>
      </c>
      <c r="E3362" s="410"/>
      <c r="F3362" s="410"/>
      <c r="G3362" s="410"/>
      <c r="H3362" s="410"/>
      <c r="I3362" s="410"/>
      <c r="J3362" s="410"/>
      <c r="K3362" s="410"/>
      <c r="L3362" s="410"/>
      <c r="M3362" s="410"/>
      <c r="N3362" s="410"/>
      <c r="O3362" s="408"/>
      <c r="P3362" s="408"/>
      <c r="Q3362" s="408"/>
      <c r="R3362" s="408"/>
      <c r="S3362" s="408"/>
      <c r="T3362" s="408"/>
      <c r="U3362" s="408"/>
      <c r="V3362" s="408"/>
      <c r="W3362" s="409"/>
      <c r="X3362" s="409"/>
      <c r="Y3362" s="409"/>
      <c r="Z3362" s="409"/>
      <c r="AA3362" s="409"/>
      <c r="AB3362" s="409"/>
      <c r="AC3362" s="408"/>
      <c r="AD3362" s="408"/>
      <c r="AG3362" s="100">
        <f t="shared" si="484"/>
        <v>0</v>
      </c>
      <c r="AH3362" s="101">
        <f t="shared" si="485"/>
        <v>0</v>
      </c>
      <c r="AI3362" s="101">
        <f t="shared" si="486"/>
        <v>0</v>
      </c>
      <c r="AJ3362" s="102">
        <f t="shared" si="487"/>
        <v>0</v>
      </c>
      <c r="AL3362" s="111">
        <f t="shared" si="488"/>
        <v>0</v>
      </c>
      <c r="AN3362" s="111">
        <f t="shared" si="489"/>
        <v>0</v>
      </c>
    </row>
    <row r="3363" spans="3:40">
      <c r="C3363" s="169" t="s">
        <v>132</v>
      </c>
      <c r="D3363" s="410" t="str">
        <f t="shared" si="483"/>
        <v/>
      </c>
      <c r="E3363" s="410"/>
      <c r="F3363" s="410"/>
      <c r="G3363" s="410"/>
      <c r="H3363" s="410"/>
      <c r="I3363" s="410"/>
      <c r="J3363" s="410"/>
      <c r="K3363" s="410"/>
      <c r="L3363" s="410"/>
      <c r="M3363" s="410"/>
      <c r="N3363" s="410"/>
      <c r="O3363" s="408"/>
      <c r="P3363" s="408"/>
      <c r="Q3363" s="408"/>
      <c r="R3363" s="408"/>
      <c r="S3363" s="408"/>
      <c r="T3363" s="408"/>
      <c r="U3363" s="408"/>
      <c r="V3363" s="408"/>
      <c r="W3363" s="409"/>
      <c r="X3363" s="409"/>
      <c r="Y3363" s="409"/>
      <c r="Z3363" s="409"/>
      <c r="AA3363" s="409"/>
      <c r="AB3363" s="409"/>
      <c r="AC3363" s="408"/>
      <c r="AD3363" s="408"/>
      <c r="AG3363" s="100">
        <f t="shared" si="484"/>
        <v>0</v>
      </c>
      <c r="AH3363" s="101">
        <f t="shared" si="485"/>
        <v>0</v>
      </c>
      <c r="AI3363" s="101">
        <f t="shared" si="486"/>
        <v>0</v>
      </c>
      <c r="AJ3363" s="102">
        <f t="shared" si="487"/>
        <v>0</v>
      </c>
      <c r="AL3363" s="111">
        <f t="shared" si="488"/>
        <v>0</v>
      </c>
      <c r="AN3363" s="111">
        <f t="shared" si="489"/>
        <v>0</v>
      </c>
    </row>
    <row r="3364" spans="3:40">
      <c r="C3364" s="169" t="s">
        <v>133</v>
      </c>
      <c r="D3364" s="410" t="str">
        <f t="shared" ref="D3364:D3418" si="490">IF(D103="","",D103)</f>
        <v/>
      </c>
      <c r="E3364" s="410"/>
      <c r="F3364" s="410"/>
      <c r="G3364" s="410"/>
      <c r="H3364" s="410"/>
      <c r="I3364" s="410"/>
      <c r="J3364" s="410"/>
      <c r="K3364" s="410"/>
      <c r="L3364" s="410"/>
      <c r="M3364" s="410"/>
      <c r="N3364" s="410"/>
      <c r="O3364" s="408"/>
      <c r="P3364" s="408"/>
      <c r="Q3364" s="408"/>
      <c r="R3364" s="408"/>
      <c r="S3364" s="408"/>
      <c r="T3364" s="408"/>
      <c r="U3364" s="408"/>
      <c r="V3364" s="408"/>
      <c r="W3364" s="409"/>
      <c r="X3364" s="409"/>
      <c r="Y3364" s="409"/>
      <c r="Z3364" s="409"/>
      <c r="AA3364" s="409"/>
      <c r="AB3364" s="409"/>
      <c r="AC3364" s="408"/>
      <c r="AD3364" s="408"/>
      <c r="AG3364" s="100">
        <f t="shared" ref="AG3364:AG3418" si="491">O3364</f>
        <v>0</v>
      </c>
      <c r="AH3364" s="101">
        <f t="shared" ref="AH3364:AH3418" si="492">IF(AND(COUNTA(Q3364:AD3364)&lt;&gt;0,COUNTIF(Q3364:AD3364,"NA")=COUNTA($Q$3298:$AD$3298)),"NA",SUM(Q3364:AD3364))</f>
        <v>0</v>
      </c>
      <c r="AI3364" s="101">
        <f t="shared" ref="AI3364:AI3418" si="493">COUNTIF(Q3364:AD3364, "NS")</f>
        <v>0</v>
      </c>
      <c r="AJ3364" s="102">
        <f t="shared" ref="AJ3364:AJ3418" si="494">IF($AG$3297=$AH$3297, 0, IF(OR(AND(AG3364 =0, AI3364 &gt;0), AND(AG3364 ="NS", AH3364&gt;0), AND(AG3364 ="NS", AH3364 =0, AI3364=0), AND(AG3364="NA", AH3364&lt;&gt;"NA") ), 1, IF(OR(AND(AI3364&gt;=2, AH3364&lt;AG3364), AND(AG3364="NS", AH3364=0, AI3364&gt;0), AH3364=AG3364 ), 0, 1)))</f>
        <v>0</v>
      </c>
      <c r="AL3364" s="111">
        <f t="shared" ref="AL3364:AL3418" si="495">IF($AG$3297=$AH$3297,0,IF(OR(AND(D3364&lt;&gt;"",COUNTA(O3364:AD3364)&lt;&gt;COUNTA($O$3298:$AD$3298)),AND(D3364="",COUNTA(O3364:AD3364)&gt;0)),1,0))</f>
        <v>0</v>
      </c>
      <c r="AN3364" s="111">
        <f t="shared" ref="AN3364:AN3418" si="496">IF(AND(COUNTA(O3364:AD3364)&lt;&gt;0,O3364=0),1,0)</f>
        <v>0</v>
      </c>
    </row>
    <row r="3365" spans="3:40">
      <c r="C3365" s="169" t="s">
        <v>134</v>
      </c>
      <c r="D3365" s="410" t="str">
        <f t="shared" si="490"/>
        <v/>
      </c>
      <c r="E3365" s="410"/>
      <c r="F3365" s="410"/>
      <c r="G3365" s="410"/>
      <c r="H3365" s="410"/>
      <c r="I3365" s="410"/>
      <c r="J3365" s="410"/>
      <c r="K3365" s="410"/>
      <c r="L3365" s="410"/>
      <c r="M3365" s="410"/>
      <c r="N3365" s="410"/>
      <c r="O3365" s="408"/>
      <c r="P3365" s="408"/>
      <c r="Q3365" s="408"/>
      <c r="R3365" s="408"/>
      <c r="S3365" s="408"/>
      <c r="T3365" s="408"/>
      <c r="U3365" s="408"/>
      <c r="V3365" s="408"/>
      <c r="W3365" s="409"/>
      <c r="X3365" s="409"/>
      <c r="Y3365" s="409"/>
      <c r="Z3365" s="409"/>
      <c r="AA3365" s="409"/>
      <c r="AB3365" s="409"/>
      <c r="AC3365" s="408"/>
      <c r="AD3365" s="408"/>
      <c r="AG3365" s="100">
        <f t="shared" si="491"/>
        <v>0</v>
      </c>
      <c r="AH3365" s="101">
        <f t="shared" si="492"/>
        <v>0</v>
      </c>
      <c r="AI3365" s="101">
        <f t="shared" si="493"/>
        <v>0</v>
      </c>
      <c r="AJ3365" s="102">
        <f t="shared" si="494"/>
        <v>0</v>
      </c>
      <c r="AL3365" s="111">
        <f t="shared" si="495"/>
        <v>0</v>
      </c>
      <c r="AN3365" s="111">
        <f t="shared" si="496"/>
        <v>0</v>
      </c>
    </row>
    <row r="3366" spans="3:40">
      <c r="C3366" s="169" t="s">
        <v>135</v>
      </c>
      <c r="D3366" s="410" t="str">
        <f t="shared" si="490"/>
        <v/>
      </c>
      <c r="E3366" s="410"/>
      <c r="F3366" s="410"/>
      <c r="G3366" s="410"/>
      <c r="H3366" s="410"/>
      <c r="I3366" s="410"/>
      <c r="J3366" s="410"/>
      <c r="K3366" s="410"/>
      <c r="L3366" s="410"/>
      <c r="M3366" s="410"/>
      <c r="N3366" s="410"/>
      <c r="O3366" s="408"/>
      <c r="P3366" s="408"/>
      <c r="Q3366" s="408"/>
      <c r="R3366" s="408"/>
      <c r="S3366" s="408"/>
      <c r="T3366" s="408"/>
      <c r="U3366" s="408"/>
      <c r="V3366" s="408"/>
      <c r="W3366" s="409"/>
      <c r="X3366" s="409"/>
      <c r="Y3366" s="409"/>
      <c r="Z3366" s="409"/>
      <c r="AA3366" s="409"/>
      <c r="AB3366" s="409"/>
      <c r="AC3366" s="408"/>
      <c r="AD3366" s="408"/>
      <c r="AG3366" s="100">
        <f t="shared" si="491"/>
        <v>0</v>
      </c>
      <c r="AH3366" s="101">
        <f t="shared" si="492"/>
        <v>0</v>
      </c>
      <c r="AI3366" s="101">
        <f t="shared" si="493"/>
        <v>0</v>
      </c>
      <c r="AJ3366" s="102">
        <f t="shared" si="494"/>
        <v>0</v>
      </c>
      <c r="AL3366" s="111">
        <f t="shared" si="495"/>
        <v>0</v>
      </c>
      <c r="AN3366" s="111">
        <f t="shared" si="496"/>
        <v>0</v>
      </c>
    </row>
    <row r="3367" spans="3:40">
      <c r="C3367" s="169" t="s">
        <v>136</v>
      </c>
      <c r="D3367" s="410" t="str">
        <f t="shared" si="490"/>
        <v/>
      </c>
      <c r="E3367" s="410"/>
      <c r="F3367" s="410"/>
      <c r="G3367" s="410"/>
      <c r="H3367" s="410"/>
      <c r="I3367" s="410"/>
      <c r="J3367" s="410"/>
      <c r="K3367" s="410"/>
      <c r="L3367" s="410"/>
      <c r="M3367" s="410"/>
      <c r="N3367" s="410"/>
      <c r="O3367" s="408"/>
      <c r="P3367" s="408"/>
      <c r="Q3367" s="408"/>
      <c r="R3367" s="408"/>
      <c r="S3367" s="408"/>
      <c r="T3367" s="408"/>
      <c r="U3367" s="408"/>
      <c r="V3367" s="408"/>
      <c r="W3367" s="409"/>
      <c r="X3367" s="409"/>
      <c r="Y3367" s="409"/>
      <c r="Z3367" s="409"/>
      <c r="AA3367" s="409"/>
      <c r="AB3367" s="409"/>
      <c r="AC3367" s="408"/>
      <c r="AD3367" s="408"/>
      <c r="AG3367" s="100">
        <f t="shared" si="491"/>
        <v>0</v>
      </c>
      <c r="AH3367" s="101">
        <f t="shared" si="492"/>
        <v>0</v>
      </c>
      <c r="AI3367" s="101">
        <f t="shared" si="493"/>
        <v>0</v>
      </c>
      <c r="AJ3367" s="102">
        <f t="shared" si="494"/>
        <v>0</v>
      </c>
      <c r="AL3367" s="111">
        <f t="shared" si="495"/>
        <v>0</v>
      </c>
      <c r="AN3367" s="111">
        <f t="shared" si="496"/>
        <v>0</v>
      </c>
    </row>
    <row r="3368" spans="3:40">
      <c r="C3368" s="169" t="s">
        <v>137</v>
      </c>
      <c r="D3368" s="410" t="str">
        <f t="shared" si="490"/>
        <v/>
      </c>
      <c r="E3368" s="410"/>
      <c r="F3368" s="410"/>
      <c r="G3368" s="410"/>
      <c r="H3368" s="410"/>
      <c r="I3368" s="410"/>
      <c r="J3368" s="410"/>
      <c r="K3368" s="410"/>
      <c r="L3368" s="410"/>
      <c r="M3368" s="410"/>
      <c r="N3368" s="410"/>
      <c r="O3368" s="408"/>
      <c r="P3368" s="408"/>
      <c r="Q3368" s="408"/>
      <c r="R3368" s="408"/>
      <c r="S3368" s="408"/>
      <c r="T3368" s="408"/>
      <c r="U3368" s="408"/>
      <c r="V3368" s="408"/>
      <c r="W3368" s="409"/>
      <c r="X3368" s="409"/>
      <c r="Y3368" s="409"/>
      <c r="Z3368" s="409"/>
      <c r="AA3368" s="409"/>
      <c r="AB3368" s="409"/>
      <c r="AC3368" s="408"/>
      <c r="AD3368" s="408"/>
      <c r="AG3368" s="100">
        <f t="shared" si="491"/>
        <v>0</v>
      </c>
      <c r="AH3368" s="101">
        <f t="shared" si="492"/>
        <v>0</v>
      </c>
      <c r="AI3368" s="101">
        <f t="shared" si="493"/>
        <v>0</v>
      </c>
      <c r="AJ3368" s="102">
        <f t="shared" si="494"/>
        <v>0</v>
      </c>
      <c r="AL3368" s="111">
        <f t="shared" si="495"/>
        <v>0</v>
      </c>
      <c r="AN3368" s="111">
        <f t="shared" si="496"/>
        <v>0</v>
      </c>
    </row>
    <row r="3369" spans="3:40">
      <c r="C3369" s="169" t="s">
        <v>138</v>
      </c>
      <c r="D3369" s="410" t="str">
        <f t="shared" si="490"/>
        <v/>
      </c>
      <c r="E3369" s="410"/>
      <c r="F3369" s="410"/>
      <c r="G3369" s="410"/>
      <c r="H3369" s="410"/>
      <c r="I3369" s="410"/>
      <c r="J3369" s="410"/>
      <c r="K3369" s="410"/>
      <c r="L3369" s="410"/>
      <c r="M3369" s="410"/>
      <c r="N3369" s="410"/>
      <c r="O3369" s="408"/>
      <c r="P3369" s="408"/>
      <c r="Q3369" s="408"/>
      <c r="R3369" s="408"/>
      <c r="S3369" s="408"/>
      <c r="T3369" s="408"/>
      <c r="U3369" s="408"/>
      <c r="V3369" s="408"/>
      <c r="W3369" s="409"/>
      <c r="X3369" s="409"/>
      <c r="Y3369" s="409"/>
      <c r="Z3369" s="409"/>
      <c r="AA3369" s="409"/>
      <c r="AB3369" s="409"/>
      <c r="AC3369" s="408"/>
      <c r="AD3369" s="408"/>
      <c r="AG3369" s="100">
        <f t="shared" si="491"/>
        <v>0</v>
      </c>
      <c r="AH3369" s="101">
        <f t="shared" si="492"/>
        <v>0</v>
      </c>
      <c r="AI3369" s="101">
        <f t="shared" si="493"/>
        <v>0</v>
      </c>
      <c r="AJ3369" s="102">
        <f t="shared" si="494"/>
        <v>0</v>
      </c>
      <c r="AL3369" s="111">
        <f t="shared" si="495"/>
        <v>0</v>
      </c>
      <c r="AN3369" s="111">
        <f t="shared" si="496"/>
        <v>0</v>
      </c>
    </row>
    <row r="3370" spans="3:40">
      <c r="C3370" s="169" t="s">
        <v>139</v>
      </c>
      <c r="D3370" s="410" t="str">
        <f t="shared" si="490"/>
        <v/>
      </c>
      <c r="E3370" s="410"/>
      <c r="F3370" s="410"/>
      <c r="G3370" s="410"/>
      <c r="H3370" s="410"/>
      <c r="I3370" s="410"/>
      <c r="J3370" s="410"/>
      <c r="K3370" s="410"/>
      <c r="L3370" s="410"/>
      <c r="M3370" s="410"/>
      <c r="N3370" s="410"/>
      <c r="O3370" s="408"/>
      <c r="P3370" s="408"/>
      <c r="Q3370" s="408"/>
      <c r="R3370" s="408"/>
      <c r="S3370" s="408"/>
      <c r="T3370" s="408"/>
      <c r="U3370" s="408"/>
      <c r="V3370" s="408"/>
      <c r="W3370" s="409"/>
      <c r="X3370" s="409"/>
      <c r="Y3370" s="409"/>
      <c r="Z3370" s="409"/>
      <c r="AA3370" s="409"/>
      <c r="AB3370" s="409"/>
      <c r="AC3370" s="408"/>
      <c r="AD3370" s="408"/>
      <c r="AG3370" s="100">
        <f t="shared" si="491"/>
        <v>0</v>
      </c>
      <c r="AH3370" s="101">
        <f t="shared" si="492"/>
        <v>0</v>
      </c>
      <c r="AI3370" s="101">
        <f t="shared" si="493"/>
        <v>0</v>
      </c>
      <c r="AJ3370" s="102">
        <f t="shared" si="494"/>
        <v>0</v>
      </c>
      <c r="AL3370" s="111">
        <f t="shared" si="495"/>
        <v>0</v>
      </c>
      <c r="AN3370" s="111">
        <f t="shared" si="496"/>
        <v>0</v>
      </c>
    </row>
    <row r="3371" spans="3:40">
      <c r="C3371" s="169" t="s">
        <v>140</v>
      </c>
      <c r="D3371" s="410" t="str">
        <f t="shared" si="490"/>
        <v/>
      </c>
      <c r="E3371" s="410"/>
      <c r="F3371" s="410"/>
      <c r="G3371" s="410"/>
      <c r="H3371" s="410"/>
      <c r="I3371" s="410"/>
      <c r="J3371" s="410"/>
      <c r="K3371" s="410"/>
      <c r="L3371" s="410"/>
      <c r="M3371" s="410"/>
      <c r="N3371" s="410"/>
      <c r="O3371" s="408"/>
      <c r="P3371" s="408"/>
      <c r="Q3371" s="408"/>
      <c r="R3371" s="408"/>
      <c r="S3371" s="408"/>
      <c r="T3371" s="408"/>
      <c r="U3371" s="408"/>
      <c r="V3371" s="408"/>
      <c r="W3371" s="409"/>
      <c r="X3371" s="409"/>
      <c r="Y3371" s="409"/>
      <c r="Z3371" s="409"/>
      <c r="AA3371" s="409"/>
      <c r="AB3371" s="409"/>
      <c r="AC3371" s="408"/>
      <c r="AD3371" s="408"/>
      <c r="AG3371" s="100">
        <f t="shared" si="491"/>
        <v>0</v>
      </c>
      <c r="AH3371" s="101">
        <f t="shared" si="492"/>
        <v>0</v>
      </c>
      <c r="AI3371" s="101">
        <f t="shared" si="493"/>
        <v>0</v>
      </c>
      <c r="AJ3371" s="102">
        <f t="shared" si="494"/>
        <v>0</v>
      </c>
      <c r="AL3371" s="111">
        <f t="shared" si="495"/>
        <v>0</v>
      </c>
      <c r="AN3371" s="111">
        <f t="shared" si="496"/>
        <v>0</v>
      </c>
    </row>
    <row r="3372" spans="3:40">
      <c r="C3372" s="169" t="s">
        <v>141</v>
      </c>
      <c r="D3372" s="410" t="str">
        <f t="shared" si="490"/>
        <v/>
      </c>
      <c r="E3372" s="410"/>
      <c r="F3372" s="410"/>
      <c r="G3372" s="410"/>
      <c r="H3372" s="410"/>
      <c r="I3372" s="410"/>
      <c r="J3372" s="410"/>
      <c r="K3372" s="410"/>
      <c r="L3372" s="410"/>
      <c r="M3372" s="410"/>
      <c r="N3372" s="410"/>
      <c r="O3372" s="408"/>
      <c r="P3372" s="408"/>
      <c r="Q3372" s="408"/>
      <c r="R3372" s="408"/>
      <c r="S3372" s="408"/>
      <c r="T3372" s="408"/>
      <c r="U3372" s="408"/>
      <c r="V3372" s="408"/>
      <c r="W3372" s="409"/>
      <c r="X3372" s="409"/>
      <c r="Y3372" s="409"/>
      <c r="Z3372" s="409"/>
      <c r="AA3372" s="409"/>
      <c r="AB3372" s="409"/>
      <c r="AC3372" s="408"/>
      <c r="AD3372" s="408"/>
      <c r="AG3372" s="100">
        <f t="shared" si="491"/>
        <v>0</v>
      </c>
      <c r="AH3372" s="101">
        <f t="shared" si="492"/>
        <v>0</v>
      </c>
      <c r="AI3372" s="101">
        <f t="shared" si="493"/>
        <v>0</v>
      </c>
      <c r="AJ3372" s="102">
        <f t="shared" si="494"/>
        <v>0</v>
      </c>
      <c r="AL3372" s="111">
        <f t="shared" si="495"/>
        <v>0</v>
      </c>
      <c r="AN3372" s="111">
        <f t="shared" si="496"/>
        <v>0</v>
      </c>
    </row>
    <row r="3373" spans="3:40">
      <c r="C3373" s="169" t="s">
        <v>142</v>
      </c>
      <c r="D3373" s="410" t="str">
        <f t="shared" si="490"/>
        <v/>
      </c>
      <c r="E3373" s="410"/>
      <c r="F3373" s="410"/>
      <c r="G3373" s="410"/>
      <c r="H3373" s="410"/>
      <c r="I3373" s="410"/>
      <c r="J3373" s="410"/>
      <c r="K3373" s="410"/>
      <c r="L3373" s="410"/>
      <c r="M3373" s="410"/>
      <c r="N3373" s="410"/>
      <c r="O3373" s="408"/>
      <c r="P3373" s="408"/>
      <c r="Q3373" s="408"/>
      <c r="R3373" s="408"/>
      <c r="S3373" s="408"/>
      <c r="T3373" s="408"/>
      <c r="U3373" s="408"/>
      <c r="V3373" s="408"/>
      <c r="W3373" s="409"/>
      <c r="X3373" s="409"/>
      <c r="Y3373" s="409"/>
      <c r="Z3373" s="409"/>
      <c r="AA3373" s="409"/>
      <c r="AB3373" s="409"/>
      <c r="AC3373" s="408"/>
      <c r="AD3373" s="408"/>
      <c r="AG3373" s="100">
        <f t="shared" si="491"/>
        <v>0</v>
      </c>
      <c r="AH3373" s="101">
        <f t="shared" si="492"/>
        <v>0</v>
      </c>
      <c r="AI3373" s="101">
        <f t="shared" si="493"/>
        <v>0</v>
      </c>
      <c r="AJ3373" s="102">
        <f t="shared" si="494"/>
        <v>0</v>
      </c>
      <c r="AL3373" s="111">
        <f t="shared" si="495"/>
        <v>0</v>
      </c>
      <c r="AN3373" s="111">
        <f t="shared" si="496"/>
        <v>0</v>
      </c>
    </row>
    <row r="3374" spans="3:40">
      <c r="C3374" s="169" t="s">
        <v>143</v>
      </c>
      <c r="D3374" s="410" t="str">
        <f t="shared" si="490"/>
        <v/>
      </c>
      <c r="E3374" s="410"/>
      <c r="F3374" s="410"/>
      <c r="G3374" s="410"/>
      <c r="H3374" s="410"/>
      <c r="I3374" s="410"/>
      <c r="J3374" s="410"/>
      <c r="K3374" s="410"/>
      <c r="L3374" s="410"/>
      <c r="M3374" s="410"/>
      <c r="N3374" s="410"/>
      <c r="O3374" s="408"/>
      <c r="P3374" s="408"/>
      <c r="Q3374" s="408"/>
      <c r="R3374" s="408"/>
      <c r="S3374" s="408"/>
      <c r="T3374" s="408"/>
      <c r="U3374" s="408"/>
      <c r="V3374" s="408"/>
      <c r="W3374" s="409"/>
      <c r="X3374" s="409"/>
      <c r="Y3374" s="409"/>
      <c r="Z3374" s="409"/>
      <c r="AA3374" s="409"/>
      <c r="AB3374" s="409"/>
      <c r="AC3374" s="408"/>
      <c r="AD3374" s="408"/>
      <c r="AG3374" s="100">
        <f t="shared" si="491"/>
        <v>0</v>
      </c>
      <c r="AH3374" s="101">
        <f t="shared" si="492"/>
        <v>0</v>
      </c>
      <c r="AI3374" s="101">
        <f t="shared" si="493"/>
        <v>0</v>
      </c>
      <c r="AJ3374" s="102">
        <f t="shared" si="494"/>
        <v>0</v>
      </c>
      <c r="AL3374" s="111">
        <f t="shared" si="495"/>
        <v>0</v>
      </c>
      <c r="AN3374" s="111">
        <f t="shared" si="496"/>
        <v>0</v>
      </c>
    </row>
    <row r="3375" spans="3:40">
      <c r="C3375" s="169" t="s">
        <v>144</v>
      </c>
      <c r="D3375" s="410" t="str">
        <f t="shared" si="490"/>
        <v/>
      </c>
      <c r="E3375" s="410"/>
      <c r="F3375" s="410"/>
      <c r="G3375" s="410"/>
      <c r="H3375" s="410"/>
      <c r="I3375" s="410"/>
      <c r="J3375" s="410"/>
      <c r="K3375" s="410"/>
      <c r="L3375" s="410"/>
      <c r="M3375" s="410"/>
      <c r="N3375" s="410"/>
      <c r="O3375" s="408"/>
      <c r="P3375" s="408"/>
      <c r="Q3375" s="408"/>
      <c r="R3375" s="408"/>
      <c r="S3375" s="408"/>
      <c r="T3375" s="408"/>
      <c r="U3375" s="408"/>
      <c r="V3375" s="408"/>
      <c r="W3375" s="409"/>
      <c r="X3375" s="409"/>
      <c r="Y3375" s="409"/>
      <c r="Z3375" s="409"/>
      <c r="AA3375" s="409"/>
      <c r="AB3375" s="409"/>
      <c r="AC3375" s="408"/>
      <c r="AD3375" s="408"/>
      <c r="AG3375" s="100">
        <f t="shared" si="491"/>
        <v>0</v>
      </c>
      <c r="AH3375" s="101">
        <f t="shared" si="492"/>
        <v>0</v>
      </c>
      <c r="AI3375" s="101">
        <f t="shared" si="493"/>
        <v>0</v>
      </c>
      <c r="AJ3375" s="102">
        <f t="shared" si="494"/>
        <v>0</v>
      </c>
      <c r="AL3375" s="111">
        <f t="shared" si="495"/>
        <v>0</v>
      </c>
      <c r="AN3375" s="111">
        <f t="shared" si="496"/>
        <v>0</v>
      </c>
    </row>
    <row r="3376" spans="3:40">
      <c r="C3376" s="169" t="s">
        <v>145</v>
      </c>
      <c r="D3376" s="410" t="str">
        <f t="shared" si="490"/>
        <v/>
      </c>
      <c r="E3376" s="410"/>
      <c r="F3376" s="410"/>
      <c r="G3376" s="410"/>
      <c r="H3376" s="410"/>
      <c r="I3376" s="410"/>
      <c r="J3376" s="410"/>
      <c r="K3376" s="410"/>
      <c r="L3376" s="410"/>
      <c r="M3376" s="410"/>
      <c r="N3376" s="410"/>
      <c r="O3376" s="408"/>
      <c r="P3376" s="408"/>
      <c r="Q3376" s="408"/>
      <c r="R3376" s="408"/>
      <c r="S3376" s="408"/>
      <c r="T3376" s="408"/>
      <c r="U3376" s="408"/>
      <c r="V3376" s="408"/>
      <c r="W3376" s="409"/>
      <c r="X3376" s="409"/>
      <c r="Y3376" s="409"/>
      <c r="Z3376" s="409"/>
      <c r="AA3376" s="409"/>
      <c r="AB3376" s="409"/>
      <c r="AC3376" s="408"/>
      <c r="AD3376" s="408"/>
      <c r="AG3376" s="100">
        <f t="shared" si="491"/>
        <v>0</v>
      </c>
      <c r="AH3376" s="101">
        <f t="shared" si="492"/>
        <v>0</v>
      </c>
      <c r="AI3376" s="101">
        <f t="shared" si="493"/>
        <v>0</v>
      </c>
      <c r="AJ3376" s="102">
        <f t="shared" si="494"/>
        <v>0</v>
      </c>
      <c r="AL3376" s="111">
        <f t="shared" si="495"/>
        <v>0</v>
      </c>
      <c r="AN3376" s="111">
        <f t="shared" si="496"/>
        <v>0</v>
      </c>
    </row>
    <row r="3377" spans="3:40">
      <c r="C3377" s="169" t="s">
        <v>146</v>
      </c>
      <c r="D3377" s="410" t="str">
        <f t="shared" si="490"/>
        <v/>
      </c>
      <c r="E3377" s="410"/>
      <c r="F3377" s="410"/>
      <c r="G3377" s="410"/>
      <c r="H3377" s="410"/>
      <c r="I3377" s="410"/>
      <c r="J3377" s="410"/>
      <c r="K3377" s="410"/>
      <c r="L3377" s="410"/>
      <c r="M3377" s="410"/>
      <c r="N3377" s="410"/>
      <c r="O3377" s="408"/>
      <c r="P3377" s="408"/>
      <c r="Q3377" s="408"/>
      <c r="R3377" s="408"/>
      <c r="S3377" s="408"/>
      <c r="T3377" s="408"/>
      <c r="U3377" s="408"/>
      <c r="V3377" s="408"/>
      <c r="W3377" s="409"/>
      <c r="X3377" s="409"/>
      <c r="Y3377" s="409"/>
      <c r="Z3377" s="409"/>
      <c r="AA3377" s="409"/>
      <c r="AB3377" s="409"/>
      <c r="AC3377" s="408"/>
      <c r="AD3377" s="408"/>
      <c r="AG3377" s="100">
        <f t="shared" si="491"/>
        <v>0</v>
      </c>
      <c r="AH3377" s="101">
        <f t="shared" si="492"/>
        <v>0</v>
      </c>
      <c r="AI3377" s="101">
        <f t="shared" si="493"/>
        <v>0</v>
      </c>
      <c r="AJ3377" s="102">
        <f t="shared" si="494"/>
        <v>0</v>
      </c>
      <c r="AL3377" s="111">
        <f t="shared" si="495"/>
        <v>0</v>
      </c>
      <c r="AN3377" s="111">
        <f t="shared" si="496"/>
        <v>0</v>
      </c>
    </row>
    <row r="3378" spans="3:40">
      <c r="C3378" s="169" t="s">
        <v>147</v>
      </c>
      <c r="D3378" s="410" t="str">
        <f t="shared" si="490"/>
        <v/>
      </c>
      <c r="E3378" s="410"/>
      <c r="F3378" s="410"/>
      <c r="G3378" s="410"/>
      <c r="H3378" s="410"/>
      <c r="I3378" s="410"/>
      <c r="J3378" s="410"/>
      <c r="K3378" s="410"/>
      <c r="L3378" s="410"/>
      <c r="M3378" s="410"/>
      <c r="N3378" s="410"/>
      <c r="O3378" s="408"/>
      <c r="P3378" s="408"/>
      <c r="Q3378" s="408"/>
      <c r="R3378" s="408"/>
      <c r="S3378" s="408"/>
      <c r="T3378" s="408"/>
      <c r="U3378" s="408"/>
      <c r="V3378" s="408"/>
      <c r="W3378" s="409"/>
      <c r="X3378" s="409"/>
      <c r="Y3378" s="409"/>
      <c r="Z3378" s="409"/>
      <c r="AA3378" s="409"/>
      <c r="AB3378" s="409"/>
      <c r="AC3378" s="408"/>
      <c r="AD3378" s="408"/>
      <c r="AG3378" s="100">
        <f t="shared" si="491"/>
        <v>0</v>
      </c>
      <c r="AH3378" s="101">
        <f t="shared" si="492"/>
        <v>0</v>
      </c>
      <c r="AI3378" s="101">
        <f t="shared" si="493"/>
        <v>0</v>
      </c>
      <c r="AJ3378" s="102">
        <f t="shared" si="494"/>
        <v>0</v>
      </c>
      <c r="AL3378" s="111">
        <f t="shared" si="495"/>
        <v>0</v>
      </c>
      <c r="AN3378" s="111">
        <f t="shared" si="496"/>
        <v>0</v>
      </c>
    </row>
    <row r="3379" spans="3:40">
      <c r="C3379" s="169" t="s">
        <v>148</v>
      </c>
      <c r="D3379" s="410" t="str">
        <f t="shared" si="490"/>
        <v/>
      </c>
      <c r="E3379" s="410"/>
      <c r="F3379" s="410"/>
      <c r="G3379" s="410"/>
      <c r="H3379" s="410"/>
      <c r="I3379" s="410"/>
      <c r="J3379" s="410"/>
      <c r="K3379" s="410"/>
      <c r="L3379" s="410"/>
      <c r="M3379" s="410"/>
      <c r="N3379" s="410"/>
      <c r="O3379" s="408"/>
      <c r="P3379" s="408"/>
      <c r="Q3379" s="408"/>
      <c r="R3379" s="408"/>
      <c r="S3379" s="408"/>
      <c r="T3379" s="408"/>
      <c r="U3379" s="408"/>
      <c r="V3379" s="408"/>
      <c r="W3379" s="409"/>
      <c r="X3379" s="409"/>
      <c r="Y3379" s="409"/>
      <c r="Z3379" s="409"/>
      <c r="AA3379" s="409"/>
      <c r="AB3379" s="409"/>
      <c r="AC3379" s="408"/>
      <c r="AD3379" s="408"/>
      <c r="AG3379" s="100">
        <f t="shared" si="491"/>
        <v>0</v>
      </c>
      <c r="AH3379" s="101">
        <f t="shared" si="492"/>
        <v>0</v>
      </c>
      <c r="AI3379" s="101">
        <f t="shared" si="493"/>
        <v>0</v>
      </c>
      <c r="AJ3379" s="102">
        <f t="shared" si="494"/>
        <v>0</v>
      </c>
      <c r="AL3379" s="111">
        <f t="shared" si="495"/>
        <v>0</v>
      </c>
      <c r="AN3379" s="111">
        <f t="shared" si="496"/>
        <v>0</v>
      </c>
    </row>
    <row r="3380" spans="3:40">
      <c r="C3380" s="169" t="s">
        <v>149</v>
      </c>
      <c r="D3380" s="410" t="str">
        <f t="shared" si="490"/>
        <v/>
      </c>
      <c r="E3380" s="410"/>
      <c r="F3380" s="410"/>
      <c r="G3380" s="410"/>
      <c r="H3380" s="410"/>
      <c r="I3380" s="410"/>
      <c r="J3380" s="410"/>
      <c r="K3380" s="410"/>
      <c r="L3380" s="410"/>
      <c r="M3380" s="410"/>
      <c r="N3380" s="410"/>
      <c r="O3380" s="408"/>
      <c r="P3380" s="408"/>
      <c r="Q3380" s="408"/>
      <c r="R3380" s="408"/>
      <c r="S3380" s="408"/>
      <c r="T3380" s="408"/>
      <c r="U3380" s="408"/>
      <c r="V3380" s="408"/>
      <c r="W3380" s="409"/>
      <c r="X3380" s="409"/>
      <c r="Y3380" s="409"/>
      <c r="Z3380" s="409"/>
      <c r="AA3380" s="409"/>
      <c r="AB3380" s="409"/>
      <c r="AC3380" s="408"/>
      <c r="AD3380" s="408"/>
      <c r="AG3380" s="100">
        <f t="shared" si="491"/>
        <v>0</v>
      </c>
      <c r="AH3380" s="101">
        <f t="shared" si="492"/>
        <v>0</v>
      </c>
      <c r="AI3380" s="101">
        <f t="shared" si="493"/>
        <v>0</v>
      </c>
      <c r="AJ3380" s="102">
        <f t="shared" si="494"/>
        <v>0</v>
      </c>
      <c r="AL3380" s="111">
        <f t="shared" si="495"/>
        <v>0</v>
      </c>
      <c r="AN3380" s="111">
        <f t="shared" si="496"/>
        <v>0</v>
      </c>
    </row>
    <row r="3381" spans="3:40">
      <c r="C3381" s="169" t="s">
        <v>150</v>
      </c>
      <c r="D3381" s="410" t="str">
        <f t="shared" si="490"/>
        <v/>
      </c>
      <c r="E3381" s="410"/>
      <c r="F3381" s="410"/>
      <c r="G3381" s="410"/>
      <c r="H3381" s="410"/>
      <c r="I3381" s="410"/>
      <c r="J3381" s="410"/>
      <c r="K3381" s="410"/>
      <c r="L3381" s="410"/>
      <c r="M3381" s="410"/>
      <c r="N3381" s="410"/>
      <c r="O3381" s="408"/>
      <c r="P3381" s="408"/>
      <c r="Q3381" s="408"/>
      <c r="R3381" s="408"/>
      <c r="S3381" s="408"/>
      <c r="T3381" s="408"/>
      <c r="U3381" s="408"/>
      <c r="V3381" s="408"/>
      <c r="W3381" s="409"/>
      <c r="X3381" s="409"/>
      <c r="Y3381" s="409"/>
      <c r="Z3381" s="409"/>
      <c r="AA3381" s="409"/>
      <c r="AB3381" s="409"/>
      <c r="AC3381" s="408"/>
      <c r="AD3381" s="408"/>
      <c r="AG3381" s="100">
        <f t="shared" si="491"/>
        <v>0</v>
      </c>
      <c r="AH3381" s="101">
        <f t="shared" si="492"/>
        <v>0</v>
      </c>
      <c r="AI3381" s="101">
        <f t="shared" si="493"/>
        <v>0</v>
      </c>
      <c r="AJ3381" s="102">
        <f t="shared" si="494"/>
        <v>0</v>
      </c>
      <c r="AL3381" s="111">
        <f t="shared" si="495"/>
        <v>0</v>
      </c>
      <c r="AN3381" s="111">
        <f t="shared" si="496"/>
        <v>0</v>
      </c>
    </row>
    <row r="3382" spans="3:40">
      <c r="C3382" s="169" t="s">
        <v>151</v>
      </c>
      <c r="D3382" s="410" t="str">
        <f t="shared" si="490"/>
        <v/>
      </c>
      <c r="E3382" s="410"/>
      <c r="F3382" s="410"/>
      <c r="G3382" s="410"/>
      <c r="H3382" s="410"/>
      <c r="I3382" s="410"/>
      <c r="J3382" s="410"/>
      <c r="K3382" s="410"/>
      <c r="L3382" s="410"/>
      <c r="M3382" s="410"/>
      <c r="N3382" s="410"/>
      <c r="O3382" s="408"/>
      <c r="P3382" s="408"/>
      <c r="Q3382" s="408"/>
      <c r="R3382" s="408"/>
      <c r="S3382" s="408"/>
      <c r="T3382" s="408"/>
      <c r="U3382" s="408"/>
      <c r="V3382" s="408"/>
      <c r="W3382" s="409"/>
      <c r="X3382" s="409"/>
      <c r="Y3382" s="409"/>
      <c r="Z3382" s="409"/>
      <c r="AA3382" s="409"/>
      <c r="AB3382" s="409"/>
      <c r="AC3382" s="408"/>
      <c r="AD3382" s="408"/>
      <c r="AG3382" s="100">
        <f t="shared" si="491"/>
        <v>0</v>
      </c>
      <c r="AH3382" s="101">
        <f t="shared" si="492"/>
        <v>0</v>
      </c>
      <c r="AI3382" s="101">
        <f t="shared" si="493"/>
        <v>0</v>
      </c>
      <c r="AJ3382" s="102">
        <f t="shared" si="494"/>
        <v>0</v>
      </c>
      <c r="AL3382" s="111">
        <f t="shared" si="495"/>
        <v>0</v>
      </c>
      <c r="AN3382" s="111">
        <f t="shared" si="496"/>
        <v>0</v>
      </c>
    </row>
    <row r="3383" spans="3:40">
      <c r="C3383" s="169" t="s">
        <v>152</v>
      </c>
      <c r="D3383" s="410" t="str">
        <f t="shared" si="490"/>
        <v/>
      </c>
      <c r="E3383" s="410"/>
      <c r="F3383" s="410"/>
      <c r="G3383" s="410"/>
      <c r="H3383" s="410"/>
      <c r="I3383" s="410"/>
      <c r="J3383" s="410"/>
      <c r="K3383" s="410"/>
      <c r="L3383" s="410"/>
      <c r="M3383" s="410"/>
      <c r="N3383" s="410"/>
      <c r="O3383" s="408"/>
      <c r="P3383" s="408"/>
      <c r="Q3383" s="408"/>
      <c r="R3383" s="408"/>
      <c r="S3383" s="408"/>
      <c r="T3383" s="408"/>
      <c r="U3383" s="408"/>
      <c r="V3383" s="408"/>
      <c r="W3383" s="409"/>
      <c r="X3383" s="409"/>
      <c r="Y3383" s="409"/>
      <c r="Z3383" s="409"/>
      <c r="AA3383" s="409"/>
      <c r="AB3383" s="409"/>
      <c r="AC3383" s="408"/>
      <c r="AD3383" s="408"/>
      <c r="AG3383" s="100">
        <f t="shared" si="491"/>
        <v>0</v>
      </c>
      <c r="AH3383" s="101">
        <f t="shared" si="492"/>
        <v>0</v>
      </c>
      <c r="AI3383" s="101">
        <f t="shared" si="493"/>
        <v>0</v>
      </c>
      <c r="AJ3383" s="102">
        <f t="shared" si="494"/>
        <v>0</v>
      </c>
      <c r="AL3383" s="111">
        <f t="shared" si="495"/>
        <v>0</v>
      </c>
      <c r="AN3383" s="111">
        <f t="shared" si="496"/>
        <v>0</v>
      </c>
    </row>
    <row r="3384" spans="3:40">
      <c r="C3384" s="169" t="s">
        <v>153</v>
      </c>
      <c r="D3384" s="410" t="str">
        <f t="shared" si="490"/>
        <v/>
      </c>
      <c r="E3384" s="410"/>
      <c r="F3384" s="410"/>
      <c r="G3384" s="410"/>
      <c r="H3384" s="410"/>
      <c r="I3384" s="410"/>
      <c r="J3384" s="410"/>
      <c r="K3384" s="410"/>
      <c r="L3384" s="410"/>
      <c r="M3384" s="410"/>
      <c r="N3384" s="410"/>
      <c r="O3384" s="408"/>
      <c r="P3384" s="408"/>
      <c r="Q3384" s="408"/>
      <c r="R3384" s="408"/>
      <c r="S3384" s="408"/>
      <c r="T3384" s="408"/>
      <c r="U3384" s="408"/>
      <c r="V3384" s="408"/>
      <c r="W3384" s="409"/>
      <c r="X3384" s="409"/>
      <c r="Y3384" s="409"/>
      <c r="Z3384" s="409"/>
      <c r="AA3384" s="409"/>
      <c r="AB3384" s="409"/>
      <c r="AC3384" s="408"/>
      <c r="AD3384" s="408"/>
      <c r="AG3384" s="100">
        <f t="shared" si="491"/>
        <v>0</v>
      </c>
      <c r="AH3384" s="101">
        <f t="shared" si="492"/>
        <v>0</v>
      </c>
      <c r="AI3384" s="101">
        <f t="shared" si="493"/>
        <v>0</v>
      </c>
      <c r="AJ3384" s="102">
        <f t="shared" si="494"/>
        <v>0</v>
      </c>
      <c r="AL3384" s="111">
        <f t="shared" si="495"/>
        <v>0</v>
      </c>
      <c r="AN3384" s="111">
        <f t="shared" si="496"/>
        <v>0</v>
      </c>
    </row>
    <row r="3385" spans="3:40">
      <c r="C3385" s="169" t="s">
        <v>154</v>
      </c>
      <c r="D3385" s="410" t="str">
        <f t="shared" si="490"/>
        <v/>
      </c>
      <c r="E3385" s="410"/>
      <c r="F3385" s="410"/>
      <c r="G3385" s="410"/>
      <c r="H3385" s="410"/>
      <c r="I3385" s="410"/>
      <c r="J3385" s="410"/>
      <c r="K3385" s="410"/>
      <c r="L3385" s="410"/>
      <c r="M3385" s="410"/>
      <c r="N3385" s="410"/>
      <c r="O3385" s="408"/>
      <c r="P3385" s="408"/>
      <c r="Q3385" s="408"/>
      <c r="R3385" s="408"/>
      <c r="S3385" s="408"/>
      <c r="T3385" s="408"/>
      <c r="U3385" s="408"/>
      <c r="V3385" s="408"/>
      <c r="W3385" s="409"/>
      <c r="X3385" s="409"/>
      <c r="Y3385" s="409"/>
      <c r="Z3385" s="409"/>
      <c r="AA3385" s="409"/>
      <c r="AB3385" s="409"/>
      <c r="AC3385" s="408"/>
      <c r="AD3385" s="408"/>
      <c r="AG3385" s="100">
        <f t="shared" si="491"/>
        <v>0</v>
      </c>
      <c r="AH3385" s="101">
        <f t="shared" si="492"/>
        <v>0</v>
      </c>
      <c r="AI3385" s="101">
        <f t="shared" si="493"/>
        <v>0</v>
      </c>
      <c r="AJ3385" s="102">
        <f t="shared" si="494"/>
        <v>0</v>
      </c>
      <c r="AL3385" s="111">
        <f t="shared" si="495"/>
        <v>0</v>
      </c>
      <c r="AN3385" s="111">
        <f t="shared" si="496"/>
        <v>0</v>
      </c>
    </row>
    <row r="3386" spans="3:40">
      <c r="C3386" s="169" t="s">
        <v>155</v>
      </c>
      <c r="D3386" s="410" t="str">
        <f t="shared" si="490"/>
        <v/>
      </c>
      <c r="E3386" s="410"/>
      <c r="F3386" s="410"/>
      <c r="G3386" s="410"/>
      <c r="H3386" s="410"/>
      <c r="I3386" s="410"/>
      <c r="J3386" s="410"/>
      <c r="K3386" s="410"/>
      <c r="L3386" s="410"/>
      <c r="M3386" s="410"/>
      <c r="N3386" s="410"/>
      <c r="O3386" s="408"/>
      <c r="P3386" s="408"/>
      <c r="Q3386" s="408"/>
      <c r="R3386" s="408"/>
      <c r="S3386" s="408"/>
      <c r="T3386" s="408"/>
      <c r="U3386" s="408"/>
      <c r="V3386" s="408"/>
      <c r="W3386" s="409"/>
      <c r="X3386" s="409"/>
      <c r="Y3386" s="409"/>
      <c r="Z3386" s="409"/>
      <c r="AA3386" s="409"/>
      <c r="AB3386" s="409"/>
      <c r="AC3386" s="408"/>
      <c r="AD3386" s="408"/>
      <c r="AG3386" s="100">
        <f t="shared" si="491"/>
        <v>0</v>
      </c>
      <c r="AH3386" s="101">
        <f t="shared" si="492"/>
        <v>0</v>
      </c>
      <c r="AI3386" s="101">
        <f t="shared" si="493"/>
        <v>0</v>
      </c>
      <c r="AJ3386" s="102">
        <f t="shared" si="494"/>
        <v>0</v>
      </c>
      <c r="AL3386" s="111">
        <f t="shared" si="495"/>
        <v>0</v>
      </c>
      <c r="AN3386" s="111">
        <f t="shared" si="496"/>
        <v>0</v>
      </c>
    </row>
    <row r="3387" spans="3:40">
      <c r="C3387" s="169" t="s">
        <v>156</v>
      </c>
      <c r="D3387" s="410" t="str">
        <f t="shared" si="490"/>
        <v/>
      </c>
      <c r="E3387" s="410"/>
      <c r="F3387" s="410"/>
      <c r="G3387" s="410"/>
      <c r="H3387" s="410"/>
      <c r="I3387" s="410"/>
      <c r="J3387" s="410"/>
      <c r="K3387" s="410"/>
      <c r="L3387" s="410"/>
      <c r="M3387" s="410"/>
      <c r="N3387" s="410"/>
      <c r="O3387" s="408"/>
      <c r="P3387" s="408"/>
      <c r="Q3387" s="408"/>
      <c r="R3387" s="408"/>
      <c r="S3387" s="408"/>
      <c r="T3387" s="408"/>
      <c r="U3387" s="408"/>
      <c r="V3387" s="408"/>
      <c r="W3387" s="409"/>
      <c r="X3387" s="409"/>
      <c r="Y3387" s="409"/>
      <c r="Z3387" s="409"/>
      <c r="AA3387" s="409"/>
      <c r="AB3387" s="409"/>
      <c r="AC3387" s="408"/>
      <c r="AD3387" s="408"/>
      <c r="AG3387" s="100">
        <f t="shared" si="491"/>
        <v>0</v>
      </c>
      <c r="AH3387" s="101">
        <f t="shared" si="492"/>
        <v>0</v>
      </c>
      <c r="AI3387" s="101">
        <f t="shared" si="493"/>
        <v>0</v>
      </c>
      <c r="AJ3387" s="102">
        <f t="shared" si="494"/>
        <v>0</v>
      </c>
      <c r="AL3387" s="111">
        <f t="shared" si="495"/>
        <v>0</v>
      </c>
      <c r="AN3387" s="111">
        <f t="shared" si="496"/>
        <v>0</v>
      </c>
    </row>
    <row r="3388" spans="3:40">
      <c r="C3388" s="169" t="s">
        <v>157</v>
      </c>
      <c r="D3388" s="410" t="str">
        <f t="shared" si="490"/>
        <v/>
      </c>
      <c r="E3388" s="410"/>
      <c r="F3388" s="410"/>
      <c r="G3388" s="410"/>
      <c r="H3388" s="410"/>
      <c r="I3388" s="410"/>
      <c r="J3388" s="410"/>
      <c r="K3388" s="410"/>
      <c r="L3388" s="410"/>
      <c r="M3388" s="410"/>
      <c r="N3388" s="410"/>
      <c r="O3388" s="408"/>
      <c r="P3388" s="408"/>
      <c r="Q3388" s="408"/>
      <c r="R3388" s="408"/>
      <c r="S3388" s="408"/>
      <c r="T3388" s="408"/>
      <c r="U3388" s="408"/>
      <c r="V3388" s="408"/>
      <c r="W3388" s="409"/>
      <c r="X3388" s="409"/>
      <c r="Y3388" s="409"/>
      <c r="Z3388" s="409"/>
      <c r="AA3388" s="409"/>
      <c r="AB3388" s="409"/>
      <c r="AC3388" s="408"/>
      <c r="AD3388" s="408"/>
      <c r="AG3388" s="100">
        <f t="shared" si="491"/>
        <v>0</v>
      </c>
      <c r="AH3388" s="101">
        <f t="shared" si="492"/>
        <v>0</v>
      </c>
      <c r="AI3388" s="101">
        <f t="shared" si="493"/>
        <v>0</v>
      </c>
      <c r="AJ3388" s="102">
        <f t="shared" si="494"/>
        <v>0</v>
      </c>
      <c r="AL3388" s="111">
        <f t="shared" si="495"/>
        <v>0</v>
      </c>
      <c r="AN3388" s="111">
        <f t="shared" si="496"/>
        <v>0</v>
      </c>
    </row>
    <row r="3389" spans="3:40">
      <c r="C3389" s="169" t="s">
        <v>158</v>
      </c>
      <c r="D3389" s="410" t="str">
        <f t="shared" si="490"/>
        <v/>
      </c>
      <c r="E3389" s="410"/>
      <c r="F3389" s="410"/>
      <c r="G3389" s="410"/>
      <c r="H3389" s="410"/>
      <c r="I3389" s="410"/>
      <c r="J3389" s="410"/>
      <c r="K3389" s="410"/>
      <c r="L3389" s="410"/>
      <c r="M3389" s="410"/>
      <c r="N3389" s="410"/>
      <c r="O3389" s="408"/>
      <c r="P3389" s="408"/>
      <c r="Q3389" s="408"/>
      <c r="R3389" s="408"/>
      <c r="S3389" s="408"/>
      <c r="T3389" s="408"/>
      <c r="U3389" s="408"/>
      <c r="V3389" s="408"/>
      <c r="W3389" s="409"/>
      <c r="X3389" s="409"/>
      <c r="Y3389" s="409"/>
      <c r="Z3389" s="409"/>
      <c r="AA3389" s="409"/>
      <c r="AB3389" s="409"/>
      <c r="AC3389" s="408"/>
      <c r="AD3389" s="408"/>
      <c r="AG3389" s="100">
        <f t="shared" si="491"/>
        <v>0</v>
      </c>
      <c r="AH3389" s="101">
        <f t="shared" si="492"/>
        <v>0</v>
      </c>
      <c r="AI3389" s="101">
        <f t="shared" si="493"/>
        <v>0</v>
      </c>
      <c r="AJ3389" s="102">
        <f t="shared" si="494"/>
        <v>0</v>
      </c>
      <c r="AL3389" s="111">
        <f t="shared" si="495"/>
        <v>0</v>
      </c>
      <c r="AN3389" s="111">
        <f t="shared" si="496"/>
        <v>0</v>
      </c>
    </row>
    <row r="3390" spans="3:40">
      <c r="C3390" s="169" t="s">
        <v>159</v>
      </c>
      <c r="D3390" s="410" t="str">
        <f t="shared" si="490"/>
        <v/>
      </c>
      <c r="E3390" s="410"/>
      <c r="F3390" s="410"/>
      <c r="G3390" s="410"/>
      <c r="H3390" s="410"/>
      <c r="I3390" s="410"/>
      <c r="J3390" s="410"/>
      <c r="K3390" s="410"/>
      <c r="L3390" s="410"/>
      <c r="M3390" s="410"/>
      <c r="N3390" s="410"/>
      <c r="O3390" s="408"/>
      <c r="P3390" s="408"/>
      <c r="Q3390" s="408"/>
      <c r="R3390" s="408"/>
      <c r="S3390" s="408"/>
      <c r="T3390" s="408"/>
      <c r="U3390" s="408"/>
      <c r="V3390" s="408"/>
      <c r="W3390" s="409"/>
      <c r="X3390" s="409"/>
      <c r="Y3390" s="409"/>
      <c r="Z3390" s="409"/>
      <c r="AA3390" s="409"/>
      <c r="AB3390" s="409"/>
      <c r="AC3390" s="408"/>
      <c r="AD3390" s="408"/>
      <c r="AG3390" s="100">
        <f t="shared" si="491"/>
        <v>0</v>
      </c>
      <c r="AH3390" s="101">
        <f t="shared" si="492"/>
        <v>0</v>
      </c>
      <c r="AI3390" s="101">
        <f t="shared" si="493"/>
        <v>0</v>
      </c>
      <c r="AJ3390" s="102">
        <f t="shared" si="494"/>
        <v>0</v>
      </c>
      <c r="AL3390" s="111">
        <f t="shared" si="495"/>
        <v>0</v>
      </c>
      <c r="AN3390" s="111">
        <f t="shared" si="496"/>
        <v>0</v>
      </c>
    </row>
    <row r="3391" spans="3:40">
      <c r="C3391" s="169" t="s">
        <v>160</v>
      </c>
      <c r="D3391" s="410" t="str">
        <f t="shared" si="490"/>
        <v/>
      </c>
      <c r="E3391" s="410"/>
      <c r="F3391" s="410"/>
      <c r="G3391" s="410"/>
      <c r="H3391" s="410"/>
      <c r="I3391" s="410"/>
      <c r="J3391" s="410"/>
      <c r="K3391" s="410"/>
      <c r="L3391" s="410"/>
      <c r="M3391" s="410"/>
      <c r="N3391" s="410"/>
      <c r="O3391" s="408"/>
      <c r="P3391" s="408"/>
      <c r="Q3391" s="408"/>
      <c r="R3391" s="408"/>
      <c r="S3391" s="408"/>
      <c r="T3391" s="408"/>
      <c r="U3391" s="408"/>
      <c r="V3391" s="408"/>
      <c r="W3391" s="409"/>
      <c r="X3391" s="409"/>
      <c r="Y3391" s="409"/>
      <c r="Z3391" s="409"/>
      <c r="AA3391" s="409"/>
      <c r="AB3391" s="409"/>
      <c r="AC3391" s="408"/>
      <c r="AD3391" s="408"/>
      <c r="AG3391" s="100">
        <f t="shared" si="491"/>
        <v>0</v>
      </c>
      <c r="AH3391" s="101">
        <f t="shared" si="492"/>
        <v>0</v>
      </c>
      <c r="AI3391" s="101">
        <f t="shared" si="493"/>
        <v>0</v>
      </c>
      <c r="AJ3391" s="102">
        <f t="shared" si="494"/>
        <v>0</v>
      </c>
      <c r="AL3391" s="111">
        <f t="shared" si="495"/>
        <v>0</v>
      </c>
      <c r="AN3391" s="111">
        <f t="shared" si="496"/>
        <v>0</v>
      </c>
    </row>
    <row r="3392" spans="3:40">
      <c r="C3392" s="170" t="s">
        <v>161</v>
      </c>
      <c r="D3392" s="410" t="str">
        <f t="shared" si="490"/>
        <v/>
      </c>
      <c r="E3392" s="410"/>
      <c r="F3392" s="410"/>
      <c r="G3392" s="410"/>
      <c r="H3392" s="410"/>
      <c r="I3392" s="410"/>
      <c r="J3392" s="410"/>
      <c r="K3392" s="410"/>
      <c r="L3392" s="410"/>
      <c r="M3392" s="410"/>
      <c r="N3392" s="410"/>
      <c r="O3392" s="408"/>
      <c r="P3392" s="408"/>
      <c r="Q3392" s="408"/>
      <c r="R3392" s="408"/>
      <c r="S3392" s="408"/>
      <c r="T3392" s="408"/>
      <c r="U3392" s="408"/>
      <c r="V3392" s="408"/>
      <c r="W3392" s="409"/>
      <c r="X3392" s="409"/>
      <c r="Y3392" s="409"/>
      <c r="Z3392" s="409"/>
      <c r="AA3392" s="409"/>
      <c r="AB3392" s="409"/>
      <c r="AC3392" s="408"/>
      <c r="AD3392" s="408"/>
      <c r="AG3392" s="100">
        <f t="shared" si="491"/>
        <v>0</v>
      </c>
      <c r="AH3392" s="101">
        <f t="shared" si="492"/>
        <v>0</v>
      </c>
      <c r="AI3392" s="101">
        <f t="shared" si="493"/>
        <v>0</v>
      </c>
      <c r="AJ3392" s="102">
        <f t="shared" si="494"/>
        <v>0</v>
      </c>
      <c r="AL3392" s="111">
        <f t="shared" si="495"/>
        <v>0</v>
      </c>
      <c r="AN3392" s="111">
        <f t="shared" si="496"/>
        <v>0</v>
      </c>
    </row>
    <row r="3393" spans="3:40">
      <c r="C3393" s="170" t="s">
        <v>162</v>
      </c>
      <c r="D3393" s="410" t="str">
        <f t="shared" si="490"/>
        <v/>
      </c>
      <c r="E3393" s="410"/>
      <c r="F3393" s="410"/>
      <c r="G3393" s="410"/>
      <c r="H3393" s="410"/>
      <c r="I3393" s="410"/>
      <c r="J3393" s="410"/>
      <c r="K3393" s="410"/>
      <c r="L3393" s="410"/>
      <c r="M3393" s="410"/>
      <c r="N3393" s="410"/>
      <c r="O3393" s="408"/>
      <c r="P3393" s="408"/>
      <c r="Q3393" s="408"/>
      <c r="R3393" s="408"/>
      <c r="S3393" s="408"/>
      <c r="T3393" s="408"/>
      <c r="U3393" s="408"/>
      <c r="V3393" s="408"/>
      <c r="W3393" s="409"/>
      <c r="X3393" s="409"/>
      <c r="Y3393" s="409"/>
      <c r="Z3393" s="409"/>
      <c r="AA3393" s="409"/>
      <c r="AB3393" s="409"/>
      <c r="AC3393" s="408"/>
      <c r="AD3393" s="408"/>
      <c r="AG3393" s="100">
        <f t="shared" si="491"/>
        <v>0</v>
      </c>
      <c r="AH3393" s="101">
        <f t="shared" si="492"/>
        <v>0</v>
      </c>
      <c r="AI3393" s="101">
        <f t="shared" si="493"/>
        <v>0</v>
      </c>
      <c r="AJ3393" s="102">
        <f t="shared" si="494"/>
        <v>0</v>
      </c>
      <c r="AL3393" s="111">
        <f t="shared" si="495"/>
        <v>0</v>
      </c>
      <c r="AN3393" s="111">
        <f t="shared" si="496"/>
        <v>0</v>
      </c>
    </row>
    <row r="3394" spans="3:40">
      <c r="C3394" s="170" t="s">
        <v>163</v>
      </c>
      <c r="D3394" s="410" t="str">
        <f t="shared" si="490"/>
        <v/>
      </c>
      <c r="E3394" s="410"/>
      <c r="F3394" s="410"/>
      <c r="G3394" s="410"/>
      <c r="H3394" s="410"/>
      <c r="I3394" s="410"/>
      <c r="J3394" s="410"/>
      <c r="K3394" s="410"/>
      <c r="L3394" s="410"/>
      <c r="M3394" s="410"/>
      <c r="N3394" s="410"/>
      <c r="O3394" s="408"/>
      <c r="P3394" s="408"/>
      <c r="Q3394" s="408"/>
      <c r="R3394" s="408"/>
      <c r="S3394" s="408"/>
      <c r="T3394" s="408"/>
      <c r="U3394" s="408"/>
      <c r="V3394" s="408"/>
      <c r="W3394" s="409"/>
      <c r="X3394" s="409"/>
      <c r="Y3394" s="409"/>
      <c r="Z3394" s="409"/>
      <c r="AA3394" s="409"/>
      <c r="AB3394" s="409"/>
      <c r="AC3394" s="408"/>
      <c r="AD3394" s="408"/>
      <c r="AG3394" s="100">
        <f t="shared" si="491"/>
        <v>0</v>
      </c>
      <c r="AH3394" s="101">
        <f t="shared" si="492"/>
        <v>0</v>
      </c>
      <c r="AI3394" s="101">
        <f t="shared" si="493"/>
        <v>0</v>
      </c>
      <c r="AJ3394" s="102">
        <f t="shared" si="494"/>
        <v>0</v>
      </c>
      <c r="AL3394" s="111">
        <f t="shared" si="495"/>
        <v>0</v>
      </c>
      <c r="AN3394" s="111">
        <f t="shared" si="496"/>
        <v>0</v>
      </c>
    </row>
    <row r="3395" spans="3:40">
      <c r="C3395" s="170" t="s">
        <v>164</v>
      </c>
      <c r="D3395" s="410" t="str">
        <f t="shared" si="490"/>
        <v/>
      </c>
      <c r="E3395" s="410"/>
      <c r="F3395" s="410"/>
      <c r="G3395" s="410"/>
      <c r="H3395" s="410"/>
      <c r="I3395" s="410"/>
      <c r="J3395" s="410"/>
      <c r="K3395" s="410"/>
      <c r="L3395" s="410"/>
      <c r="M3395" s="410"/>
      <c r="N3395" s="410"/>
      <c r="O3395" s="408"/>
      <c r="P3395" s="408"/>
      <c r="Q3395" s="408"/>
      <c r="R3395" s="408"/>
      <c r="S3395" s="408"/>
      <c r="T3395" s="408"/>
      <c r="U3395" s="408"/>
      <c r="V3395" s="408"/>
      <c r="W3395" s="409"/>
      <c r="X3395" s="409"/>
      <c r="Y3395" s="409"/>
      <c r="Z3395" s="409"/>
      <c r="AA3395" s="409"/>
      <c r="AB3395" s="409"/>
      <c r="AC3395" s="408"/>
      <c r="AD3395" s="408"/>
      <c r="AG3395" s="100">
        <f t="shared" si="491"/>
        <v>0</v>
      </c>
      <c r="AH3395" s="101">
        <f t="shared" si="492"/>
        <v>0</v>
      </c>
      <c r="AI3395" s="101">
        <f t="shared" si="493"/>
        <v>0</v>
      </c>
      <c r="AJ3395" s="102">
        <f t="shared" si="494"/>
        <v>0</v>
      </c>
      <c r="AL3395" s="111">
        <f t="shared" si="495"/>
        <v>0</v>
      </c>
      <c r="AN3395" s="111">
        <f t="shared" si="496"/>
        <v>0</v>
      </c>
    </row>
    <row r="3396" spans="3:40">
      <c r="C3396" s="283" t="s">
        <v>165</v>
      </c>
      <c r="D3396" s="410" t="str">
        <f t="shared" si="490"/>
        <v/>
      </c>
      <c r="E3396" s="410"/>
      <c r="F3396" s="410"/>
      <c r="G3396" s="410"/>
      <c r="H3396" s="410"/>
      <c r="I3396" s="410"/>
      <c r="J3396" s="410"/>
      <c r="K3396" s="410"/>
      <c r="L3396" s="410"/>
      <c r="M3396" s="410"/>
      <c r="N3396" s="410"/>
      <c r="O3396" s="408"/>
      <c r="P3396" s="408"/>
      <c r="Q3396" s="408"/>
      <c r="R3396" s="408"/>
      <c r="S3396" s="408"/>
      <c r="T3396" s="408"/>
      <c r="U3396" s="408"/>
      <c r="V3396" s="408"/>
      <c r="W3396" s="409"/>
      <c r="X3396" s="409"/>
      <c r="Y3396" s="409"/>
      <c r="Z3396" s="409"/>
      <c r="AA3396" s="409"/>
      <c r="AB3396" s="409"/>
      <c r="AC3396" s="408"/>
      <c r="AD3396" s="408"/>
      <c r="AG3396" s="100">
        <f t="shared" si="491"/>
        <v>0</v>
      </c>
      <c r="AH3396" s="101">
        <f t="shared" si="492"/>
        <v>0</v>
      </c>
      <c r="AI3396" s="101">
        <f t="shared" si="493"/>
        <v>0</v>
      </c>
      <c r="AJ3396" s="102">
        <f t="shared" si="494"/>
        <v>0</v>
      </c>
      <c r="AL3396" s="111">
        <f t="shared" si="495"/>
        <v>0</v>
      </c>
      <c r="AN3396" s="111">
        <f t="shared" si="496"/>
        <v>0</v>
      </c>
    </row>
    <row r="3397" spans="3:40">
      <c r="C3397" s="284" t="s">
        <v>166</v>
      </c>
      <c r="D3397" s="410" t="str">
        <f t="shared" si="490"/>
        <v/>
      </c>
      <c r="E3397" s="410"/>
      <c r="F3397" s="410"/>
      <c r="G3397" s="410"/>
      <c r="H3397" s="410"/>
      <c r="I3397" s="410"/>
      <c r="J3397" s="410"/>
      <c r="K3397" s="410"/>
      <c r="L3397" s="410"/>
      <c r="M3397" s="410"/>
      <c r="N3397" s="410"/>
      <c r="O3397" s="408"/>
      <c r="P3397" s="408"/>
      <c r="Q3397" s="408"/>
      <c r="R3397" s="408"/>
      <c r="S3397" s="408"/>
      <c r="T3397" s="408"/>
      <c r="U3397" s="408"/>
      <c r="V3397" s="408"/>
      <c r="W3397" s="409"/>
      <c r="X3397" s="409"/>
      <c r="Y3397" s="409"/>
      <c r="Z3397" s="409"/>
      <c r="AA3397" s="409"/>
      <c r="AB3397" s="409"/>
      <c r="AC3397" s="408"/>
      <c r="AD3397" s="408"/>
      <c r="AG3397" s="100">
        <f t="shared" si="491"/>
        <v>0</v>
      </c>
      <c r="AH3397" s="101">
        <f t="shared" si="492"/>
        <v>0</v>
      </c>
      <c r="AI3397" s="101">
        <f t="shared" si="493"/>
        <v>0</v>
      </c>
      <c r="AJ3397" s="102">
        <f t="shared" si="494"/>
        <v>0</v>
      </c>
      <c r="AL3397" s="111">
        <f t="shared" si="495"/>
        <v>0</v>
      </c>
      <c r="AN3397" s="111">
        <f t="shared" si="496"/>
        <v>0</v>
      </c>
    </row>
    <row r="3398" spans="3:40">
      <c r="C3398" s="284" t="s">
        <v>167</v>
      </c>
      <c r="D3398" s="410" t="str">
        <f t="shared" si="490"/>
        <v/>
      </c>
      <c r="E3398" s="410"/>
      <c r="F3398" s="410"/>
      <c r="G3398" s="410"/>
      <c r="H3398" s="410"/>
      <c r="I3398" s="410"/>
      <c r="J3398" s="410"/>
      <c r="K3398" s="410"/>
      <c r="L3398" s="410"/>
      <c r="M3398" s="410"/>
      <c r="N3398" s="410"/>
      <c r="O3398" s="408"/>
      <c r="P3398" s="408"/>
      <c r="Q3398" s="408"/>
      <c r="R3398" s="408"/>
      <c r="S3398" s="408"/>
      <c r="T3398" s="408"/>
      <c r="U3398" s="408"/>
      <c r="V3398" s="408"/>
      <c r="W3398" s="409"/>
      <c r="X3398" s="409"/>
      <c r="Y3398" s="409"/>
      <c r="Z3398" s="409"/>
      <c r="AA3398" s="409"/>
      <c r="AB3398" s="409"/>
      <c r="AC3398" s="408"/>
      <c r="AD3398" s="408"/>
      <c r="AG3398" s="100">
        <f t="shared" si="491"/>
        <v>0</v>
      </c>
      <c r="AH3398" s="101">
        <f t="shared" si="492"/>
        <v>0</v>
      </c>
      <c r="AI3398" s="101">
        <f t="shared" si="493"/>
        <v>0</v>
      </c>
      <c r="AJ3398" s="102">
        <f t="shared" si="494"/>
        <v>0</v>
      </c>
      <c r="AL3398" s="111">
        <f t="shared" si="495"/>
        <v>0</v>
      </c>
      <c r="AN3398" s="111">
        <f t="shared" si="496"/>
        <v>0</v>
      </c>
    </row>
    <row r="3399" spans="3:40">
      <c r="C3399" s="225" t="s">
        <v>168</v>
      </c>
      <c r="D3399" s="410" t="str">
        <f t="shared" si="490"/>
        <v/>
      </c>
      <c r="E3399" s="410"/>
      <c r="F3399" s="410"/>
      <c r="G3399" s="410"/>
      <c r="H3399" s="410"/>
      <c r="I3399" s="410"/>
      <c r="J3399" s="410"/>
      <c r="K3399" s="410"/>
      <c r="L3399" s="410"/>
      <c r="M3399" s="410"/>
      <c r="N3399" s="410"/>
      <c r="O3399" s="408"/>
      <c r="P3399" s="408"/>
      <c r="Q3399" s="408"/>
      <c r="R3399" s="408"/>
      <c r="S3399" s="408"/>
      <c r="T3399" s="408"/>
      <c r="U3399" s="408"/>
      <c r="V3399" s="408"/>
      <c r="W3399" s="409"/>
      <c r="X3399" s="409"/>
      <c r="Y3399" s="409"/>
      <c r="Z3399" s="409"/>
      <c r="AA3399" s="409"/>
      <c r="AB3399" s="409"/>
      <c r="AC3399" s="408"/>
      <c r="AD3399" s="408"/>
      <c r="AG3399" s="100">
        <f t="shared" si="491"/>
        <v>0</v>
      </c>
      <c r="AH3399" s="101">
        <f t="shared" si="492"/>
        <v>0</v>
      </c>
      <c r="AI3399" s="101">
        <f t="shared" si="493"/>
        <v>0</v>
      </c>
      <c r="AJ3399" s="102">
        <f t="shared" si="494"/>
        <v>0</v>
      </c>
      <c r="AL3399" s="111">
        <f t="shared" si="495"/>
        <v>0</v>
      </c>
      <c r="AN3399" s="111">
        <f t="shared" si="496"/>
        <v>0</v>
      </c>
    </row>
    <row r="3400" spans="3:40">
      <c r="C3400" s="170" t="s">
        <v>169</v>
      </c>
      <c r="D3400" s="410" t="str">
        <f t="shared" si="490"/>
        <v/>
      </c>
      <c r="E3400" s="410"/>
      <c r="F3400" s="410"/>
      <c r="G3400" s="410"/>
      <c r="H3400" s="410"/>
      <c r="I3400" s="410"/>
      <c r="J3400" s="410"/>
      <c r="K3400" s="410"/>
      <c r="L3400" s="410"/>
      <c r="M3400" s="410"/>
      <c r="N3400" s="410"/>
      <c r="O3400" s="408"/>
      <c r="P3400" s="408"/>
      <c r="Q3400" s="408"/>
      <c r="R3400" s="408"/>
      <c r="S3400" s="408"/>
      <c r="T3400" s="408"/>
      <c r="U3400" s="408"/>
      <c r="V3400" s="408"/>
      <c r="W3400" s="409"/>
      <c r="X3400" s="409"/>
      <c r="Y3400" s="409"/>
      <c r="Z3400" s="409"/>
      <c r="AA3400" s="409"/>
      <c r="AB3400" s="409"/>
      <c r="AC3400" s="408"/>
      <c r="AD3400" s="408"/>
      <c r="AG3400" s="100">
        <f t="shared" si="491"/>
        <v>0</v>
      </c>
      <c r="AH3400" s="101">
        <f t="shared" si="492"/>
        <v>0</v>
      </c>
      <c r="AI3400" s="101">
        <f t="shared" si="493"/>
        <v>0</v>
      </c>
      <c r="AJ3400" s="102">
        <f t="shared" si="494"/>
        <v>0</v>
      </c>
      <c r="AL3400" s="111">
        <f t="shared" si="495"/>
        <v>0</v>
      </c>
      <c r="AN3400" s="111">
        <f t="shared" si="496"/>
        <v>0</v>
      </c>
    </row>
    <row r="3401" spans="3:40">
      <c r="C3401" s="170" t="s">
        <v>170</v>
      </c>
      <c r="D3401" s="410" t="str">
        <f t="shared" si="490"/>
        <v/>
      </c>
      <c r="E3401" s="410"/>
      <c r="F3401" s="410"/>
      <c r="G3401" s="410"/>
      <c r="H3401" s="410"/>
      <c r="I3401" s="410"/>
      <c r="J3401" s="410"/>
      <c r="K3401" s="410"/>
      <c r="L3401" s="410"/>
      <c r="M3401" s="410"/>
      <c r="N3401" s="410"/>
      <c r="O3401" s="408"/>
      <c r="P3401" s="408"/>
      <c r="Q3401" s="408"/>
      <c r="R3401" s="408"/>
      <c r="S3401" s="408"/>
      <c r="T3401" s="408"/>
      <c r="U3401" s="408"/>
      <c r="V3401" s="408"/>
      <c r="W3401" s="409"/>
      <c r="X3401" s="409"/>
      <c r="Y3401" s="409"/>
      <c r="Z3401" s="409"/>
      <c r="AA3401" s="409"/>
      <c r="AB3401" s="409"/>
      <c r="AC3401" s="408"/>
      <c r="AD3401" s="408"/>
      <c r="AG3401" s="100">
        <f t="shared" si="491"/>
        <v>0</v>
      </c>
      <c r="AH3401" s="101">
        <f t="shared" si="492"/>
        <v>0</v>
      </c>
      <c r="AI3401" s="101">
        <f t="shared" si="493"/>
        <v>0</v>
      </c>
      <c r="AJ3401" s="102">
        <f t="shared" si="494"/>
        <v>0</v>
      </c>
      <c r="AL3401" s="111">
        <f t="shared" si="495"/>
        <v>0</v>
      </c>
      <c r="AN3401" s="111">
        <f t="shared" si="496"/>
        <v>0</v>
      </c>
    </row>
    <row r="3402" spans="3:40">
      <c r="C3402" s="170" t="s">
        <v>171</v>
      </c>
      <c r="D3402" s="410" t="str">
        <f t="shared" si="490"/>
        <v/>
      </c>
      <c r="E3402" s="410"/>
      <c r="F3402" s="410"/>
      <c r="G3402" s="410"/>
      <c r="H3402" s="410"/>
      <c r="I3402" s="410"/>
      <c r="J3402" s="410"/>
      <c r="K3402" s="410"/>
      <c r="L3402" s="410"/>
      <c r="M3402" s="410"/>
      <c r="N3402" s="410"/>
      <c r="O3402" s="408"/>
      <c r="P3402" s="408"/>
      <c r="Q3402" s="408"/>
      <c r="R3402" s="408"/>
      <c r="S3402" s="408"/>
      <c r="T3402" s="408"/>
      <c r="U3402" s="408"/>
      <c r="V3402" s="408"/>
      <c r="W3402" s="409"/>
      <c r="X3402" s="409"/>
      <c r="Y3402" s="409"/>
      <c r="Z3402" s="409"/>
      <c r="AA3402" s="409"/>
      <c r="AB3402" s="409"/>
      <c r="AC3402" s="408"/>
      <c r="AD3402" s="408"/>
      <c r="AG3402" s="100">
        <f t="shared" si="491"/>
        <v>0</v>
      </c>
      <c r="AH3402" s="101">
        <f t="shared" si="492"/>
        <v>0</v>
      </c>
      <c r="AI3402" s="101">
        <f t="shared" si="493"/>
        <v>0</v>
      </c>
      <c r="AJ3402" s="102">
        <f t="shared" si="494"/>
        <v>0</v>
      </c>
      <c r="AL3402" s="111">
        <f t="shared" si="495"/>
        <v>0</v>
      </c>
      <c r="AN3402" s="111">
        <f t="shared" si="496"/>
        <v>0</v>
      </c>
    </row>
    <row r="3403" spans="3:40">
      <c r="C3403" s="170" t="s">
        <v>172</v>
      </c>
      <c r="D3403" s="410" t="str">
        <f t="shared" si="490"/>
        <v/>
      </c>
      <c r="E3403" s="410"/>
      <c r="F3403" s="410"/>
      <c r="G3403" s="410"/>
      <c r="H3403" s="410"/>
      <c r="I3403" s="410"/>
      <c r="J3403" s="410"/>
      <c r="K3403" s="410"/>
      <c r="L3403" s="410"/>
      <c r="M3403" s="410"/>
      <c r="N3403" s="410"/>
      <c r="O3403" s="408"/>
      <c r="P3403" s="408"/>
      <c r="Q3403" s="408"/>
      <c r="R3403" s="408"/>
      <c r="S3403" s="408"/>
      <c r="T3403" s="408"/>
      <c r="U3403" s="408"/>
      <c r="V3403" s="408"/>
      <c r="W3403" s="409"/>
      <c r="X3403" s="409"/>
      <c r="Y3403" s="409"/>
      <c r="Z3403" s="409"/>
      <c r="AA3403" s="409"/>
      <c r="AB3403" s="409"/>
      <c r="AC3403" s="408"/>
      <c r="AD3403" s="408"/>
      <c r="AG3403" s="100">
        <f t="shared" si="491"/>
        <v>0</v>
      </c>
      <c r="AH3403" s="101">
        <f t="shared" si="492"/>
        <v>0</v>
      </c>
      <c r="AI3403" s="101">
        <f t="shared" si="493"/>
        <v>0</v>
      </c>
      <c r="AJ3403" s="102">
        <f t="shared" si="494"/>
        <v>0</v>
      </c>
      <c r="AL3403" s="111">
        <f t="shared" si="495"/>
        <v>0</v>
      </c>
      <c r="AN3403" s="111">
        <f t="shared" si="496"/>
        <v>0</v>
      </c>
    </row>
    <row r="3404" spans="3:40">
      <c r="C3404" s="170" t="s">
        <v>173</v>
      </c>
      <c r="D3404" s="410" t="str">
        <f t="shared" si="490"/>
        <v/>
      </c>
      <c r="E3404" s="410"/>
      <c r="F3404" s="410"/>
      <c r="G3404" s="410"/>
      <c r="H3404" s="410"/>
      <c r="I3404" s="410"/>
      <c r="J3404" s="410"/>
      <c r="K3404" s="410"/>
      <c r="L3404" s="410"/>
      <c r="M3404" s="410"/>
      <c r="N3404" s="410"/>
      <c r="O3404" s="408"/>
      <c r="P3404" s="408"/>
      <c r="Q3404" s="408"/>
      <c r="R3404" s="408"/>
      <c r="S3404" s="408"/>
      <c r="T3404" s="408"/>
      <c r="U3404" s="408"/>
      <c r="V3404" s="408"/>
      <c r="W3404" s="409"/>
      <c r="X3404" s="409"/>
      <c r="Y3404" s="409"/>
      <c r="Z3404" s="409"/>
      <c r="AA3404" s="409"/>
      <c r="AB3404" s="409"/>
      <c r="AC3404" s="408"/>
      <c r="AD3404" s="408"/>
      <c r="AG3404" s="100">
        <f t="shared" si="491"/>
        <v>0</v>
      </c>
      <c r="AH3404" s="101">
        <f t="shared" si="492"/>
        <v>0</v>
      </c>
      <c r="AI3404" s="101">
        <f t="shared" si="493"/>
        <v>0</v>
      </c>
      <c r="AJ3404" s="102">
        <f t="shared" si="494"/>
        <v>0</v>
      </c>
      <c r="AL3404" s="111">
        <f t="shared" si="495"/>
        <v>0</v>
      </c>
      <c r="AN3404" s="111">
        <f t="shared" si="496"/>
        <v>0</v>
      </c>
    </row>
    <row r="3405" spans="3:40">
      <c r="C3405" s="170" t="s">
        <v>174</v>
      </c>
      <c r="D3405" s="410" t="str">
        <f t="shared" si="490"/>
        <v/>
      </c>
      <c r="E3405" s="410"/>
      <c r="F3405" s="410"/>
      <c r="G3405" s="410"/>
      <c r="H3405" s="410"/>
      <c r="I3405" s="410"/>
      <c r="J3405" s="410"/>
      <c r="K3405" s="410"/>
      <c r="L3405" s="410"/>
      <c r="M3405" s="410"/>
      <c r="N3405" s="410"/>
      <c r="O3405" s="408"/>
      <c r="P3405" s="408"/>
      <c r="Q3405" s="408"/>
      <c r="R3405" s="408"/>
      <c r="S3405" s="408"/>
      <c r="T3405" s="408"/>
      <c r="U3405" s="408"/>
      <c r="V3405" s="408"/>
      <c r="W3405" s="409"/>
      <c r="X3405" s="409"/>
      <c r="Y3405" s="409"/>
      <c r="Z3405" s="409"/>
      <c r="AA3405" s="409"/>
      <c r="AB3405" s="409"/>
      <c r="AC3405" s="408"/>
      <c r="AD3405" s="408"/>
      <c r="AG3405" s="100">
        <f t="shared" si="491"/>
        <v>0</v>
      </c>
      <c r="AH3405" s="101">
        <f t="shared" si="492"/>
        <v>0</v>
      </c>
      <c r="AI3405" s="101">
        <f t="shared" si="493"/>
        <v>0</v>
      </c>
      <c r="AJ3405" s="102">
        <f t="shared" si="494"/>
        <v>0</v>
      </c>
      <c r="AL3405" s="111">
        <f t="shared" si="495"/>
        <v>0</v>
      </c>
      <c r="AN3405" s="111">
        <f t="shared" si="496"/>
        <v>0</v>
      </c>
    </row>
    <row r="3406" spans="3:40">
      <c r="C3406" s="170" t="s">
        <v>175</v>
      </c>
      <c r="D3406" s="410" t="str">
        <f t="shared" si="490"/>
        <v/>
      </c>
      <c r="E3406" s="410"/>
      <c r="F3406" s="410"/>
      <c r="G3406" s="410"/>
      <c r="H3406" s="410"/>
      <c r="I3406" s="410"/>
      <c r="J3406" s="410"/>
      <c r="K3406" s="410"/>
      <c r="L3406" s="410"/>
      <c r="M3406" s="410"/>
      <c r="N3406" s="410"/>
      <c r="O3406" s="408"/>
      <c r="P3406" s="408"/>
      <c r="Q3406" s="408"/>
      <c r="R3406" s="408"/>
      <c r="S3406" s="408"/>
      <c r="T3406" s="408"/>
      <c r="U3406" s="408"/>
      <c r="V3406" s="408"/>
      <c r="W3406" s="409"/>
      <c r="X3406" s="409"/>
      <c r="Y3406" s="409"/>
      <c r="Z3406" s="409"/>
      <c r="AA3406" s="409"/>
      <c r="AB3406" s="409"/>
      <c r="AC3406" s="408"/>
      <c r="AD3406" s="408"/>
      <c r="AG3406" s="100">
        <f t="shared" si="491"/>
        <v>0</v>
      </c>
      <c r="AH3406" s="101">
        <f t="shared" si="492"/>
        <v>0</v>
      </c>
      <c r="AI3406" s="101">
        <f t="shared" si="493"/>
        <v>0</v>
      </c>
      <c r="AJ3406" s="102">
        <f t="shared" si="494"/>
        <v>0</v>
      </c>
      <c r="AL3406" s="111">
        <f t="shared" si="495"/>
        <v>0</v>
      </c>
      <c r="AN3406" s="111">
        <f t="shared" si="496"/>
        <v>0</v>
      </c>
    </row>
    <row r="3407" spans="3:40">
      <c r="C3407" s="170" t="s">
        <v>176</v>
      </c>
      <c r="D3407" s="410" t="str">
        <f t="shared" si="490"/>
        <v/>
      </c>
      <c r="E3407" s="410"/>
      <c r="F3407" s="410"/>
      <c r="G3407" s="410"/>
      <c r="H3407" s="410"/>
      <c r="I3407" s="410"/>
      <c r="J3407" s="410"/>
      <c r="K3407" s="410"/>
      <c r="L3407" s="410"/>
      <c r="M3407" s="410"/>
      <c r="N3407" s="410"/>
      <c r="O3407" s="408"/>
      <c r="P3407" s="408"/>
      <c r="Q3407" s="408"/>
      <c r="R3407" s="408"/>
      <c r="S3407" s="408"/>
      <c r="T3407" s="408"/>
      <c r="U3407" s="408"/>
      <c r="V3407" s="408"/>
      <c r="W3407" s="409"/>
      <c r="X3407" s="409"/>
      <c r="Y3407" s="409"/>
      <c r="Z3407" s="409"/>
      <c r="AA3407" s="409"/>
      <c r="AB3407" s="409"/>
      <c r="AC3407" s="408"/>
      <c r="AD3407" s="408"/>
      <c r="AG3407" s="100">
        <f t="shared" si="491"/>
        <v>0</v>
      </c>
      <c r="AH3407" s="101">
        <f t="shared" si="492"/>
        <v>0</v>
      </c>
      <c r="AI3407" s="101">
        <f t="shared" si="493"/>
        <v>0</v>
      </c>
      <c r="AJ3407" s="102">
        <f t="shared" si="494"/>
        <v>0</v>
      </c>
      <c r="AL3407" s="111">
        <f t="shared" si="495"/>
        <v>0</v>
      </c>
      <c r="AN3407" s="111">
        <f t="shared" si="496"/>
        <v>0</v>
      </c>
    </row>
    <row r="3408" spans="3:40">
      <c r="C3408" s="170" t="s">
        <v>177</v>
      </c>
      <c r="D3408" s="410" t="str">
        <f t="shared" si="490"/>
        <v/>
      </c>
      <c r="E3408" s="410"/>
      <c r="F3408" s="410"/>
      <c r="G3408" s="410"/>
      <c r="H3408" s="410"/>
      <c r="I3408" s="410"/>
      <c r="J3408" s="410"/>
      <c r="K3408" s="410"/>
      <c r="L3408" s="410"/>
      <c r="M3408" s="410"/>
      <c r="N3408" s="410"/>
      <c r="O3408" s="408"/>
      <c r="P3408" s="408"/>
      <c r="Q3408" s="408"/>
      <c r="R3408" s="408"/>
      <c r="S3408" s="408"/>
      <c r="T3408" s="408"/>
      <c r="U3408" s="408"/>
      <c r="V3408" s="408"/>
      <c r="W3408" s="409"/>
      <c r="X3408" s="409"/>
      <c r="Y3408" s="409"/>
      <c r="Z3408" s="409"/>
      <c r="AA3408" s="409"/>
      <c r="AB3408" s="409"/>
      <c r="AC3408" s="408"/>
      <c r="AD3408" s="408"/>
      <c r="AG3408" s="100">
        <f t="shared" si="491"/>
        <v>0</v>
      </c>
      <c r="AH3408" s="101">
        <f t="shared" si="492"/>
        <v>0</v>
      </c>
      <c r="AI3408" s="101">
        <f t="shared" si="493"/>
        <v>0</v>
      </c>
      <c r="AJ3408" s="102">
        <f t="shared" si="494"/>
        <v>0</v>
      </c>
      <c r="AL3408" s="111">
        <f t="shared" si="495"/>
        <v>0</v>
      </c>
      <c r="AN3408" s="111">
        <f t="shared" si="496"/>
        <v>0</v>
      </c>
    </row>
    <row r="3409" spans="2:40">
      <c r="C3409" s="193" t="s">
        <v>178</v>
      </c>
      <c r="D3409" s="410" t="str">
        <f t="shared" si="490"/>
        <v/>
      </c>
      <c r="E3409" s="410"/>
      <c r="F3409" s="410"/>
      <c r="G3409" s="410"/>
      <c r="H3409" s="410"/>
      <c r="I3409" s="410"/>
      <c r="J3409" s="410"/>
      <c r="K3409" s="410"/>
      <c r="L3409" s="410"/>
      <c r="M3409" s="410"/>
      <c r="N3409" s="410"/>
      <c r="O3409" s="408"/>
      <c r="P3409" s="408"/>
      <c r="Q3409" s="408"/>
      <c r="R3409" s="408"/>
      <c r="S3409" s="408"/>
      <c r="T3409" s="408"/>
      <c r="U3409" s="408"/>
      <c r="V3409" s="408"/>
      <c r="W3409" s="409"/>
      <c r="X3409" s="409"/>
      <c r="Y3409" s="409"/>
      <c r="Z3409" s="409"/>
      <c r="AA3409" s="409"/>
      <c r="AB3409" s="409"/>
      <c r="AC3409" s="408"/>
      <c r="AD3409" s="408"/>
      <c r="AG3409" s="100">
        <f t="shared" si="491"/>
        <v>0</v>
      </c>
      <c r="AH3409" s="101">
        <f t="shared" si="492"/>
        <v>0</v>
      </c>
      <c r="AI3409" s="101">
        <f t="shared" si="493"/>
        <v>0</v>
      </c>
      <c r="AJ3409" s="102">
        <f t="shared" si="494"/>
        <v>0</v>
      </c>
      <c r="AL3409" s="111">
        <f t="shared" si="495"/>
        <v>0</v>
      </c>
      <c r="AN3409" s="111">
        <f t="shared" si="496"/>
        <v>0</v>
      </c>
    </row>
    <row r="3410" spans="2:40">
      <c r="C3410" s="193" t="s">
        <v>179</v>
      </c>
      <c r="D3410" s="410" t="str">
        <f t="shared" si="490"/>
        <v/>
      </c>
      <c r="E3410" s="410"/>
      <c r="F3410" s="410"/>
      <c r="G3410" s="410"/>
      <c r="H3410" s="410"/>
      <c r="I3410" s="410"/>
      <c r="J3410" s="410"/>
      <c r="K3410" s="410"/>
      <c r="L3410" s="410"/>
      <c r="M3410" s="410"/>
      <c r="N3410" s="410"/>
      <c r="O3410" s="408"/>
      <c r="P3410" s="408"/>
      <c r="Q3410" s="408"/>
      <c r="R3410" s="408"/>
      <c r="S3410" s="408"/>
      <c r="T3410" s="408"/>
      <c r="U3410" s="408"/>
      <c r="V3410" s="408"/>
      <c r="W3410" s="409"/>
      <c r="X3410" s="409"/>
      <c r="Y3410" s="409"/>
      <c r="Z3410" s="409"/>
      <c r="AA3410" s="409"/>
      <c r="AB3410" s="409"/>
      <c r="AC3410" s="408"/>
      <c r="AD3410" s="408"/>
      <c r="AG3410" s="100">
        <f t="shared" si="491"/>
        <v>0</v>
      </c>
      <c r="AH3410" s="101">
        <f t="shared" si="492"/>
        <v>0</v>
      </c>
      <c r="AI3410" s="101">
        <f t="shared" si="493"/>
        <v>0</v>
      </c>
      <c r="AJ3410" s="102">
        <f t="shared" si="494"/>
        <v>0</v>
      </c>
      <c r="AL3410" s="111">
        <f t="shared" si="495"/>
        <v>0</v>
      </c>
      <c r="AN3410" s="111">
        <f t="shared" si="496"/>
        <v>0</v>
      </c>
    </row>
    <row r="3411" spans="2:40">
      <c r="C3411" s="193" t="s">
        <v>180</v>
      </c>
      <c r="D3411" s="410" t="str">
        <f t="shared" si="490"/>
        <v/>
      </c>
      <c r="E3411" s="410"/>
      <c r="F3411" s="410"/>
      <c r="G3411" s="410"/>
      <c r="H3411" s="410"/>
      <c r="I3411" s="410"/>
      <c r="J3411" s="410"/>
      <c r="K3411" s="410"/>
      <c r="L3411" s="410"/>
      <c r="M3411" s="410"/>
      <c r="N3411" s="410"/>
      <c r="O3411" s="408"/>
      <c r="P3411" s="408"/>
      <c r="Q3411" s="408"/>
      <c r="R3411" s="408"/>
      <c r="S3411" s="408"/>
      <c r="T3411" s="408"/>
      <c r="U3411" s="408"/>
      <c r="V3411" s="408"/>
      <c r="W3411" s="409"/>
      <c r="X3411" s="409"/>
      <c r="Y3411" s="409"/>
      <c r="Z3411" s="409"/>
      <c r="AA3411" s="409"/>
      <c r="AB3411" s="409"/>
      <c r="AC3411" s="408"/>
      <c r="AD3411" s="408"/>
      <c r="AG3411" s="100">
        <f t="shared" si="491"/>
        <v>0</v>
      </c>
      <c r="AH3411" s="101">
        <f t="shared" si="492"/>
        <v>0</v>
      </c>
      <c r="AI3411" s="101">
        <f t="shared" si="493"/>
        <v>0</v>
      </c>
      <c r="AJ3411" s="102">
        <f t="shared" si="494"/>
        <v>0</v>
      </c>
      <c r="AL3411" s="111">
        <f t="shared" si="495"/>
        <v>0</v>
      </c>
      <c r="AN3411" s="111">
        <f t="shared" si="496"/>
        <v>0</v>
      </c>
    </row>
    <row r="3412" spans="2:40">
      <c r="C3412" s="193" t="s">
        <v>181</v>
      </c>
      <c r="D3412" s="410" t="str">
        <f t="shared" si="490"/>
        <v/>
      </c>
      <c r="E3412" s="410"/>
      <c r="F3412" s="410"/>
      <c r="G3412" s="410"/>
      <c r="H3412" s="410"/>
      <c r="I3412" s="410"/>
      <c r="J3412" s="410"/>
      <c r="K3412" s="410"/>
      <c r="L3412" s="410"/>
      <c r="M3412" s="410"/>
      <c r="N3412" s="410"/>
      <c r="O3412" s="408"/>
      <c r="P3412" s="408"/>
      <c r="Q3412" s="408"/>
      <c r="R3412" s="408"/>
      <c r="S3412" s="408"/>
      <c r="T3412" s="408"/>
      <c r="U3412" s="408"/>
      <c r="V3412" s="408"/>
      <c r="W3412" s="409"/>
      <c r="X3412" s="409"/>
      <c r="Y3412" s="409"/>
      <c r="Z3412" s="409"/>
      <c r="AA3412" s="409"/>
      <c r="AB3412" s="409"/>
      <c r="AC3412" s="408"/>
      <c r="AD3412" s="408"/>
      <c r="AG3412" s="100">
        <f t="shared" si="491"/>
        <v>0</v>
      </c>
      <c r="AH3412" s="101">
        <f t="shared" si="492"/>
        <v>0</v>
      </c>
      <c r="AI3412" s="101">
        <f t="shared" si="493"/>
        <v>0</v>
      </c>
      <c r="AJ3412" s="102">
        <f t="shared" si="494"/>
        <v>0</v>
      </c>
      <c r="AL3412" s="111">
        <f t="shared" si="495"/>
        <v>0</v>
      </c>
      <c r="AN3412" s="111">
        <f t="shared" si="496"/>
        <v>0</v>
      </c>
    </row>
    <row r="3413" spans="2:40">
      <c r="C3413" s="193" t="s">
        <v>182</v>
      </c>
      <c r="D3413" s="410" t="str">
        <f t="shared" si="490"/>
        <v/>
      </c>
      <c r="E3413" s="410"/>
      <c r="F3413" s="410"/>
      <c r="G3413" s="410"/>
      <c r="H3413" s="410"/>
      <c r="I3413" s="410"/>
      <c r="J3413" s="410"/>
      <c r="K3413" s="410"/>
      <c r="L3413" s="410"/>
      <c r="M3413" s="410"/>
      <c r="N3413" s="410"/>
      <c r="O3413" s="408"/>
      <c r="P3413" s="408"/>
      <c r="Q3413" s="408"/>
      <c r="R3413" s="408"/>
      <c r="S3413" s="408"/>
      <c r="T3413" s="408"/>
      <c r="U3413" s="408"/>
      <c r="V3413" s="408"/>
      <c r="W3413" s="409"/>
      <c r="X3413" s="409"/>
      <c r="Y3413" s="409"/>
      <c r="Z3413" s="409"/>
      <c r="AA3413" s="409"/>
      <c r="AB3413" s="409"/>
      <c r="AC3413" s="408"/>
      <c r="AD3413" s="408"/>
      <c r="AG3413" s="100">
        <f t="shared" si="491"/>
        <v>0</v>
      </c>
      <c r="AH3413" s="101">
        <f t="shared" si="492"/>
        <v>0</v>
      </c>
      <c r="AI3413" s="101">
        <f t="shared" si="493"/>
        <v>0</v>
      </c>
      <c r="AJ3413" s="102">
        <f t="shared" si="494"/>
        <v>0</v>
      </c>
      <c r="AL3413" s="111">
        <f t="shared" si="495"/>
        <v>0</v>
      </c>
      <c r="AN3413" s="111">
        <f t="shared" si="496"/>
        <v>0</v>
      </c>
    </row>
    <row r="3414" spans="2:40">
      <c r="C3414" s="193" t="s">
        <v>183</v>
      </c>
      <c r="D3414" s="410" t="str">
        <f t="shared" si="490"/>
        <v/>
      </c>
      <c r="E3414" s="410"/>
      <c r="F3414" s="410"/>
      <c r="G3414" s="410"/>
      <c r="H3414" s="410"/>
      <c r="I3414" s="410"/>
      <c r="J3414" s="410"/>
      <c r="K3414" s="410"/>
      <c r="L3414" s="410"/>
      <c r="M3414" s="410"/>
      <c r="N3414" s="410"/>
      <c r="O3414" s="408"/>
      <c r="P3414" s="408"/>
      <c r="Q3414" s="408"/>
      <c r="R3414" s="408"/>
      <c r="S3414" s="408"/>
      <c r="T3414" s="408"/>
      <c r="U3414" s="408"/>
      <c r="V3414" s="408"/>
      <c r="W3414" s="409"/>
      <c r="X3414" s="409"/>
      <c r="Y3414" s="409"/>
      <c r="Z3414" s="409"/>
      <c r="AA3414" s="409"/>
      <c r="AB3414" s="409"/>
      <c r="AC3414" s="408"/>
      <c r="AD3414" s="408"/>
      <c r="AG3414" s="100">
        <f t="shared" si="491"/>
        <v>0</v>
      </c>
      <c r="AH3414" s="101">
        <f t="shared" si="492"/>
        <v>0</v>
      </c>
      <c r="AI3414" s="101">
        <f t="shared" si="493"/>
        <v>0</v>
      </c>
      <c r="AJ3414" s="102">
        <f t="shared" si="494"/>
        <v>0</v>
      </c>
      <c r="AL3414" s="111">
        <f t="shared" si="495"/>
        <v>0</v>
      </c>
      <c r="AN3414" s="111">
        <f t="shared" si="496"/>
        <v>0</v>
      </c>
    </row>
    <row r="3415" spans="2:40">
      <c r="C3415" s="193" t="s">
        <v>184</v>
      </c>
      <c r="D3415" s="410" t="str">
        <f t="shared" si="490"/>
        <v/>
      </c>
      <c r="E3415" s="410"/>
      <c r="F3415" s="410"/>
      <c r="G3415" s="410"/>
      <c r="H3415" s="410"/>
      <c r="I3415" s="410"/>
      <c r="J3415" s="410"/>
      <c r="K3415" s="410"/>
      <c r="L3415" s="410"/>
      <c r="M3415" s="410"/>
      <c r="N3415" s="410"/>
      <c r="O3415" s="408"/>
      <c r="P3415" s="408"/>
      <c r="Q3415" s="408"/>
      <c r="R3415" s="408"/>
      <c r="S3415" s="408"/>
      <c r="T3415" s="408"/>
      <c r="U3415" s="408"/>
      <c r="V3415" s="408"/>
      <c r="W3415" s="409"/>
      <c r="X3415" s="409"/>
      <c r="Y3415" s="409"/>
      <c r="Z3415" s="409"/>
      <c r="AA3415" s="409"/>
      <c r="AB3415" s="409"/>
      <c r="AC3415" s="408"/>
      <c r="AD3415" s="408"/>
      <c r="AG3415" s="100">
        <f t="shared" si="491"/>
        <v>0</v>
      </c>
      <c r="AH3415" s="101">
        <f t="shared" si="492"/>
        <v>0</v>
      </c>
      <c r="AI3415" s="101">
        <f t="shared" si="493"/>
        <v>0</v>
      </c>
      <c r="AJ3415" s="102">
        <f t="shared" si="494"/>
        <v>0</v>
      </c>
      <c r="AL3415" s="111">
        <f t="shared" si="495"/>
        <v>0</v>
      </c>
      <c r="AN3415" s="111">
        <f t="shared" si="496"/>
        <v>0</v>
      </c>
    </row>
    <row r="3416" spans="2:40">
      <c r="C3416" s="193" t="s">
        <v>185</v>
      </c>
      <c r="D3416" s="410" t="str">
        <f t="shared" si="490"/>
        <v/>
      </c>
      <c r="E3416" s="410"/>
      <c r="F3416" s="410"/>
      <c r="G3416" s="410"/>
      <c r="H3416" s="410"/>
      <c r="I3416" s="410"/>
      <c r="J3416" s="410"/>
      <c r="K3416" s="410"/>
      <c r="L3416" s="410"/>
      <c r="M3416" s="410"/>
      <c r="N3416" s="410"/>
      <c r="O3416" s="408"/>
      <c r="P3416" s="408"/>
      <c r="Q3416" s="408"/>
      <c r="R3416" s="408"/>
      <c r="S3416" s="408"/>
      <c r="T3416" s="408"/>
      <c r="U3416" s="408"/>
      <c r="V3416" s="408"/>
      <c r="W3416" s="409"/>
      <c r="X3416" s="409"/>
      <c r="Y3416" s="409"/>
      <c r="Z3416" s="409"/>
      <c r="AA3416" s="409"/>
      <c r="AB3416" s="409"/>
      <c r="AC3416" s="408"/>
      <c r="AD3416" s="408"/>
      <c r="AG3416" s="100">
        <f t="shared" si="491"/>
        <v>0</v>
      </c>
      <c r="AH3416" s="101">
        <f t="shared" si="492"/>
        <v>0</v>
      </c>
      <c r="AI3416" s="101">
        <f t="shared" si="493"/>
        <v>0</v>
      </c>
      <c r="AJ3416" s="102">
        <f t="shared" si="494"/>
        <v>0</v>
      </c>
      <c r="AL3416" s="111">
        <f t="shared" si="495"/>
        <v>0</v>
      </c>
      <c r="AN3416" s="111">
        <f t="shared" si="496"/>
        <v>0</v>
      </c>
    </row>
    <row r="3417" spans="2:40">
      <c r="C3417" s="193" t="s">
        <v>186</v>
      </c>
      <c r="D3417" s="410" t="str">
        <f t="shared" si="490"/>
        <v/>
      </c>
      <c r="E3417" s="410"/>
      <c r="F3417" s="410"/>
      <c r="G3417" s="410"/>
      <c r="H3417" s="410"/>
      <c r="I3417" s="410"/>
      <c r="J3417" s="410"/>
      <c r="K3417" s="410"/>
      <c r="L3417" s="410"/>
      <c r="M3417" s="410"/>
      <c r="N3417" s="410"/>
      <c r="O3417" s="408"/>
      <c r="P3417" s="408"/>
      <c r="Q3417" s="408"/>
      <c r="R3417" s="408"/>
      <c r="S3417" s="408"/>
      <c r="T3417" s="408"/>
      <c r="U3417" s="408"/>
      <c r="V3417" s="408"/>
      <c r="W3417" s="409"/>
      <c r="X3417" s="409"/>
      <c r="Y3417" s="409"/>
      <c r="Z3417" s="409"/>
      <c r="AA3417" s="409"/>
      <c r="AB3417" s="409"/>
      <c r="AC3417" s="408"/>
      <c r="AD3417" s="408"/>
      <c r="AG3417" s="100">
        <f t="shared" si="491"/>
        <v>0</v>
      </c>
      <c r="AH3417" s="101">
        <f t="shared" si="492"/>
        <v>0</v>
      </c>
      <c r="AI3417" s="101">
        <f t="shared" si="493"/>
        <v>0</v>
      </c>
      <c r="AJ3417" s="102">
        <f t="shared" si="494"/>
        <v>0</v>
      </c>
      <c r="AL3417" s="111">
        <f t="shared" si="495"/>
        <v>0</v>
      </c>
      <c r="AN3417" s="111">
        <f t="shared" si="496"/>
        <v>0</v>
      </c>
    </row>
    <row r="3418" spans="2:40">
      <c r="C3418" s="193" t="s">
        <v>187</v>
      </c>
      <c r="D3418" s="410" t="str">
        <f t="shared" si="490"/>
        <v/>
      </c>
      <c r="E3418" s="410"/>
      <c r="F3418" s="410"/>
      <c r="G3418" s="410"/>
      <c r="H3418" s="410"/>
      <c r="I3418" s="410"/>
      <c r="J3418" s="410"/>
      <c r="K3418" s="410"/>
      <c r="L3418" s="410"/>
      <c r="M3418" s="410"/>
      <c r="N3418" s="410"/>
      <c r="O3418" s="408"/>
      <c r="P3418" s="408"/>
      <c r="Q3418" s="408"/>
      <c r="R3418" s="408"/>
      <c r="S3418" s="408"/>
      <c r="T3418" s="408"/>
      <c r="U3418" s="408"/>
      <c r="V3418" s="408"/>
      <c r="W3418" s="409"/>
      <c r="X3418" s="409"/>
      <c r="Y3418" s="409"/>
      <c r="Z3418" s="409"/>
      <c r="AA3418" s="409"/>
      <c r="AB3418" s="409"/>
      <c r="AC3418" s="408"/>
      <c r="AD3418" s="408"/>
      <c r="AG3418" s="100">
        <f t="shared" si="491"/>
        <v>0</v>
      </c>
      <c r="AH3418" s="101">
        <f t="shared" si="492"/>
        <v>0</v>
      </c>
      <c r="AI3418" s="101">
        <f t="shared" si="493"/>
        <v>0</v>
      </c>
      <c r="AJ3418" s="102">
        <f t="shared" si="494"/>
        <v>0</v>
      </c>
      <c r="AL3418" s="111">
        <f t="shared" si="495"/>
        <v>0</v>
      </c>
      <c r="AN3418" s="111">
        <f t="shared" si="496"/>
        <v>0</v>
      </c>
    </row>
    <row r="3419" spans="2:40">
      <c r="C3419" s="115"/>
      <c r="D3419" s="115"/>
      <c r="E3419" s="115"/>
      <c r="F3419" s="115"/>
      <c r="G3419" s="115"/>
      <c r="H3419" s="115"/>
      <c r="I3419" s="115"/>
      <c r="J3419" s="115"/>
      <c r="K3419" s="115"/>
      <c r="L3419" s="115"/>
      <c r="M3419" s="115"/>
      <c r="N3419" s="29" t="s">
        <v>259</v>
      </c>
      <c r="O3419" s="415">
        <f t="shared" ref="O3419:AC3419" si="497">IF(AND(SUM(O3299:O3418)=0,COUNTIF(O3299:O3418,"NS")&gt;0),"NS",
IF(AND(SUM(O3299:O3418)=0,COUNTIF(O3299:O3418,0)&gt;0),0,
IF(AND(SUM(O3299:O3418)=0,COUNTIF(O3299:O3418,"NA")&gt;0),"NA",
SUM(O3299:O3418))))</f>
        <v>0</v>
      </c>
      <c r="P3419" s="415"/>
      <c r="Q3419" s="415">
        <f t="shared" si="497"/>
        <v>0</v>
      </c>
      <c r="R3419" s="415"/>
      <c r="S3419" s="415">
        <f t="shared" si="497"/>
        <v>0</v>
      </c>
      <c r="T3419" s="415"/>
      <c r="U3419" s="415">
        <f t="shared" si="497"/>
        <v>0</v>
      </c>
      <c r="V3419" s="415"/>
      <c r="W3419" s="508">
        <f t="shared" si="497"/>
        <v>0</v>
      </c>
      <c r="X3419" s="508"/>
      <c r="Y3419" s="508">
        <f t="shared" si="497"/>
        <v>0</v>
      </c>
      <c r="Z3419" s="508"/>
      <c r="AA3419" s="508">
        <f t="shared" si="497"/>
        <v>0</v>
      </c>
      <c r="AB3419" s="508"/>
      <c r="AC3419" s="415">
        <f t="shared" si="497"/>
        <v>0</v>
      </c>
      <c r="AD3419" s="415"/>
      <c r="AJ3419" s="171">
        <f>SUM(AJ3299:AJ3418)</f>
        <v>0</v>
      </c>
      <c r="AL3419" s="130">
        <f>SUM(AL3299:AL3418)</f>
        <v>0</v>
      </c>
      <c r="AN3419" s="171">
        <f>SUM(AN3299:AN3418)</f>
        <v>0</v>
      </c>
    </row>
    <row r="3420" spans="2:40" ht="15.05" customHeight="1"/>
    <row r="3421" spans="2:40" ht="24.05" customHeight="1">
      <c r="C3421" s="452" t="s">
        <v>250</v>
      </c>
      <c r="D3421" s="452"/>
      <c r="E3421" s="452"/>
      <c r="F3421" s="452"/>
      <c r="G3421" s="452"/>
      <c r="H3421" s="452"/>
      <c r="I3421" s="452"/>
      <c r="J3421" s="452"/>
      <c r="K3421" s="452"/>
      <c r="L3421" s="452"/>
      <c r="M3421" s="452"/>
      <c r="N3421" s="452"/>
      <c r="O3421" s="452"/>
      <c r="P3421" s="452"/>
      <c r="Q3421" s="452"/>
      <c r="R3421" s="452"/>
      <c r="S3421" s="452"/>
      <c r="T3421" s="452"/>
      <c r="U3421" s="452"/>
      <c r="V3421" s="452"/>
      <c r="W3421" s="452"/>
      <c r="X3421" s="452"/>
      <c r="Y3421" s="452"/>
      <c r="Z3421" s="452"/>
      <c r="AA3421" s="452"/>
      <c r="AB3421" s="452"/>
      <c r="AC3421" s="452"/>
      <c r="AD3421" s="452"/>
    </row>
    <row r="3422" spans="2:40" ht="60.05" customHeight="1">
      <c r="C3422" s="414"/>
      <c r="D3422" s="414"/>
      <c r="E3422" s="414"/>
      <c r="F3422" s="414"/>
      <c r="G3422" s="414"/>
      <c r="H3422" s="414"/>
      <c r="I3422" s="414"/>
      <c r="J3422" s="414"/>
      <c r="K3422" s="414"/>
      <c r="L3422" s="414"/>
      <c r="M3422" s="414"/>
      <c r="N3422" s="414"/>
      <c r="O3422" s="414"/>
      <c r="P3422" s="414"/>
      <c r="Q3422" s="414"/>
      <c r="R3422" s="414"/>
      <c r="S3422" s="414"/>
      <c r="T3422" s="414"/>
      <c r="U3422" s="414"/>
      <c r="V3422" s="414"/>
      <c r="W3422" s="414"/>
      <c r="X3422" s="414"/>
      <c r="Y3422" s="414"/>
      <c r="Z3422" s="414"/>
      <c r="AA3422" s="414"/>
      <c r="AB3422" s="414"/>
      <c r="AC3422" s="414"/>
      <c r="AD3422" s="414"/>
    </row>
    <row r="3423" spans="2:40">
      <c r="C3423" s="158"/>
      <c r="D3423" s="158"/>
      <c r="E3423" s="158"/>
      <c r="F3423" s="158"/>
      <c r="G3423" s="158"/>
      <c r="H3423" s="158"/>
      <c r="I3423" s="158"/>
      <c r="J3423" s="158"/>
      <c r="K3423" s="158"/>
      <c r="L3423" s="158"/>
      <c r="M3423" s="158"/>
      <c r="N3423" s="158"/>
      <c r="O3423" s="158"/>
      <c r="P3423" s="158"/>
      <c r="Q3423" s="158"/>
      <c r="R3423" s="158"/>
      <c r="S3423" s="158"/>
      <c r="T3423" s="158"/>
      <c r="U3423" s="158"/>
      <c r="V3423" s="158"/>
      <c r="W3423" s="158"/>
      <c r="X3423" s="158"/>
      <c r="Y3423" s="158"/>
      <c r="Z3423" s="158"/>
      <c r="AA3423" s="158"/>
      <c r="AB3423" s="158"/>
      <c r="AC3423" s="158"/>
      <c r="AD3423" s="158"/>
    </row>
    <row r="3424" spans="2:40">
      <c r="B3424" s="403" t="str">
        <f>IF(AJ3419=0,"","Error: verificar sumas por fila.")</f>
        <v/>
      </c>
      <c r="C3424" s="403"/>
      <c r="D3424" s="403"/>
      <c r="E3424" s="403"/>
      <c r="F3424" s="403"/>
      <c r="G3424" s="403"/>
      <c r="H3424" s="403"/>
      <c r="I3424" s="403"/>
      <c r="J3424" s="403"/>
      <c r="K3424" s="403"/>
      <c r="L3424" s="403"/>
      <c r="M3424" s="403"/>
      <c r="N3424" s="403"/>
      <c r="O3424" s="403"/>
      <c r="P3424" s="403"/>
      <c r="Q3424" s="403"/>
      <c r="R3424" s="403"/>
      <c r="S3424" s="403"/>
      <c r="T3424" s="403"/>
      <c r="U3424" s="403"/>
      <c r="V3424" s="403"/>
      <c r="W3424" s="403"/>
      <c r="X3424" s="403"/>
      <c r="Y3424" s="403"/>
      <c r="Z3424" s="403"/>
      <c r="AA3424" s="403"/>
      <c r="AB3424" s="403"/>
      <c r="AC3424" s="403"/>
      <c r="AD3424" s="403"/>
    </row>
    <row r="3425" spans="1:46">
      <c r="B3425" s="403" t="str">
        <f>IF(AN3419=0,"","Alerta: justificar por qué el numeral "&amp;AO3299&amp;" y/o demás numerales no tiene(n) vehículos en funcionamiento.")</f>
        <v/>
      </c>
      <c r="C3425" s="403"/>
      <c r="D3425" s="403"/>
      <c r="E3425" s="403"/>
      <c r="F3425" s="403"/>
      <c r="G3425" s="403"/>
      <c r="H3425" s="403"/>
      <c r="I3425" s="403"/>
      <c r="J3425" s="403"/>
      <c r="K3425" s="403"/>
      <c r="L3425" s="403"/>
      <c r="M3425" s="403"/>
      <c r="N3425" s="403"/>
      <c r="O3425" s="403"/>
      <c r="P3425" s="403"/>
      <c r="Q3425" s="403"/>
      <c r="R3425" s="403"/>
      <c r="S3425" s="403"/>
      <c r="T3425" s="403"/>
      <c r="U3425" s="403"/>
      <c r="V3425" s="403"/>
      <c r="W3425" s="403"/>
      <c r="X3425" s="403"/>
      <c r="Y3425" s="403"/>
      <c r="Z3425" s="403"/>
      <c r="AA3425" s="403"/>
      <c r="AB3425" s="403"/>
      <c r="AC3425" s="403"/>
      <c r="AD3425" s="403"/>
    </row>
    <row r="3426" spans="1:46">
      <c r="B3426" s="404" t="str">
        <f>IF(AL3419=0,"","Error: debe completar toda la información requerida.")</f>
        <v/>
      </c>
      <c r="C3426" s="404"/>
      <c r="D3426" s="404"/>
      <c r="E3426" s="404"/>
      <c r="F3426" s="404"/>
      <c r="G3426" s="404"/>
      <c r="H3426" s="404"/>
      <c r="I3426" s="404"/>
      <c r="J3426" s="404"/>
      <c r="K3426" s="404"/>
      <c r="L3426" s="404"/>
      <c r="M3426" s="404"/>
      <c r="N3426" s="404"/>
      <c r="O3426" s="404"/>
      <c r="P3426" s="404"/>
      <c r="Q3426" s="404"/>
      <c r="R3426" s="404"/>
      <c r="S3426" s="404"/>
      <c r="T3426" s="404"/>
      <c r="U3426" s="404"/>
      <c r="V3426" s="404"/>
      <c r="W3426" s="404"/>
      <c r="X3426" s="404"/>
      <c r="Y3426" s="404"/>
      <c r="Z3426" s="404"/>
      <c r="AA3426" s="404"/>
      <c r="AB3426" s="404"/>
      <c r="AC3426" s="404"/>
      <c r="AD3426" s="404"/>
    </row>
    <row r="3427" spans="1:46" ht="15.05" customHeight="1">
      <c r="C3427" s="158"/>
      <c r="D3427" s="158"/>
      <c r="E3427" s="158"/>
      <c r="F3427" s="158"/>
      <c r="G3427" s="158"/>
      <c r="H3427" s="158"/>
      <c r="I3427" s="158"/>
      <c r="J3427" s="158"/>
      <c r="K3427" s="158"/>
      <c r="L3427" s="158"/>
      <c r="M3427" s="158"/>
      <c r="N3427" s="158"/>
      <c r="O3427" s="158"/>
      <c r="P3427" s="158"/>
      <c r="Q3427" s="158"/>
      <c r="R3427" s="158"/>
      <c r="S3427" s="158"/>
      <c r="T3427" s="158"/>
      <c r="U3427" s="158"/>
      <c r="V3427" s="158"/>
      <c r="W3427" s="158"/>
      <c r="X3427" s="158"/>
      <c r="Y3427" s="158"/>
      <c r="Z3427" s="158"/>
      <c r="AA3427" s="158"/>
      <c r="AB3427" s="158"/>
      <c r="AC3427" s="158"/>
      <c r="AD3427" s="158"/>
    </row>
    <row r="3428" spans="1:46" ht="15.05" customHeight="1" thickBot="1">
      <c r="C3428" s="158"/>
      <c r="D3428" s="158"/>
      <c r="E3428" s="158"/>
      <c r="F3428" s="158"/>
      <c r="G3428" s="158"/>
      <c r="H3428" s="158"/>
      <c r="I3428" s="158"/>
      <c r="J3428" s="158"/>
      <c r="K3428" s="158"/>
      <c r="L3428" s="158"/>
      <c r="M3428" s="158"/>
      <c r="N3428" s="158"/>
      <c r="O3428" s="158"/>
      <c r="P3428" s="158"/>
      <c r="Q3428" s="158"/>
      <c r="R3428" s="158"/>
      <c r="S3428" s="158"/>
      <c r="T3428" s="158"/>
      <c r="U3428" s="158"/>
      <c r="V3428" s="158"/>
      <c r="W3428" s="158"/>
      <c r="X3428" s="158"/>
      <c r="Y3428" s="158"/>
      <c r="Z3428" s="158"/>
      <c r="AA3428" s="158"/>
      <c r="AB3428" s="158"/>
      <c r="AC3428" s="158"/>
      <c r="AD3428" s="158"/>
    </row>
    <row r="3429" spans="1:46" ht="15.05" customHeight="1" thickBot="1">
      <c r="B3429" s="556" t="s">
        <v>351</v>
      </c>
      <c r="C3429" s="557"/>
      <c r="D3429" s="557"/>
      <c r="E3429" s="557"/>
      <c r="F3429" s="557"/>
      <c r="G3429" s="557"/>
      <c r="H3429" s="557"/>
      <c r="I3429" s="557"/>
      <c r="J3429" s="557"/>
      <c r="K3429" s="557"/>
      <c r="L3429" s="557"/>
      <c r="M3429" s="557"/>
      <c r="N3429" s="557"/>
      <c r="O3429" s="557"/>
      <c r="P3429" s="557"/>
      <c r="Q3429" s="557"/>
      <c r="R3429" s="557"/>
      <c r="S3429" s="557"/>
      <c r="T3429" s="557"/>
      <c r="U3429" s="557"/>
      <c r="V3429" s="557"/>
      <c r="W3429" s="557"/>
      <c r="X3429" s="557"/>
      <c r="Y3429" s="557"/>
      <c r="Z3429" s="557"/>
      <c r="AA3429" s="557"/>
      <c r="AB3429" s="557"/>
      <c r="AC3429" s="557"/>
      <c r="AD3429" s="558"/>
    </row>
    <row r="3430" spans="1:46" ht="15.05" customHeight="1"/>
    <row r="3431" spans="1:46" ht="24.05" customHeight="1">
      <c r="A3431" s="122" t="s">
        <v>352</v>
      </c>
      <c r="B3431" s="497" t="s">
        <v>587</v>
      </c>
      <c r="C3431" s="497"/>
      <c r="D3431" s="497"/>
      <c r="E3431" s="497"/>
      <c r="F3431" s="497"/>
      <c r="G3431" s="497"/>
      <c r="H3431" s="497"/>
      <c r="I3431" s="497"/>
      <c r="J3431" s="497"/>
      <c r="K3431" s="497"/>
      <c r="L3431" s="497"/>
      <c r="M3431" s="497"/>
      <c r="N3431" s="497"/>
      <c r="O3431" s="497"/>
      <c r="P3431" s="497"/>
      <c r="Q3431" s="497"/>
      <c r="R3431" s="497"/>
      <c r="S3431" s="497"/>
      <c r="T3431" s="497"/>
      <c r="U3431" s="497"/>
      <c r="V3431" s="497"/>
      <c r="W3431" s="497"/>
      <c r="X3431" s="497"/>
      <c r="Y3431" s="497"/>
      <c r="Z3431" s="497"/>
      <c r="AA3431" s="497"/>
      <c r="AB3431" s="497"/>
      <c r="AC3431" s="497"/>
      <c r="AD3431" s="497"/>
    </row>
    <row r="3432" spans="1:46" ht="15.05" customHeight="1">
      <c r="C3432" s="422" t="s">
        <v>509</v>
      </c>
      <c r="D3432" s="422"/>
      <c r="E3432" s="422"/>
      <c r="F3432" s="422"/>
      <c r="G3432" s="422"/>
      <c r="H3432" s="422"/>
      <c r="I3432" s="422"/>
      <c r="J3432" s="422"/>
      <c r="K3432" s="422"/>
      <c r="L3432" s="422"/>
      <c r="M3432" s="422"/>
      <c r="N3432" s="422"/>
      <c r="O3432" s="422"/>
      <c r="P3432" s="422"/>
      <c r="Q3432" s="422"/>
      <c r="R3432" s="422"/>
      <c r="S3432" s="422"/>
      <c r="T3432" s="422"/>
      <c r="U3432" s="422"/>
      <c r="V3432" s="422"/>
      <c r="W3432" s="422"/>
      <c r="X3432" s="422"/>
      <c r="Y3432" s="422"/>
      <c r="Z3432" s="422"/>
      <c r="AA3432" s="422"/>
      <c r="AB3432" s="422"/>
      <c r="AC3432" s="422"/>
      <c r="AD3432" s="422"/>
    </row>
    <row r="3433" spans="1:46" ht="24.05" customHeight="1">
      <c r="C3433" s="552" t="s">
        <v>670</v>
      </c>
      <c r="D3433" s="552"/>
      <c r="E3433" s="552"/>
      <c r="F3433" s="552"/>
      <c r="G3433" s="552"/>
      <c r="H3433" s="552"/>
      <c r="I3433" s="552"/>
      <c r="J3433" s="552"/>
      <c r="K3433" s="552"/>
      <c r="L3433" s="552"/>
      <c r="M3433" s="552"/>
      <c r="N3433" s="552"/>
      <c r="O3433" s="552"/>
      <c r="P3433" s="552"/>
      <c r="Q3433" s="552"/>
      <c r="R3433" s="552"/>
      <c r="S3433" s="552"/>
      <c r="T3433" s="552"/>
      <c r="U3433" s="552"/>
      <c r="V3433" s="552"/>
      <c r="W3433" s="552"/>
      <c r="X3433" s="552"/>
      <c r="Y3433" s="552"/>
      <c r="Z3433" s="552"/>
      <c r="AA3433" s="552"/>
      <c r="AB3433" s="552"/>
      <c r="AC3433" s="552"/>
      <c r="AD3433" s="552"/>
    </row>
    <row r="3434" spans="1:46" ht="24.05" customHeight="1">
      <c r="C3434" s="552" t="s">
        <v>671</v>
      </c>
      <c r="D3434" s="552"/>
      <c r="E3434" s="552"/>
      <c r="F3434" s="552"/>
      <c r="G3434" s="552"/>
      <c r="H3434" s="552"/>
      <c r="I3434" s="552"/>
      <c r="J3434" s="552"/>
      <c r="K3434" s="552"/>
      <c r="L3434" s="552"/>
      <c r="M3434" s="552"/>
      <c r="N3434" s="552"/>
      <c r="O3434" s="552"/>
      <c r="P3434" s="552"/>
      <c r="Q3434" s="552"/>
      <c r="R3434" s="552"/>
      <c r="S3434" s="552"/>
      <c r="T3434" s="552"/>
      <c r="U3434" s="552"/>
      <c r="V3434" s="552"/>
      <c r="W3434" s="552"/>
      <c r="X3434" s="552"/>
      <c r="Y3434" s="552"/>
      <c r="Z3434" s="552"/>
      <c r="AA3434" s="552"/>
      <c r="AB3434" s="552"/>
      <c r="AC3434" s="552"/>
      <c r="AD3434" s="552"/>
    </row>
    <row r="3435" spans="1:46" ht="15.05" customHeight="1">
      <c r="AG3435" s="94" t="s">
        <v>917</v>
      </c>
      <c r="AH3435" s="95" t="s">
        <v>926</v>
      </c>
      <c r="AI3435" s="95" t="s">
        <v>927</v>
      </c>
    </row>
    <row r="3436" spans="1:46" ht="24.05" customHeight="1">
      <c r="C3436" s="415" t="s">
        <v>64</v>
      </c>
      <c r="D3436" s="415"/>
      <c r="E3436" s="415"/>
      <c r="F3436" s="415"/>
      <c r="G3436" s="415"/>
      <c r="H3436" s="415"/>
      <c r="I3436" s="415"/>
      <c r="J3436" s="415"/>
      <c r="K3436" s="415"/>
      <c r="L3436" s="415"/>
      <c r="M3436" s="415" t="s">
        <v>353</v>
      </c>
      <c r="N3436" s="415"/>
      <c r="O3436" s="415"/>
      <c r="P3436" s="415"/>
      <c r="Q3436" s="415"/>
      <c r="R3436" s="415"/>
      <c r="S3436" s="415"/>
      <c r="T3436" s="415"/>
      <c r="U3436" s="415"/>
      <c r="V3436" s="415" t="s">
        <v>354</v>
      </c>
      <c r="W3436" s="415"/>
      <c r="X3436" s="415"/>
      <c r="Y3436" s="415"/>
      <c r="Z3436" s="415"/>
      <c r="AA3436" s="415"/>
      <c r="AB3436" s="415"/>
      <c r="AC3436" s="415"/>
      <c r="AD3436" s="415"/>
      <c r="AG3436" s="94">
        <f>COUNTBLANK(M3438:AD3557)</f>
        <v>2160</v>
      </c>
      <c r="AH3436" s="95">
        <v>2160</v>
      </c>
      <c r="AI3436" s="95">
        <v>1440</v>
      </c>
    </row>
    <row r="3437" spans="1:46" ht="36.65">
      <c r="C3437" s="415"/>
      <c r="D3437" s="415"/>
      <c r="E3437" s="415"/>
      <c r="F3437" s="415"/>
      <c r="G3437" s="415"/>
      <c r="H3437" s="415"/>
      <c r="I3437" s="415"/>
      <c r="J3437" s="415"/>
      <c r="K3437" s="415"/>
      <c r="L3437" s="415"/>
      <c r="M3437" s="715" t="s">
        <v>252</v>
      </c>
      <c r="N3437" s="716"/>
      <c r="O3437" s="717"/>
      <c r="P3437" s="410" t="s">
        <v>355</v>
      </c>
      <c r="Q3437" s="410"/>
      <c r="R3437" s="410"/>
      <c r="S3437" s="410" t="s">
        <v>356</v>
      </c>
      <c r="T3437" s="410"/>
      <c r="U3437" s="410"/>
      <c r="V3437" s="715" t="s">
        <v>252</v>
      </c>
      <c r="W3437" s="716"/>
      <c r="X3437" s="717"/>
      <c r="Y3437" s="410" t="s">
        <v>357</v>
      </c>
      <c r="Z3437" s="410"/>
      <c r="AA3437" s="410"/>
      <c r="AB3437" s="410" t="s">
        <v>356</v>
      </c>
      <c r="AC3437" s="410"/>
      <c r="AD3437" s="410"/>
      <c r="AG3437" s="190" t="s">
        <v>918</v>
      </c>
      <c r="AH3437" s="97" t="s">
        <v>928</v>
      </c>
      <c r="AI3437" s="97" t="s">
        <v>919</v>
      </c>
      <c r="AJ3437" s="97" t="s">
        <v>920</v>
      </c>
      <c r="AL3437" s="105" t="s">
        <v>935</v>
      </c>
      <c r="AN3437" s="190" t="s">
        <v>918</v>
      </c>
      <c r="AO3437" s="97" t="s">
        <v>928</v>
      </c>
      <c r="AP3437" s="97" t="s">
        <v>919</v>
      </c>
      <c r="AQ3437" s="97" t="s">
        <v>920</v>
      </c>
      <c r="AS3437" s="111" t="s">
        <v>970</v>
      </c>
      <c r="AT3437" s="111" t="s">
        <v>971</v>
      </c>
    </row>
    <row r="3438" spans="1:46">
      <c r="C3438" s="281" t="s">
        <v>68</v>
      </c>
      <c r="D3438" s="448" t="str">
        <f>IF(D38="","",D38)</f>
        <v/>
      </c>
      <c r="E3438" s="449"/>
      <c r="F3438" s="449"/>
      <c r="G3438" s="449"/>
      <c r="H3438" s="449"/>
      <c r="I3438" s="449"/>
      <c r="J3438" s="449"/>
      <c r="K3438" s="449"/>
      <c r="L3438" s="450"/>
      <c r="M3438" s="408"/>
      <c r="N3438" s="408"/>
      <c r="O3438" s="408"/>
      <c r="P3438" s="408"/>
      <c r="Q3438" s="408"/>
      <c r="R3438" s="408"/>
      <c r="S3438" s="408"/>
      <c r="T3438" s="408"/>
      <c r="U3438" s="408"/>
      <c r="V3438" s="408"/>
      <c r="W3438" s="408"/>
      <c r="X3438" s="408"/>
      <c r="Y3438" s="408"/>
      <c r="Z3438" s="408"/>
      <c r="AA3438" s="408"/>
      <c r="AB3438" s="408"/>
      <c r="AC3438" s="408"/>
      <c r="AD3438" s="408"/>
      <c r="AG3438" s="111">
        <f>M3438</f>
        <v>0</v>
      </c>
      <c r="AH3438" s="95">
        <f>IF(COUNTIF(P3438:U3438,"NA")=2,"NA",SUM(P3438:U3438))</f>
        <v>0</v>
      </c>
      <c r="AI3438" s="95">
        <f>COUNTIF(P3438:U3438, "NS")</f>
        <v>0</v>
      </c>
      <c r="AJ3438" s="95">
        <f>IF($AG$3436 = $AH$3436, 0, IF(OR(AND(AG3438 = 0, AI3438 &gt; 0), AND(AG3438 = "NS", AH3438 &gt; 0), AND(AG3438 = "NS", AI3438 = 0, AH3438 =0), AND(AG3438="NA", AH3438&lt;&gt;"NA")), 1, IF(OR(AND(AG3438 &gt; 0, AI3438 = 2), AND(AG3438 = "NS", AI3438 = 2), AND(AG3438 = "NS", AH3438 = 0, AI3438 &gt; 0), AG3438 = AH3438), 0, 1)))</f>
        <v>0</v>
      </c>
      <c r="AL3438" s="111">
        <f>IF($AG$3436=$AH$3436,0,IF(OR(AND(D3438&lt;&gt;"",COUNTA(M3438:AD3438)&lt;&gt;COUNTA($M$3437:$AD$3437)),AND(D3438="",COUNTA(M3438:AD3438)&gt;0)),1,0))</f>
        <v>0</v>
      </c>
      <c r="AN3438" s="111">
        <f>V3438</f>
        <v>0</v>
      </c>
      <c r="AO3438" s="95">
        <f>IF(COUNTIF(Y3438:AD3438,"NA")=2,"NA",SUM(Y3438:AD3438))</f>
        <v>0</v>
      </c>
      <c r="AP3438" s="95">
        <f>COUNTIF(Y3438:AD3438, "NS")</f>
        <v>0</v>
      </c>
      <c r="AQ3438" s="95">
        <f>IF(AL3438 = 0, 0, IF(OR(AND(AN3438 = 0, AP3438 &gt; 0), AND(AN3438 = "NS", AO3438 &gt; 0), AND(AN3438 = "NS", AP3438 = 0, AO3438 =0), AND(AN3438="NA", AO3438&lt;&gt;"NA")), 1, IF(OR(AND(AN3438 &gt; 0, AP3438 = 2), AND(AN3438 = "NS", AP3438 = 2), AND(AN3438 = "NS", AO3438 = 0, AP3438 &gt; 0), AN3438 = AO3438), 0, 1)))</f>
        <v>0</v>
      </c>
      <c r="AS3438" s="111">
        <f t="shared" ref="AS3438:AS3469" si="498">IF(AND(COUNTA(M3438:AD3438)&lt;&gt;0,SUM(M3438:AD3438)=0),1,0)</f>
        <v>0</v>
      </c>
      <c r="AT3438" s="111" t="str">
        <f>IFERROR(MATCH(1,AS3438:AS3557,0),"")</f>
        <v/>
      </c>
    </row>
    <row r="3439" spans="1:46">
      <c r="C3439" s="191" t="s">
        <v>69</v>
      </c>
      <c r="D3439" s="448" t="str">
        <f t="shared" ref="D3439:D3502" si="499">IF(D39="","",D39)</f>
        <v/>
      </c>
      <c r="E3439" s="449"/>
      <c r="F3439" s="449"/>
      <c r="G3439" s="449"/>
      <c r="H3439" s="449"/>
      <c r="I3439" s="449"/>
      <c r="J3439" s="449"/>
      <c r="K3439" s="449"/>
      <c r="L3439" s="450"/>
      <c r="M3439" s="408"/>
      <c r="N3439" s="408"/>
      <c r="O3439" s="408"/>
      <c r="P3439" s="408"/>
      <c r="Q3439" s="408"/>
      <c r="R3439" s="408"/>
      <c r="S3439" s="408"/>
      <c r="T3439" s="408"/>
      <c r="U3439" s="408"/>
      <c r="V3439" s="408"/>
      <c r="W3439" s="408"/>
      <c r="X3439" s="408"/>
      <c r="Y3439" s="408"/>
      <c r="Z3439" s="408"/>
      <c r="AA3439" s="408"/>
      <c r="AB3439" s="408"/>
      <c r="AC3439" s="408"/>
      <c r="AD3439" s="408"/>
      <c r="AG3439" s="111">
        <f t="shared" ref="AG3439:AG3502" si="500">M3439</f>
        <v>0</v>
      </c>
      <c r="AH3439" s="95">
        <f t="shared" ref="AH3439:AH3502" si="501">IF(COUNTIF(P3439:U3439,"NA")=2,"NA",SUM(P3439:U3439))</f>
        <v>0</v>
      </c>
      <c r="AI3439" s="95">
        <f t="shared" ref="AI3439:AI3502" si="502">COUNTIF(P3439:U3439, "NS")</f>
        <v>0</v>
      </c>
      <c r="AJ3439" s="95">
        <f t="shared" ref="AJ3439:AJ3502" si="503">IF($AG$3436 = $AH$3436, 0, IF(OR(AND(AG3439 = 0, AI3439 &gt; 0), AND(AG3439 = "NS", AH3439 &gt; 0), AND(AG3439 = "NS", AI3439 = 0, AH3439 =0), AND(AG3439="NA", AH3439&lt;&gt;"NA")), 1, IF(OR(AND(AG3439 &gt; 0, AI3439 = 2), AND(AG3439 = "NS", AI3439 = 2), AND(AG3439 = "NS", AH3439 = 0, AI3439 &gt; 0), AG3439 = AH3439), 0, 1)))</f>
        <v>0</v>
      </c>
      <c r="AL3439" s="111">
        <f t="shared" ref="AL3439:AL3502" si="504">IF($AG$3436=$AH$3436,0,IF(OR(AND(D3439&lt;&gt;"",COUNTA(M3439:AD3439)&lt;&gt;COUNTA($M$3437:$AD$3437)),AND(D3439="",COUNTA(M3439:AD3439)&gt;0)),1,0))</f>
        <v>0</v>
      </c>
      <c r="AN3439" s="111">
        <f t="shared" ref="AN3439:AN3502" si="505">V3439</f>
        <v>0</v>
      </c>
      <c r="AO3439" s="95">
        <f t="shared" ref="AO3439:AO3502" si="506">IF(COUNTIF(Y3439:AD3439,"NA")=2,"NA",SUM(Y3439:AD3439))</f>
        <v>0</v>
      </c>
      <c r="AP3439" s="95">
        <f t="shared" ref="AP3439:AP3502" si="507">COUNTIF(Y3439:AD3439, "NS")</f>
        <v>0</v>
      </c>
      <c r="AQ3439" s="95">
        <f t="shared" ref="AQ3439:AQ3502" si="508">IF(AL3439 = 0, 0, IF(OR(AND(AN3439 = 0, AP3439 &gt; 0), AND(AN3439 = "NS", AO3439 &gt; 0), AND(AN3439 = "NS", AP3439 = 0, AO3439 =0), AND(AN3439="NA", AO3439&lt;&gt;"NA")), 1, IF(OR(AND(AN3439 &gt; 0, AP3439 = 2), AND(AN3439 = "NS", AP3439 = 2), AND(AN3439 = "NS", AO3439 = 0, AP3439 &gt; 0), AN3439 = AO3439), 0, 1)))</f>
        <v>0</v>
      </c>
      <c r="AS3439" s="111">
        <f t="shared" si="498"/>
        <v>0</v>
      </c>
    </row>
    <row r="3440" spans="1:46">
      <c r="C3440" s="169" t="s">
        <v>70</v>
      </c>
      <c r="D3440" s="448" t="str">
        <f t="shared" si="499"/>
        <v/>
      </c>
      <c r="E3440" s="449"/>
      <c r="F3440" s="449"/>
      <c r="G3440" s="449"/>
      <c r="H3440" s="449"/>
      <c r="I3440" s="449"/>
      <c r="J3440" s="449"/>
      <c r="K3440" s="449"/>
      <c r="L3440" s="450"/>
      <c r="M3440" s="408"/>
      <c r="N3440" s="408"/>
      <c r="O3440" s="408"/>
      <c r="P3440" s="408"/>
      <c r="Q3440" s="408"/>
      <c r="R3440" s="408"/>
      <c r="S3440" s="408"/>
      <c r="T3440" s="408"/>
      <c r="U3440" s="408"/>
      <c r="V3440" s="408"/>
      <c r="W3440" s="408"/>
      <c r="X3440" s="408"/>
      <c r="Y3440" s="408"/>
      <c r="Z3440" s="408"/>
      <c r="AA3440" s="408"/>
      <c r="AB3440" s="408"/>
      <c r="AC3440" s="408"/>
      <c r="AD3440" s="408"/>
      <c r="AG3440" s="111">
        <f t="shared" si="500"/>
        <v>0</v>
      </c>
      <c r="AH3440" s="95">
        <f t="shared" si="501"/>
        <v>0</v>
      </c>
      <c r="AI3440" s="95">
        <f t="shared" si="502"/>
        <v>0</v>
      </c>
      <c r="AJ3440" s="95">
        <f t="shared" si="503"/>
        <v>0</v>
      </c>
      <c r="AL3440" s="111">
        <f t="shared" si="504"/>
        <v>0</v>
      </c>
      <c r="AN3440" s="111">
        <f t="shared" si="505"/>
        <v>0</v>
      </c>
      <c r="AO3440" s="95">
        <f t="shared" si="506"/>
        <v>0</v>
      </c>
      <c r="AP3440" s="95">
        <f t="shared" si="507"/>
        <v>0</v>
      </c>
      <c r="AQ3440" s="95">
        <f t="shared" si="508"/>
        <v>0</v>
      </c>
      <c r="AS3440" s="111">
        <f t="shared" si="498"/>
        <v>0</v>
      </c>
    </row>
    <row r="3441" spans="3:45">
      <c r="C3441" s="169" t="s">
        <v>71</v>
      </c>
      <c r="D3441" s="448" t="str">
        <f t="shared" si="499"/>
        <v/>
      </c>
      <c r="E3441" s="449"/>
      <c r="F3441" s="449"/>
      <c r="G3441" s="449"/>
      <c r="H3441" s="449"/>
      <c r="I3441" s="449"/>
      <c r="J3441" s="449"/>
      <c r="K3441" s="449"/>
      <c r="L3441" s="450"/>
      <c r="M3441" s="408"/>
      <c r="N3441" s="408"/>
      <c r="O3441" s="408"/>
      <c r="P3441" s="408"/>
      <c r="Q3441" s="408"/>
      <c r="R3441" s="408"/>
      <c r="S3441" s="408"/>
      <c r="T3441" s="408"/>
      <c r="U3441" s="408"/>
      <c r="V3441" s="408"/>
      <c r="W3441" s="408"/>
      <c r="X3441" s="408"/>
      <c r="Y3441" s="408"/>
      <c r="Z3441" s="408"/>
      <c r="AA3441" s="408"/>
      <c r="AB3441" s="408"/>
      <c r="AC3441" s="408"/>
      <c r="AD3441" s="408"/>
      <c r="AG3441" s="111">
        <f t="shared" si="500"/>
        <v>0</v>
      </c>
      <c r="AH3441" s="95">
        <f t="shared" si="501"/>
        <v>0</v>
      </c>
      <c r="AI3441" s="95">
        <f t="shared" si="502"/>
        <v>0</v>
      </c>
      <c r="AJ3441" s="95">
        <f t="shared" si="503"/>
        <v>0</v>
      </c>
      <c r="AL3441" s="111">
        <f t="shared" si="504"/>
        <v>0</v>
      </c>
      <c r="AN3441" s="111">
        <f t="shared" si="505"/>
        <v>0</v>
      </c>
      <c r="AO3441" s="95">
        <f t="shared" si="506"/>
        <v>0</v>
      </c>
      <c r="AP3441" s="95">
        <f t="shared" si="507"/>
        <v>0</v>
      </c>
      <c r="AQ3441" s="95">
        <f t="shared" si="508"/>
        <v>0</v>
      </c>
      <c r="AS3441" s="111">
        <f t="shared" si="498"/>
        <v>0</v>
      </c>
    </row>
    <row r="3442" spans="3:45">
      <c r="C3442" s="169" t="s">
        <v>72</v>
      </c>
      <c r="D3442" s="448" t="str">
        <f t="shared" si="499"/>
        <v/>
      </c>
      <c r="E3442" s="449"/>
      <c r="F3442" s="449"/>
      <c r="G3442" s="449"/>
      <c r="H3442" s="449"/>
      <c r="I3442" s="449"/>
      <c r="J3442" s="449"/>
      <c r="K3442" s="449"/>
      <c r="L3442" s="450"/>
      <c r="M3442" s="408"/>
      <c r="N3442" s="408"/>
      <c r="O3442" s="408"/>
      <c r="P3442" s="408"/>
      <c r="Q3442" s="408"/>
      <c r="R3442" s="408"/>
      <c r="S3442" s="408"/>
      <c r="T3442" s="408"/>
      <c r="U3442" s="408"/>
      <c r="V3442" s="408"/>
      <c r="W3442" s="408"/>
      <c r="X3442" s="408"/>
      <c r="Y3442" s="408"/>
      <c r="Z3442" s="408"/>
      <c r="AA3442" s="408"/>
      <c r="AB3442" s="408"/>
      <c r="AC3442" s="408"/>
      <c r="AD3442" s="408"/>
      <c r="AG3442" s="111">
        <f t="shared" si="500"/>
        <v>0</v>
      </c>
      <c r="AH3442" s="95">
        <f t="shared" si="501"/>
        <v>0</v>
      </c>
      <c r="AI3442" s="95">
        <f t="shared" si="502"/>
        <v>0</v>
      </c>
      <c r="AJ3442" s="95">
        <f t="shared" si="503"/>
        <v>0</v>
      </c>
      <c r="AL3442" s="111">
        <f t="shared" si="504"/>
        <v>0</v>
      </c>
      <c r="AN3442" s="111">
        <f t="shared" si="505"/>
        <v>0</v>
      </c>
      <c r="AO3442" s="95">
        <f t="shared" si="506"/>
        <v>0</v>
      </c>
      <c r="AP3442" s="95">
        <f t="shared" si="507"/>
        <v>0</v>
      </c>
      <c r="AQ3442" s="95">
        <f t="shared" si="508"/>
        <v>0</v>
      </c>
      <c r="AS3442" s="111">
        <f t="shared" si="498"/>
        <v>0</v>
      </c>
    </row>
    <row r="3443" spans="3:45">
      <c r="C3443" s="169" t="s">
        <v>73</v>
      </c>
      <c r="D3443" s="448" t="str">
        <f t="shared" si="499"/>
        <v/>
      </c>
      <c r="E3443" s="449"/>
      <c r="F3443" s="449"/>
      <c r="G3443" s="449"/>
      <c r="H3443" s="449"/>
      <c r="I3443" s="449"/>
      <c r="J3443" s="449"/>
      <c r="K3443" s="449"/>
      <c r="L3443" s="450"/>
      <c r="M3443" s="408"/>
      <c r="N3443" s="408"/>
      <c r="O3443" s="408"/>
      <c r="P3443" s="408"/>
      <c r="Q3443" s="408"/>
      <c r="R3443" s="408"/>
      <c r="S3443" s="408"/>
      <c r="T3443" s="408"/>
      <c r="U3443" s="408"/>
      <c r="V3443" s="408"/>
      <c r="W3443" s="408"/>
      <c r="X3443" s="408"/>
      <c r="Y3443" s="408"/>
      <c r="Z3443" s="408"/>
      <c r="AA3443" s="408"/>
      <c r="AB3443" s="408"/>
      <c r="AC3443" s="408"/>
      <c r="AD3443" s="408"/>
      <c r="AG3443" s="111">
        <f t="shared" si="500"/>
        <v>0</v>
      </c>
      <c r="AH3443" s="95">
        <f t="shared" si="501"/>
        <v>0</v>
      </c>
      <c r="AI3443" s="95">
        <f t="shared" si="502"/>
        <v>0</v>
      </c>
      <c r="AJ3443" s="95">
        <f t="shared" si="503"/>
        <v>0</v>
      </c>
      <c r="AL3443" s="111">
        <f t="shared" si="504"/>
        <v>0</v>
      </c>
      <c r="AN3443" s="111">
        <f t="shared" si="505"/>
        <v>0</v>
      </c>
      <c r="AO3443" s="95">
        <f t="shared" si="506"/>
        <v>0</v>
      </c>
      <c r="AP3443" s="95">
        <f t="shared" si="507"/>
        <v>0</v>
      </c>
      <c r="AQ3443" s="95">
        <f t="shared" si="508"/>
        <v>0</v>
      </c>
      <c r="AS3443" s="111">
        <f t="shared" si="498"/>
        <v>0</v>
      </c>
    </row>
    <row r="3444" spans="3:45">
      <c r="C3444" s="169" t="s">
        <v>74</v>
      </c>
      <c r="D3444" s="448" t="str">
        <f t="shared" si="499"/>
        <v/>
      </c>
      <c r="E3444" s="449"/>
      <c r="F3444" s="449"/>
      <c r="G3444" s="449"/>
      <c r="H3444" s="449"/>
      <c r="I3444" s="449"/>
      <c r="J3444" s="449"/>
      <c r="K3444" s="449"/>
      <c r="L3444" s="450"/>
      <c r="M3444" s="408"/>
      <c r="N3444" s="408"/>
      <c r="O3444" s="408"/>
      <c r="P3444" s="408"/>
      <c r="Q3444" s="408"/>
      <c r="R3444" s="408"/>
      <c r="S3444" s="408"/>
      <c r="T3444" s="408"/>
      <c r="U3444" s="408"/>
      <c r="V3444" s="408"/>
      <c r="W3444" s="408"/>
      <c r="X3444" s="408"/>
      <c r="Y3444" s="408"/>
      <c r="Z3444" s="408"/>
      <c r="AA3444" s="408"/>
      <c r="AB3444" s="408"/>
      <c r="AC3444" s="408"/>
      <c r="AD3444" s="408"/>
      <c r="AG3444" s="111">
        <f t="shared" si="500"/>
        <v>0</v>
      </c>
      <c r="AH3444" s="95">
        <f t="shared" si="501"/>
        <v>0</v>
      </c>
      <c r="AI3444" s="95">
        <f t="shared" si="502"/>
        <v>0</v>
      </c>
      <c r="AJ3444" s="95">
        <f t="shared" si="503"/>
        <v>0</v>
      </c>
      <c r="AL3444" s="111">
        <f t="shared" si="504"/>
        <v>0</v>
      </c>
      <c r="AN3444" s="111">
        <f t="shared" si="505"/>
        <v>0</v>
      </c>
      <c r="AO3444" s="95">
        <f t="shared" si="506"/>
        <v>0</v>
      </c>
      <c r="AP3444" s="95">
        <f t="shared" si="507"/>
        <v>0</v>
      </c>
      <c r="AQ3444" s="95">
        <f t="shared" si="508"/>
        <v>0</v>
      </c>
      <c r="AS3444" s="111">
        <f t="shared" si="498"/>
        <v>0</v>
      </c>
    </row>
    <row r="3445" spans="3:45">
      <c r="C3445" s="169" t="s">
        <v>75</v>
      </c>
      <c r="D3445" s="448" t="str">
        <f t="shared" si="499"/>
        <v/>
      </c>
      <c r="E3445" s="449"/>
      <c r="F3445" s="449"/>
      <c r="G3445" s="449"/>
      <c r="H3445" s="449"/>
      <c r="I3445" s="449"/>
      <c r="J3445" s="449"/>
      <c r="K3445" s="449"/>
      <c r="L3445" s="450"/>
      <c r="M3445" s="408"/>
      <c r="N3445" s="408"/>
      <c r="O3445" s="408"/>
      <c r="P3445" s="408"/>
      <c r="Q3445" s="408"/>
      <c r="R3445" s="408"/>
      <c r="S3445" s="408"/>
      <c r="T3445" s="408"/>
      <c r="U3445" s="408"/>
      <c r="V3445" s="408"/>
      <c r="W3445" s="408"/>
      <c r="X3445" s="408"/>
      <c r="Y3445" s="408"/>
      <c r="Z3445" s="408"/>
      <c r="AA3445" s="408"/>
      <c r="AB3445" s="408"/>
      <c r="AC3445" s="408"/>
      <c r="AD3445" s="408"/>
      <c r="AG3445" s="111">
        <f t="shared" si="500"/>
        <v>0</v>
      </c>
      <c r="AH3445" s="95">
        <f t="shared" si="501"/>
        <v>0</v>
      </c>
      <c r="AI3445" s="95">
        <f t="shared" si="502"/>
        <v>0</v>
      </c>
      <c r="AJ3445" s="95">
        <f t="shared" si="503"/>
        <v>0</v>
      </c>
      <c r="AL3445" s="111">
        <f t="shared" si="504"/>
        <v>0</v>
      </c>
      <c r="AN3445" s="111">
        <f t="shared" si="505"/>
        <v>0</v>
      </c>
      <c r="AO3445" s="95">
        <f t="shared" si="506"/>
        <v>0</v>
      </c>
      <c r="AP3445" s="95">
        <f t="shared" si="507"/>
        <v>0</v>
      </c>
      <c r="AQ3445" s="95">
        <f t="shared" si="508"/>
        <v>0</v>
      </c>
      <c r="AS3445" s="111">
        <f t="shared" si="498"/>
        <v>0</v>
      </c>
    </row>
    <row r="3446" spans="3:45">
      <c r="C3446" s="169" t="s">
        <v>76</v>
      </c>
      <c r="D3446" s="448" t="str">
        <f t="shared" si="499"/>
        <v/>
      </c>
      <c r="E3446" s="449"/>
      <c r="F3446" s="449"/>
      <c r="G3446" s="449"/>
      <c r="H3446" s="449"/>
      <c r="I3446" s="449"/>
      <c r="J3446" s="449"/>
      <c r="K3446" s="449"/>
      <c r="L3446" s="450"/>
      <c r="M3446" s="408"/>
      <c r="N3446" s="408"/>
      <c r="O3446" s="408"/>
      <c r="P3446" s="408"/>
      <c r="Q3446" s="408"/>
      <c r="R3446" s="408"/>
      <c r="S3446" s="408"/>
      <c r="T3446" s="408"/>
      <c r="U3446" s="408"/>
      <c r="V3446" s="408"/>
      <c r="W3446" s="408"/>
      <c r="X3446" s="408"/>
      <c r="Y3446" s="408"/>
      <c r="Z3446" s="408"/>
      <c r="AA3446" s="408"/>
      <c r="AB3446" s="408"/>
      <c r="AC3446" s="408"/>
      <c r="AD3446" s="408"/>
      <c r="AG3446" s="111">
        <f t="shared" si="500"/>
        <v>0</v>
      </c>
      <c r="AH3446" s="95">
        <f t="shared" si="501"/>
        <v>0</v>
      </c>
      <c r="AI3446" s="95">
        <f t="shared" si="502"/>
        <v>0</v>
      </c>
      <c r="AJ3446" s="95">
        <f t="shared" si="503"/>
        <v>0</v>
      </c>
      <c r="AL3446" s="111">
        <f t="shared" si="504"/>
        <v>0</v>
      </c>
      <c r="AN3446" s="111">
        <f t="shared" si="505"/>
        <v>0</v>
      </c>
      <c r="AO3446" s="95">
        <f t="shared" si="506"/>
        <v>0</v>
      </c>
      <c r="AP3446" s="95">
        <f t="shared" si="507"/>
        <v>0</v>
      </c>
      <c r="AQ3446" s="95">
        <f t="shared" si="508"/>
        <v>0</v>
      </c>
      <c r="AS3446" s="111">
        <f t="shared" si="498"/>
        <v>0</v>
      </c>
    </row>
    <row r="3447" spans="3:45">
      <c r="C3447" s="169" t="s">
        <v>77</v>
      </c>
      <c r="D3447" s="448" t="str">
        <f t="shared" si="499"/>
        <v/>
      </c>
      <c r="E3447" s="449"/>
      <c r="F3447" s="449"/>
      <c r="G3447" s="449"/>
      <c r="H3447" s="449"/>
      <c r="I3447" s="449"/>
      <c r="J3447" s="449"/>
      <c r="K3447" s="449"/>
      <c r="L3447" s="450"/>
      <c r="M3447" s="408"/>
      <c r="N3447" s="408"/>
      <c r="O3447" s="408"/>
      <c r="P3447" s="408"/>
      <c r="Q3447" s="408"/>
      <c r="R3447" s="408"/>
      <c r="S3447" s="408"/>
      <c r="T3447" s="408"/>
      <c r="U3447" s="408"/>
      <c r="V3447" s="408"/>
      <c r="W3447" s="408"/>
      <c r="X3447" s="408"/>
      <c r="Y3447" s="408"/>
      <c r="Z3447" s="408"/>
      <c r="AA3447" s="408"/>
      <c r="AB3447" s="408"/>
      <c r="AC3447" s="408"/>
      <c r="AD3447" s="408"/>
      <c r="AG3447" s="111">
        <f t="shared" si="500"/>
        <v>0</v>
      </c>
      <c r="AH3447" s="95">
        <f t="shared" si="501"/>
        <v>0</v>
      </c>
      <c r="AI3447" s="95">
        <f t="shared" si="502"/>
        <v>0</v>
      </c>
      <c r="AJ3447" s="95">
        <f t="shared" si="503"/>
        <v>0</v>
      </c>
      <c r="AL3447" s="111">
        <f t="shared" si="504"/>
        <v>0</v>
      </c>
      <c r="AN3447" s="111">
        <f t="shared" si="505"/>
        <v>0</v>
      </c>
      <c r="AO3447" s="95">
        <f t="shared" si="506"/>
        <v>0</v>
      </c>
      <c r="AP3447" s="95">
        <f t="shared" si="507"/>
        <v>0</v>
      </c>
      <c r="AQ3447" s="95">
        <f t="shared" si="508"/>
        <v>0</v>
      </c>
      <c r="AS3447" s="111">
        <f t="shared" si="498"/>
        <v>0</v>
      </c>
    </row>
    <row r="3448" spans="3:45">
      <c r="C3448" s="169" t="s">
        <v>78</v>
      </c>
      <c r="D3448" s="448" t="str">
        <f t="shared" si="499"/>
        <v/>
      </c>
      <c r="E3448" s="449"/>
      <c r="F3448" s="449"/>
      <c r="G3448" s="449"/>
      <c r="H3448" s="449"/>
      <c r="I3448" s="449"/>
      <c r="J3448" s="449"/>
      <c r="K3448" s="449"/>
      <c r="L3448" s="450"/>
      <c r="M3448" s="408"/>
      <c r="N3448" s="408"/>
      <c r="O3448" s="408"/>
      <c r="P3448" s="408"/>
      <c r="Q3448" s="408"/>
      <c r="R3448" s="408"/>
      <c r="S3448" s="408"/>
      <c r="T3448" s="408"/>
      <c r="U3448" s="408"/>
      <c r="V3448" s="408"/>
      <c r="W3448" s="408"/>
      <c r="X3448" s="408"/>
      <c r="Y3448" s="408"/>
      <c r="Z3448" s="408"/>
      <c r="AA3448" s="408"/>
      <c r="AB3448" s="408"/>
      <c r="AC3448" s="408"/>
      <c r="AD3448" s="408"/>
      <c r="AG3448" s="111">
        <f t="shared" si="500"/>
        <v>0</v>
      </c>
      <c r="AH3448" s="95">
        <f t="shared" si="501"/>
        <v>0</v>
      </c>
      <c r="AI3448" s="95">
        <f t="shared" si="502"/>
        <v>0</v>
      </c>
      <c r="AJ3448" s="95">
        <f t="shared" si="503"/>
        <v>0</v>
      </c>
      <c r="AL3448" s="111">
        <f t="shared" si="504"/>
        <v>0</v>
      </c>
      <c r="AN3448" s="111">
        <f t="shared" si="505"/>
        <v>0</v>
      </c>
      <c r="AO3448" s="95">
        <f t="shared" si="506"/>
        <v>0</v>
      </c>
      <c r="AP3448" s="95">
        <f t="shared" si="507"/>
        <v>0</v>
      </c>
      <c r="AQ3448" s="95">
        <f t="shared" si="508"/>
        <v>0</v>
      </c>
      <c r="AS3448" s="111">
        <f t="shared" si="498"/>
        <v>0</v>
      </c>
    </row>
    <row r="3449" spans="3:45">
      <c r="C3449" s="169" t="s">
        <v>79</v>
      </c>
      <c r="D3449" s="448" t="str">
        <f t="shared" si="499"/>
        <v/>
      </c>
      <c r="E3449" s="449"/>
      <c r="F3449" s="449"/>
      <c r="G3449" s="449"/>
      <c r="H3449" s="449"/>
      <c r="I3449" s="449"/>
      <c r="J3449" s="449"/>
      <c r="K3449" s="449"/>
      <c r="L3449" s="450"/>
      <c r="M3449" s="408"/>
      <c r="N3449" s="408"/>
      <c r="O3449" s="408"/>
      <c r="P3449" s="408"/>
      <c r="Q3449" s="408"/>
      <c r="R3449" s="408"/>
      <c r="S3449" s="408"/>
      <c r="T3449" s="408"/>
      <c r="U3449" s="408"/>
      <c r="V3449" s="408"/>
      <c r="W3449" s="408"/>
      <c r="X3449" s="408"/>
      <c r="Y3449" s="408"/>
      <c r="Z3449" s="408"/>
      <c r="AA3449" s="408"/>
      <c r="AB3449" s="408"/>
      <c r="AC3449" s="408"/>
      <c r="AD3449" s="408"/>
      <c r="AG3449" s="111">
        <f t="shared" si="500"/>
        <v>0</v>
      </c>
      <c r="AH3449" s="95">
        <f t="shared" si="501"/>
        <v>0</v>
      </c>
      <c r="AI3449" s="95">
        <f t="shared" si="502"/>
        <v>0</v>
      </c>
      <c r="AJ3449" s="95">
        <f t="shared" si="503"/>
        <v>0</v>
      </c>
      <c r="AL3449" s="111">
        <f t="shared" si="504"/>
        <v>0</v>
      </c>
      <c r="AN3449" s="111">
        <f t="shared" si="505"/>
        <v>0</v>
      </c>
      <c r="AO3449" s="95">
        <f t="shared" si="506"/>
        <v>0</v>
      </c>
      <c r="AP3449" s="95">
        <f t="shared" si="507"/>
        <v>0</v>
      </c>
      <c r="AQ3449" s="95">
        <f t="shared" si="508"/>
        <v>0</v>
      </c>
      <c r="AS3449" s="111">
        <f t="shared" si="498"/>
        <v>0</v>
      </c>
    </row>
    <row r="3450" spans="3:45">
      <c r="C3450" s="169" t="s">
        <v>80</v>
      </c>
      <c r="D3450" s="448" t="str">
        <f t="shared" si="499"/>
        <v/>
      </c>
      <c r="E3450" s="449"/>
      <c r="F3450" s="449"/>
      <c r="G3450" s="449"/>
      <c r="H3450" s="449"/>
      <c r="I3450" s="449"/>
      <c r="J3450" s="449"/>
      <c r="K3450" s="449"/>
      <c r="L3450" s="450"/>
      <c r="M3450" s="408"/>
      <c r="N3450" s="408"/>
      <c r="O3450" s="408"/>
      <c r="P3450" s="408"/>
      <c r="Q3450" s="408"/>
      <c r="R3450" s="408"/>
      <c r="S3450" s="408"/>
      <c r="T3450" s="408"/>
      <c r="U3450" s="408"/>
      <c r="V3450" s="408"/>
      <c r="W3450" s="408"/>
      <c r="X3450" s="408"/>
      <c r="Y3450" s="408"/>
      <c r="Z3450" s="408"/>
      <c r="AA3450" s="408"/>
      <c r="AB3450" s="408"/>
      <c r="AC3450" s="408"/>
      <c r="AD3450" s="408"/>
      <c r="AG3450" s="111">
        <f t="shared" si="500"/>
        <v>0</v>
      </c>
      <c r="AH3450" s="95">
        <f t="shared" si="501"/>
        <v>0</v>
      </c>
      <c r="AI3450" s="95">
        <f t="shared" si="502"/>
        <v>0</v>
      </c>
      <c r="AJ3450" s="95">
        <f t="shared" si="503"/>
        <v>0</v>
      </c>
      <c r="AL3450" s="111">
        <f t="shared" si="504"/>
        <v>0</v>
      </c>
      <c r="AN3450" s="111">
        <f t="shared" si="505"/>
        <v>0</v>
      </c>
      <c r="AO3450" s="95">
        <f t="shared" si="506"/>
        <v>0</v>
      </c>
      <c r="AP3450" s="95">
        <f t="shared" si="507"/>
        <v>0</v>
      </c>
      <c r="AQ3450" s="95">
        <f t="shared" si="508"/>
        <v>0</v>
      </c>
      <c r="AS3450" s="111">
        <f t="shared" si="498"/>
        <v>0</v>
      </c>
    </row>
    <row r="3451" spans="3:45">
      <c r="C3451" s="169" t="s">
        <v>81</v>
      </c>
      <c r="D3451" s="448" t="str">
        <f t="shared" si="499"/>
        <v/>
      </c>
      <c r="E3451" s="449"/>
      <c r="F3451" s="449"/>
      <c r="G3451" s="449"/>
      <c r="H3451" s="449"/>
      <c r="I3451" s="449"/>
      <c r="J3451" s="449"/>
      <c r="K3451" s="449"/>
      <c r="L3451" s="450"/>
      <c r="M3451" s="408"/>
      <c r="N3451" s="408"/>
      <c r="O3451" s="408"/>
      <c r="P3451" s="408"/>
      <c r="Q3451" s="408"/>
      <c r="R3451" s="408"/>
      <c r="S3451" s="408"/>
      <c r="T3451" s="408"/>
      <c r="U3451" s="408"/>
      <c r="V3451" s="408"/>
      <c r="W3451" s="408"/>
      <c r="X3451" s="408"/>
      <c r="Y3451" s="408"/>
      <c r="Z3451" s="408"/>
      <c r="AA3451" s="408"/>
      <c r="AB3451" s="408"/>
      <c r="AC3451" s="408"/>
      <c r="AD3451" s="408"/>
      <c r="AG3451" s="111">
        <f t="shared" si="500"/>
        <v>0</v>
      </c>
      <c r="AH3451" s="95">
        <f t="shared" si="501"/>
        <v>0</v>
      </c>
      <c r="AI3451" s="95">
        <f t="shared" si="502"/>
        <v>0</v>
      </c>
      <c r="AJ3451" s="95">
        <f t="shared" si="503"/>
        <v>0</v>
      </c>
      <c r="AL3451" s="111">
        <f t="shared" si="504"/>
        <v>0</v>
      </c>
      <c r="AN3451" s="111">
        <f t="shared" si="505"/>
        <v>0</v>
      </c>
      <c r="AO3451" s="95">
        <f t="shared" si="506"/>
        <v>0</v>
      </c>
      <c r="AP3451" s="95">
        <f t="shared" si="507"/>
        <v>0</v>
      </c>
      <c r="AQ3451" s="95">
        <f t="shared" si="508"/>
        <v>0</v>
      </c>
      <c r="AS3451" s="111">
        <f t="shared" si="498"/>
        <v>0</v>
      </c>
    </row>
    <row r="3452" spans="3:45">
      <c r="C3452" s="169" t="s">
        <v>82</v>
      </c>
      <c r="D3452" s="448" t="str">
        <f t="shared" si="499"/>
        <v/>
      </c>
      <c r="E3452" s="449"/>
      <c r="F3452" s="449"/>
      <c r="G3452" s="449"/>
      <c r="H3452" s="449"/>
      <c r="I3452" s="449"/>
      <c r="J3452" s="449"/>
      <c r="K3452" s="449"/>
      <c r="L3452" s="450"/>
      <c r="M3452" s="408"/>
      <c r="N3452" s="408"/>
      <c r="O3452" s="408"/>
      <c r="P3452" s="408"/>
      <c r="Q3452" s="408"/>
      <c r="R3452" s="408"/>
      <c r="S3452" s="408"/>
      <c r="T3452" s="408"/>
      <c r="U3452" s="408"/>
      <c r="V3452" s="408"/>
      <c r="W3452" s="408"/>
      <c r="X3452" s="408"/>
      <c r="Y3452" s="408"/>
      <c r="Z3452" s="408"/>
      <c r="AA3452" s="408"/>
      <c r="AB3452" s="408"/>
      <c r="AC3452" s="408"/>
      <c r="AD3452" s="408"/>
      <c r="AG3452" s="111">
        <f t="shared" si="500"/>
        <v>0</v>
      </c>
      <c r="AH3452" s="95">
        <f t="shared" si="501"/>
        <v>0</v>
      </c>
      <c r="AI3452" s="95">
        <f t="shared" si="502"/>
        <v>0</v>
      </c>
      <c r="AJ3452" s="95">
        <f t="shared" si="503"/>
        <v>0</v>
      </c>
      <c r="AL3452" s="111">
        <f t="shared" si="504"/>
        <v>0</v>
      </c>
      <c r="AN3452" s="111">
        <f t="shared" si="505"/>
        <v>0</v>
      </c>
      <c r="AO3452" s="95">
        <f t="shared" si="506"/>
        <v>0</v>
      </c>
      <c r="AP3452" s="95">
        <f t="shared" si="507"/>
        <v>0</v>
      </c>
      <c r="AQ3452" s="95">
        <f t="shared" si="508"/>
        <v>0</v>
      </c>
      <c r="AS3452" s="111">
        <f t="shared" si="498"/>
        <v>0</v>
      </c>
    </row>
    <row r="3453" spans="3:45">
      <c r="C3453" s="169" t="s">
        <v>83</v>
      </c>
      <c r="D3453" s="448" t="str">
        <f t="shared" si="499"/>
        <v/>
      </c>
      <c r="E3453" s="449"/>
      <c r="F3453" s="449"/>
      <c r="G3453" s="449"/>
      <c r="H3453" s="449"/>
      <c r="I3453" s="449"/>
      <c r="J3453" s="449"/>
      <c r="K3453" s="449"/>
      <c r="L3453" s="450"/>
      <c r="M3453" s="408"/>
      <c r="N3453" s="408"/>
      <c r="O3453" s="408"/>
      <c r="P3453" s="408"/>
      <c r="Q3453" s="408"/>
      <c r="R3453" s="408"/>
      <c r="S3453" s="408"/>
      <c r="T3453" s="408"/>
      <c r="U3453" s="408"/>
      <c r="V3453" s="408"/>
      <c r="W3453" s="408"/>
      <c r="X3453" s="408"/>
      <c r="Y3453" s="408"/>
      <c r="Z3453" s="408"/>
      <c r="AA3453" s="408"/>
      <c r="AB3453" s="408"/>
      <c r="AC3453" s="408"/>
      <c r="AD3453" s="408"/>
      <c r="AG3453" s="111">
        <f t="shared" si="500"/>
        <v>0</v>
      </c>
      <c r="AH3453" s="95">
        <f t="shared" si="501"/>
        <v>0</v>
      </c>
      <c r="AI3453" s="95">
        <f t="shared" si="502"/>
        <v>0</v>
      </c>
      <c r="AJ3453" s="95">
        <f t="shared" si="503"/>
        <v>0</v>
      </c>
      <c r="AL3453" s="111">
        <f t="shared" si="504"/>
        <v>0</v>
      </c>
      <c r="AN3453" s="111">
        <f t="shared" si="505"/>
        <v>0</v>
      </c>
      <c r="AO3453" s="95">
        <f t="shared" si="506"/>
        <v>0</v>
      </c>
      <c r="AP3453" s="95">
        <f t="shared" si="507"/>
        <v>0</v>
      </c>
      <c r="AQ3453" s="95">
        <f t="shared" si="508"/>
        <v>0</v>
      </c>
      <c r="AS3453" s="111">
        <f t="shared" si="498"/>
        <v>0</v>
      </c>
    </row>
    <row r="3454" spans="3:45">
      <c r="C3454" s="169" t="s">
        <v>84</v>
      </c>
      <c r="D3454" s="448" t="str">
        <f t="shared" si="499"/>
        <v/>
      </c>
      <c r="E3454" s="449"/>
      <c r="F3454" s="449"/>
      <c r="G3454" s="449"/>
      <c r="H3454" s="449"/>
      <c r="I3454" s="449"/>
      <c r="J3454" s="449"/>
      <c r="K3454" s="449"/>
      <c r="L3454" s="450"/>
      <c r="M3454" s="408"/>
      <c r="N3454" s="408"/>
      <c r="O3454" s="408"/>
      <c r="P3454" s="408"/>
      <c r="Q3454" s="408"/>
      <c r="R3454" s="408"/>
      <c r="S3454" s="408"/>
      <c r="T3454" s="408"/>
      <c r="U3454" s="408"/>
      <c r="V3454" s="408"/>
      <c r="W3454" s="408"/>
      <c r="X3454" s="408"/>
      <c r="Y3454" s="408"/>
      <c r="Z3454" s="408"/>
      <c r="AA3454" s="408"/>
      <c r="AB3454" s="408"/>
      <c r="AC3454" s="408"/>
      <c r="AD3454" s="408"/>
      <c r="AG3454" s="111">
        <f t="shared" si="500"/>
        <v>0</v>
      </c>
      <c r="AH3454" s="95">
        <f t="shared" si="501"/>
        <v>0</v>
      </c>
      <c r="AI3454" s="95">
        <f t="shared" si="502"/>
        <v>0</v>
      </c>
      <c r="AJ3454" s="95">
        <f t="shared" si="503"/>
        <v>0</v>
      </c>
      <c r="AL3454" s="111">
        <f t="shared" si="504"/>
        <v>0</v>
      </c>
      <c r="AN3454" s="111">
        <f t="shared" si="505"/>
        <v>0</v>
      </c>
      <c r="AO3454" s="95">
        <f t="shared" si="506"/>
        <v>0</v>
      </c>
      <c r="AP3454" s="95">
        <f t="shared" si="507"/>
        <v>0</v>
      </c>
      <c r="AQ3454" s="95">
        <f t="shared" si="508"/>
        <v>0</v>
      </c>
      <c r="AS3454" s="111">
        <f t="shared" si="498"/>
        <v>0</v>
      </c>
    </row>
    <row r="3455" spans="3:45">
      <c r="C3455" s="169" t="s">
        <v>85</v>
      </c>
      <c r="D3455" s="448" t="str">
        <f t="shared" si="499"/>
        <v/>
      </c>
      <c r="E3455" s="449"/>
      <c r="F3455" s="449"/>
      <c r="G3455" s="449"/>
      <c r="H3455" s="449"/>
      <c r="I3455" s="449"/>
      <c r="J3455" s="449"/>
      <c r="K3455" s="449"/>
      <c r="L3455" s="450"/>
      <c r="M3455" s="408"/>
      <c r="N3455" s="408"/>
      <c r="O3455" s="408"/>
      <c r="P3455" s="408"/>
      <c r="Q3455" s="408"/>
      <c r="R3455" s="408"/>
      <c r="S3455" s="408"/>
      <c r="T3455" s="408"/>
      <c r="U3455" s="408"/>
      <c r="V3455" s="408"/>
      <c r="W3455" s="408"/>
      <c r="X3455" s="408"/>
      <c r="Y3455" s="408"/>
      <c r="Z3455" s="408"/>
      <c r="AA3455" s="408"/>
      <c r="AB3455" s="408"/>
      <c r="AC3455" s="408"/>
      <c r="AD3455" s="408"/>
      <c r="AG3455" s="111">
        <f t="shared" si="500"/>
        <v>0</v>
      </c>
      <c r="AH3455" s="95">
        <f t="shared" si="501"/>
        <v>0</v>
      </c>
      <c r="AI3455" s="95">
        <f t="shared" si="502"/>
        <v>0</v>
      </c>
      <c r="AJ3455" s="95">
        <f t="shared" si="503"/>
        <v>0</v>
      </c>
      <c r="AL3455" s="111">
        <f t="shared" si="504"/>
        <v>0</v>
      </c>
      <c r="AN3455" s="111">
        <f t="shared" si="505"/>
        <v>0</v>
      </c>
      <c r="AO3455" s="95">
        <f t="shared" si="506"/>
        <v>0</v>
      </c>
      <c r="AP3455" s="95">
        <f t="shared" si="507"/>
        <v>0</v>
      </c>
      <c r="AQ3455" s="95">
        <f t="shared" si="508"/>
        <v>0</v>
      </c>
      <c r="AS3455" s="111">
        <f t="shared" si="498"/>
        <v>0</v>
      </c>
    </row>
    <row r="3456" spans="3:45">
      <c r="C3456" s="169" t="s">
        <v>86</v>
      </c>
      <c r="D3456" s="448" t="str">
        <f t="shared" si="499"/>
        <v/>
      </c>
      <c r="E3456" s="449"/>
      <c r="F3456" s="449"/>
      <c r="G3456" s="449"/>
      <c r="H3456" s="449"/>
      <c r="I3456" s="449"/>
      <c r="J3456" s="449"/>
      <c r="K3456" s="449"/>
      <c r="L3456" s="450"/>
      <c r="M3456" s="408"/>
      <c r="N3456" s="408"/>
      <c r="O3456" s="408"/>
      <c r="P3456" s="408"/>
      <c r="Q3456" s="408"/>
      <c r="R3456" s="408"/>
      <c r="S3456" s="408"/>
      <c r="T3456" s="408"/>
      <c r="U3456" s="408"/>
      <c r="V3456" s="408"/>
      <c r="W3456" s="408"/>
      <c r="X3456" s="408"/>
      <c r="Y3456" s="408"/>
      <c r="Z3456" s="408"/>
      <c r="AA3456" s="408"/>
      <c r="AB3456" s="408"/>
      <c r="AC3456" s="408"/>
      <c r="AD3456" s="408"/>
      <c r="AG3456" s="111">
        <f t="shared" si="500"/>
        <v>0</v>
      </c>
      <c r="AH3456" s="95">
        <f t="shared" si="501"/>
        <v>0</v>
      </c>
      <c r="AI3456" s="95">
        <f t="shared" si="502"/>
        <v>0</v>
      </c>
      <c r="AJ3456" s="95">
        <f t="shared" si="503"/>
        <v>0</v>
      </c>
      <c r="AL3456" s="111">
        <f t="shared" si="504"/>
        <v>0</v>
      </c>
      <c r="AN3456" s="111">
        <f t="shared" si="505"/>
        <v>0</v>
      </c>
      <c r="AO3456" s="95">
        <f t="shared" si="506"/>
        <v>0</v>
      </c>
      <c r="AP3456" s="95">
        <f t="shared" si="507"/>
        <v>0</v>
      </c>
      <c r="AQ3456" s="95">
        <f t="shared" si="508"/>
        <v>0</v>
      </c>
      <c r="AS3456" s="111">
        <f t="shared" si="498"/>
        <v>0</v>
      </c>
    </row>
    <row r="3457" spans="3:45">
      <c r="C3457" s="169" t="s">
        <v>87</v>
      </c>
      <c r="D3457" s="448" t="str">
        <f t="shared" si="499"/>
        <v/>
      </c>
      <c r="E3457" s="449"/>
      <c r="F3457" s="449"/>
      <c r="G3457" s="449"/>
      <c r="H3457" s="449"/>
      <c r="I3457" s="449"/>
      <c r="J3457" s="449"/>
      <c r="K3457" s="449"/>
      <c r="L3457" s="450"/>
      <c r="M3457" s="408"/>
      <c r="N3457" s="408"/>
      <c r="O3457" s="408"/>
      <c r="P3457" s="408"/>
      <c r="Q3457" s="408"/>
      <c r="R3457" s="408"/>
      <c r="S3457" s="408"/>
      <c r="T3457" s="408"/>
      <c r="U3457" s="408"/>
      <c r="V3457" s="408"/>
      <c r="W3457" s="408"/>
      <c r="X3457" s="408"/>
      <c r="Y3457" s="408"/>
      <c r="Z3457" s="408"/>
      <c r="AA3457" s="408"/>
      <c r="AB3457" s="408"/>
      <c r="AC3457" s="408"/>
      <c r="AD3457" s="408"/>
      <c r="AG3457" s="111">
        <f t="shared" si="500"/>
        <v>0</v>
      </c>
      <c r="AH3457" s="95">
        <f t="shared" si="501"/>
        <v>0</v>
      </c>
      <c r="AI3457" s="95">
        <f t="shared" si="502"/>
        <v>0</v>
      </c>
      <c r="AJ3457" s="95">
        <f t="shared" si="503"/>
        <v>0</v>
      </c>
      <c r="AL3457" s="111">
        <f t="shared" si="504"/>
        <v>0</v>
      </c>
      <c r="AN3457" s="111">
        <f t="shared" si="505"/>
        <v>0</v>
      </c>
      <c r="AO3457" s="95">
        <f t="shared" si="506"/>
        <v>0</v>
      </c>
      <c r="AP3457" s="95">
        <f t="shared" si="507"/>
        <v>0</v>
      </c>
      <c r="AQ3457" s="95">
        <f t="shared" si="508"/>
        <v>0</v>
      </c>
      <c r="AS3457" s="111">
        <f t="shared" si="498"/>
        <v>0</v>
      </c>
    </row>
    <row r="3458" spans="3:45">
      <c r="C3458" s="169" t="s">
        <v>88</v>
      </c>
      <c r="D3458" s="448" t="str">
        <f t="shared" si="499"/>
        <v/>
      </c>
      <c r="E3458" s="449"/>
      <c r="F3458" s="449"/>
      <c r="G3458" s="449"/>
      <c r="H3458" s="449"/>
      <c r="I3458" s="449"/>
      <c r="J3458" s="449"/>
      <c r="K3458" s="449"/>
      <c r="L3458" s="450"/>
      <c r="M3458" s="408"/>
      <c r="N3458" s="408"/>
      <c r="O3458" s="408"/>
      <c r="P3458" s="408"/>
      <c r="Q3458" s="408"/>
      <c r="R3458" s="408"/>
      <c r="S3458" s="408"/>
      <c r="T3458" s="408"/>
      <c r="U3458" s="408"/>
      <c r="V3458" s="408"/>
      <c r="W3458" s="408"/>
      <c r="X3458" s="408"/>
      <c r="Y3458" s="408"/>
      <c r="Z3458" s="408"/>
      <c r="AA3458" s="408"/>
      <c r="AB3458" s="408"/>
      <c r="AC3458" s="408"/>
      <c r="AD3458" s="408"/>
      <c r="AG3458" s="111">
        <f t="shared" si="500"/>
        <v>0</v>
      </c>
      <c r="AH3458" s="95">
        <f t="shared" si="501"/>
        <v>0</v>
      </c>
      <c r="AI3458" s="95">
        <f t="shared" si="502"/>
        <v>0</v>
      </c>
      <c r="AJ3458" s="95">
        <f t="shared" si="503"/>
        <v>0</v>
      </c>
      <c r="AL3458" s="111">
        <f t="shared" si="504"/>
        <v>0</v>
      </c>
      <c r="AN3458" s="111">
        <f t="shared" si="505"/>
        <v>0</v>
      </c>
      <c r="AO3458" s="95">
        <f t="shared" si="506"/>
        <v>0</v>
      </c>
      <c r="AP3458" s="95">
        <f t="shared" si="507"/>
        <v>0</v>
      </c>
      <c r="AQ3458" s="95">
        <f t="shared" si="508"/>
        <v>0</v>
      </c>
      <c r="AS3458" s="111">
        <f t="shared" si="498"/>
        <v>0</v>
      </c>
    </row>
    <row r="3459" spans="3:45">
      <c r="C3459" s="169" t="s">
        <v>89</v>
      </c>
      <c r="D3459" s="448" t="str">
        <f t="shared" si="499"/>
        <v/>
      </c>
      <c r="E3459" s="449"/>
      <c r="F3459" s="449"/>
      <c r="G3459" s="449"/>
      <c r="H3459" s="449"/>
      <c r="I3459" s="449"/>
      <c r="J3459" s="449"/>
      <c r="K3459" s="449"/>
      <c r="L3459" s="450"/>
      <c r="M3459" s="408"/>
      <c r="N3459" s="408"/>
      <c r="O3459" s="408"/>
      <c r="P3459" s="408"/>
      <c r="Q3459" s="408"/>
      <c r="R3459" s="408"/>
      <c r="S3459" s="408"/>
      <c r="T3459" s="408"/>
      <c r="U3459" s="408"/>
      <c r="V3459" s="408"/>
      <c r="W3459" s="408"/>
      <c r="X3459" s="408"/>
      <c r="Y3459" s="408"/>
      <c r="Z3459" s="408"/>
      <c r="AA3459" s="408"/>
      <c r="AB3459" s="408"/>
      <c r="AC3459" s="408"/>
      <c r="AD3459" s="408"/>
      <c r="AG3459" s="111">
        <f t="shared" si="500"/>
        <v>0</v>
      </c>
      <c r="AH3459" s="95">
        <f t="shared" si="501"/>
        <v>0</v>
      </c>
      <c r="AI3459" s="95">
        <f t="shared" si="502"/>
        <v>0</v>
      </c>
      <c r="AJ3459" s="95">
        <f t="shared" si="503"/>
        <v>0</v>
      </c>
      <c r="AL3459" s="111">
        <f t="shared" si="504"/>
        <v>0</v>
      </c>
      <c r="AN3459" s="111">
        <f t="shared" si="505"/>
        <v>0</v>
      </c>
      <c r="AO3459" s="95">
        <f t="shared" si="506"/>
        <v>0</v>
      </c>
      <c r="AP3459" s="95">
        <f t="shared" si="507"/>
        <v>0</v>
      </c>
      <c r="AQ3459" s="95">
        <f t="shared" si="508"/>
        <v>0</v>
      </c>
      <c r="AS3459" s="111">
        <f t="shared" si="498"/>
        <v>0</v>
      </c>
    </row>
    <row r="3460" spans="3:45">
      <c r="C3460" s="169" t="s">
        <v>90</v>
      </c>
      <c r="D3460" s="448" t="str">
        <f t="shared" si="499"/>
        <v/>
      </c>
      <c r="E3460" s="449"/>
      <c r="F3460" s="449"/>
      <c r="G3460" s="449"/>
      <c r="H3460" s="449"/>
      <c r="I3460" s="449"/>
      <c r="J3460" s="449"/>
      <c r="K3460" s="449"/>
      <c r="L3460" s="450"/>
      <c r="M3460" s="408"/>
      <c r="N3460" s="408"/>
      <c r="O3460" s="408"/>
      <c r="P3460" s="408"/>
      <c r="Q3460" s="408"/>
      <c r="R3460" s="408"/>
      <c r="S3460" s="408"/>
      <c r="T3460" s="408"/>
      <c r="U3460" s="408"/>
      <c r="V3460" s="408"/>
      <c r="W3460" s="408"/>
      <c r="X3460" s="408"/>
      <c r="Y3460" s="408"/>
      <c r="Z3460" s="408"/>
      <c r="AA3460" s="408"/>
      <c r="AB3460" s="408"/>
      <c r="AC3460" s="408"/>
      <c r="AD3460" s="408"/>
      <c r="AG3460" s="111">
        <f t="shared" si="500"/>
        <v>0</v>
      </c>
      <c r="AH3460" s="95">
        <f t="shared" si="501"/>
        <v>0</v>
      </c>
      <c r="AI3460" s="95">
        <f t="shared" si="502"/>
        <v>0</v>
      </c>
      <c r="AJ3460" s="95">
        <f t="shared" si="503"/>
        <v>0</v>
      </c>
      <c r="AL3460" s="111">
        <f t="shared" si="504"/>
        <v>0</v>
      </c>
      <c r="AN3460" s="111">
        <f t="shared" si="505"/>
        <v>0</v>
      </c>
      <c r="AO3460" s="95">
        <f t="shared" si="506"/>
        <v>0</v>
      </c>
      <c r="AP3460" s="95">
        <f t="shared" si="507"/>
        <v>0</v>
      </c>
      <c r="AQ3460" s="95">
        <f t="shared" si="508"/>
        <v>0</v>
      </c>
      <c r="AS3460" s="111">
        <f t="shared" si="498"/>
        <v>0</v>
      </c>
    </row>
    <row r="3461" spans="3:45">
      <c r="C3461" s="169" t="s">
        <v>91</v>
      </c>
      <c r="D3461" s="448" t="str">
        <f t="shared" si="499"/>
        <v/>
      </c>
      <c r="E3461" s="449"/>
      <c r="F3461" s="449"/>
      <c r="G3461" s="449"/>
      <c r="H3461" s="449"/>
      <c r="I3461" s="449"/>
      <c r="J3461" s="449"/>
      <c r="K3461" s="449"/>
      <c r="L3461" s="450"/>
      <c r="M3461" s="408"/>
      <c r="N3461" s="408"/>
      <c r="O3461" s="408"/>
      <c r="P3461" s="408"/>
      <c r="Q3461" s="408"/>
      <c r="R3461" s="408"/>
      <c r="S3461" s="408"/>
      <c r="T3461" s="408"/>
      <c r="U3461" s="408"/>
      <c r="V3461" s="408"/>
      <c r="W3461" s="408"/>
      <c r="X3461" s="408"/>
      <c r="Y3461" s="408"/>
      <c r="Z3461" s="408"/>
      <c r="AA3461" s="408"/>
      <c r="AB3461" s="408"/>
      <c r="AC3461" s="408"/>
      <c r="AD3461" s="408"/>
      <c r="AG3461" s="111">
        <f t="shared" si="500"/>
        <v>0</v>
      </c>
      <c r="AH3461" s="95">
        <f t="shared" si="501"/>
        <v>0</v>
      </c>
      <c r="AI3461" s="95">
        <f t="shared" si="502"/>
        <v>0</v>
      </c>
      <c r="AJ3461" s="95">
        <f t="shared" si="503"/>
        <v>0</v>
      </c>
      <c r="AL3461" s="111">
        <f t="shared" si="504"/>
        <v>0</v>
      </c>
      <c r="AN3461" s="111">
        <f t="shared" si="505"/>
        <v>0</v>
      </c>
      <c r="AO3461" s="95">
        <f t="shared" si="506"/>
        <v>0</v>
      </c>
      <c r="AP3461" s="95">
        <f t="shared" si="507"/>
        <v>0</v>
      </c>
      <c r="AQ3461" s="95">
        <f t="shared" si="508"/>
        <v>0</v>
      </c>
      <c r="AS3461" s="111">
        <f t="shared" si="498"/>
        <v>0</v>
      </c>
    </row>
    <row r="3462" spans="3:45">
      <c r="C3462" s="169" t="s">
        <v>92</v>
      </c>
      <c r="D3462" s="448" t="str">
        <f t="shared" si="499"/>
        <v/>
      </c>
      <c r="E3462" s="449"/>
      <c r="F3462" s="449"/>
      <c r="G3462" s="449"/>
      <c r="H3462" s="449"/>
      <c r="I3462" s="449"/>
      <c r="J3462" s="449"/>
      <c r="K3462" s="449"/>
      <c r="L3462" s="450"/>
      <c r="M3462" s="408"/>
      <c r="N3462" s="408"/>
      <c r="O3462" s="408"/>
      <c r="P3462" s="408"/>
      <c r="Q3462" s="408"/>
      <c r="R3462" s="408"/>
      <c r="S3462" s="408"/>
      <c r="T3462" s="408"/>
      <c r="U3462" s="408"/>
      <c r="V3462" s="408"/>
      <c r="W3462" s="408"/>
      <c r="X3462" s="408"/>
      <c r="Y3462" s="408"/>
      <c r="Z3462" s="408"/>
      <c r="AA3462" s="408"/>
      <c r="AB3462" s="408"/>
      <c r="AC3462" s="408"/>
      <c r="AD3462" s="408"/>
      <c r="AG3462" s="111">
        <f t="shared" si="500"/>
        <v>0</v>
      </c>
      <c r="AH3462" s="95">
        <f t="shared" si="501"/>
        <v>0</v>
      </c>
      <c r="AI3462" s="95">
        <f t="shared" si="502"/>
        <v>0</v>
      </c>
      <c r="AJ3462" s="95">
        <f t="shared" si="503"/>
        <v>0</v>
      </c>
      <c r="AL3462" s="111">
        <f t="shared" si="504"/>
        <v>0</v>
      </c>
      <c r="AN3462" s="111">
        <f t="shared" si="505"/>
        <v>0</v>
      </c>
      <c r="AO3462" s="95">
        <f t="shared" si="506"/>
        <v>0</v>
      </c>
      <c r="AP3462" s="95">
        <f t="shared" si="507"/>
        <v>0</v>
      </c>
      <c r="AQ3462" s="95">
        <f t="shared" si="508"/>
        <v>0</v>
      </c>
      <c r="AS3462" s="111">
        <f t="shared" si="498"/>
        <v>0</v>
      </c>
    </row>
    <row r="3463" spans="3:45">
      <c r="C3463" s="169" t="s">
        <v>93</v>
      </c>
      <c r="D3463" s="448" t="str">
        <f t="shared" si="499"/>
        <v/>
      </c>
      <c r="E3463" s="449"/>
      <c r="F3463" s="449"/>
      <c r="G3463" s="449"/>
      <c r="H3463" s="449"/>
      <c r="I3463" s="449"/>
      <c r="J3463" s="449"/>
      <c r="K3463" s="449"/>
      <c r="L3463" s="450"/>
      <c r="M3463" s="408"/>
      <c r="N3463" s="408"/>
      <c r="O3463" s="408"/>
      <c r="P3463" s="408"/>
      <c r="Q3463" s="408"/>
      <c r="R3463" s="408"/>
      <c r="S3463" s="408"/>
      <c r="T3463" s="408"/>
      <c r="U3463" s="408"/>
      <c r="V3463" s="408"/>
      <c r="W3463" s="408"/>
      <c r="X3463" s="408"/>
      <c r="Y3463" s="408"/>
      <c r="Z3463" s="408"/>
      <c r="AA3463" s="408"/>
      <c r="AB3463" s="408"/>
      <c r="AC3463" s="408"/>
      <c r="AD3463" s="408"/>
      <c r="AG3463" s="111">
        <f t="shared" si="500"/>
        <v>0</v>
      </c>
      <c r="AH3463" s="95">
        <f t="shared" si="501"/>
        <v>0</v>
      </c>
      <c r="AI3463" s="95">
        <f t="shared" si="502"/>
        <v>0</v>
      </c>
      <c r="AJ3463" s="95">
        <f t="shared" si="503"/>
        <v>0</v>
      </c>
      <c r="AL3463" s="111">
        <f t="shared" si="504"/>
        <v>0</v>
      </c>
      <c r="AN3463" s="111">
        <f t="shared" si="505"/>
        <v>0</v>
      </c>
      <c r="AO3463" s="95">
        <f t="shared" si="506"/>
        <v>0</v>
      </c>
      <c r="AP3463" s="95">
        <f t="shared" si="507"/>
        <v>0</v>
      </c>
      <c r="AQ3463" s="95">
        <f t="shared" si="508"/>
        <v>0</v>
      </c>
      <c r="AS3463" s="111">
        <f t="shared" si="498"/>
        <v>0</v>
      </c>
    </row>
    <row r="3464" spans="3:45">
      <c r="C3464" s="169" t="s">
        <v>94</v>
      </c>
      <c r="D3464" s="448" t="str">
        <f t="shared" si="499"/>
        <v/>
      </c>
      <c r="E3464" s="449"/>
      <c r="F3464" s="449"/>
      <c r="G3464" s="449"/>
      <c r="H3464" s="449"/>
      <c r="I3464" s="449"/>
      <c r="J3464" s="449"/>
      <c r="K3464" s="449"/>
      <c r="L3464" s="450"/>
      <c r="M3464" s="408"/>
      <c r="N3464" s="408"/>
      <c r="O3464" s="408"/>
      <c r="P3464" s="408"/>
      <c r="Q3464" s="408"/>
      <c r="R3464" s="408"/>
      <c r="S3464" s="408"/>
      <c r="T3464" s="408"/>
      <c r="U3464" s="408"/>
      <c r="V3464" s="408"/>
      <c r="W3464" s="408"/>
      <c r="X3464" s="408"/>
      <c r="Y3464" s="408"/>
      <c r="Z3464" s="408"/>
      <c r="AA3464" s="408"/>
      <c r="AB3464" s="408"/>
      <c r="AC3464" s="408"/>
      <c r="AD3464" s="408"/>
      <c r="AG3464" s="111">
        <f t="shared" si="500"/>
        <v>0</v>
      </c>
      <c r="AH3464" s="95">
        <f t="shared" si="501"/>
        <v>0</v>
      </c>
      <c r="AI3464" s="95">
        <f t="shared" si="502"/>
        <v>0</v>
      </c>
      <c r="AJ3464" s="95">
        <f t="shared" si="503"/>
        <v>0</v>
      </c>
      <c r="AL3464" s="111">
        <f t="shared" si="504"/>
        <v>0</v>
      </c>
      <c r="AN3464" s="111">
        <f t="shared" si="505"/>
        <v>0</v>
      </c>
      <c r="AO3464" s="95">
        <f t="shared" si="506"/>
        <v>0</v>
      </c>
      <c r="AP3464" s="95">
        <f t="shared" si="507"/>
        <v>0</v>
      </c>
      <c r="AQ3464" s="95">
        <f t="shared" si="508"/>
        <v>0</v>
      </c>
      <c r="AS3464" s="111">
        <f t="shared" si="498"/>
        <v>0</v>
      </c>
    </row>
    <row r="3465" spans="3:45">
      <c r="C3465" s="169" t="s">
        <v>95</v>
      </c>
      <c r="D3465" s="448" t="str">
        <f t="shared" si="499"/>
        <v/>
      </c>
      <c r="E3465" s="449"/>
      <c r="F3465" s="449"/>
      <c r="G3465" s="449"/>
      <c r="H3465" s="449"/>
      <c r="I3465" s="449"/>
      <c r="J3465" s="449"/>
      <c r="K3465" s="449"/>
      <c r="L3465" s="450"/>
      <c r="M3465" s="408"/>
      <c r="N3465" s="408"/>
      <c r="O3465" s="408"/>
      <c r="P3465" s="408"/>
      <c r="Q3465" s="408"/>
      <c r="R3465" s="408"/>
      <c r="S3465" s="408"/>
      <c r="T3465" s="408"/>
      <c r="U3465" s="408"/>
      <c r="V3465" s="408"/>
      <c r="W3465" s="408"/>
      <c r="X3465" s="408"/>
      <c r="Y3465" s="408"/>
      <c r="Z3465" s="408"/>
      <c r="AA3465" s="408"/>
      <c r="AB3465" s="408"/>
      <c r="AC3465" s="408"/>
      <c r="AD3465" s="408"/>
      <c r="AG3465" s="111">
        <f t="shared" si="500"/>
        <v>0</v>
      </c>
      <c r="AH3465" s="95">
        <f t="shared" si="501"/>
        <v>0</v>
      </c>
      <c r="AI3465" s="95">
        <f t="shared" si="502"/>
        <v>0</v>
      </c>
      <c r="AJ3465" s="95">
        <f t="shared" si="503"/>
        <v>0</v>
      </c>
      <c r="AL3465" s="111">
        <f t="shared" si="504"/>
        <v>0</v>
      </c>
      <c r="AN3465" s="111">
        <f t="shared" si="505"/>
        <v>0</v>
      </c>
      <c r="AO3465" s="95">
        <f t="shared" si="506"/>
        <v>0</v>
      </c>
      <c r="AP3465" s="95">
        <f t="shared" si="507"/>
        <v>0</v>
      </c>
      <c r="AQ3465" s="95">
        <f t="shared" si="508"/>
        <v>0</v>
      </c>
      <c r="AS3465" s="111">
        <f t="shared" si="498"/>
        <v>0</v>
      </c>
    </row>
    <row r="3466" spans="3:45">
      <c r="C3466" s="169" t="s">
        <v>96</v>
      </c>
      <c r="D3466" s="448" t="str">
        <f t="shared" si="499"/>
        <v/>
      </c>
      <c r="E3466" s="449"/>
      <c r="F3466" s="449"/>
      <c r="G3466" s="449"/>
      <c r="H3466" s="449"/>
      <c r="I3466" s="449"/>
      <c r="J3466" s="449"/>
      <c r="K3466" s="449"/>
      <c r="L3466" s="450"/>
      <c r="M3466" s="408"/>
      <c r="N3466" s="408"/>
      <c r="O3466" s="408"/>
      <c r="P3466" s="408"/>
      <c r="Q3466" s="408"/>
      <c r="R3466" s="408"/>
      <c r="S3466" s="408"/>
      <c r="T3466" s="408"/>
      <c r="U3466" s="408"/>
      <c r="V3466" s="408"/>
      <c r="W3466" s="408"/>
      <c r="X3466" s="408"/>
      <c r="Y3466" s="408"/>
      <c r="Z3466" s="408"/>
      <c r="AA3466" s="408"/>
      <c r="AB3466" s="408"/>
      <c r="AC3466" s="408"/>
      <c r="AD3466" s="408"/>
      <c r="AG3466" s="111">
        <f t="shared" si="500"/>
        <v>0</v>
      </c>
      <c r="AH3466" s="95">
        <f t="shared" si="501"/>
        <v>0</v>
      </c>
      <c r="AI3466" s="95">
        <f t="shared" si="502"/>
        <v>0</v>
      </c>
      <c r="AJ3466" s="95">
        <f t="shared" si="503"/>
        <v>0</v>
      </c>
      <c r="AL3466" s="111">
        <f t="shared" si="504"/>
        <v>0</v>
      </c>
      <c r="AN3466" s="111">
        <f t="shared" si="505"/>
        <v>0</v>
      </c>
      <c r="AO3466" s="95">
        <f t="shared" si="506"/>
        <v>0</v>
      </c>
      <c r="AP3466" s="95">
        <f t="shared" si="507"/>
        <v>0</v>
      </c>
      <c r="AQ3466" s="95">
        <f t="shared" si="508"/>
        <v>0</v>
      </c>
      <c r="AS3466" s="111">
        <f t="shared" si="498"/>
        <v>0</v>
      </c>
    </row>
    <row r="3467" spans="3:45">
      <c r="C3467" s="169" t="s">
        <v>97</v>
      </c>
      <c r="D3467" s="448" t="str">
        <f t="shared" si="499"/>
        <v/>
      </c>
      <c r="E3467" s="449"/>
      <c r="F3467" s="449"/>
      <c r="G3467" s="449"/>
      <c r="H3467" s="449"/>
      <c r="I3467" s="449"/>
      <c r="J3467" s="449"/>
      <c r="K3467" s="449"/>
      <c r="L3467" s="450"/>
      <c r="M3467" s="408"/>
      <c r="N3467" s="408"/>
      <c r="O3467" s="408"/>
      <c r="P3467" s="408"/>
      <c r="Q3467" s="408"/>
      <c r="R3467" s="408"/>
      <c r="S3467" s="408"/>
      <c r="T3467" s="408"/>
      <c r="U3467" s="408"/>
      <c r="V3467" s="408"/>
      <c r="W3467" s="408"/>
      <c r="X3467" s="408"/>
      <c r="Y3467" s="408"/>
      <c r="Z3467" s="408"/>
      <c r="AA3467" s="408"/>
      <c r="AB3467" s="408"/>
      <c r="AC3467" s="408"/>
      <c r="AD3467" s="408"/>
      <c r="AG3467" s="111">
        <f t="shared" si="500"/>
        <v>0</v>
      </c>
      <c r="AH3467" s="95">
        <f t="shared" si="501"/>
        <v>0</v>
      </c>
      <c r="AI3467" s="95">
        <f t="shared" si="502"/>
        <v>0</v>
      </c>
      <c r="AJ3467" s="95">
        <f t="shared" si="503"/>
        <v>0</v>
      </c>
      <c r="AL3467" s="111">
        <f t="shared" si="504"/>
        <v>0</v>
      </c>
      <c r="AN3467" s="111">
        <f t="shared" si="505"/>
        <v>0</v>
      </c>
      <c r="AO3467" s="95">
        <f t="shared" si="506"/>
        <v>0</v>
      </c>
      <c r="AP3467" s="95">
        <f t="shared" si="507"/>
        <v>0</v>
      </c>
      <c r="AQ3467" s="95">
        <f t="shared" si="508"/>
        <v>0</v>
      </c>
      <c r="AS3467" s="111">
        <f t="shared" si="498"/>
        <v>0</v>
      </c>
    </row>
    <row r="3468" spans="3:45">
      <c r="C3468" s="169" t="s">
        <v>98</v>
      </c>
      <c r="D3468" s="448" t="str">
        <f t="shared" si="499"/>
        <v/>
      </c>
      <c r="E3468" s="449"/>
      <c r="F3468" s="449"/>
      <c r="G3468" s="449"/>
      <c r="H3468" s="449"/>
      <c r="I3468" s="449"/>
      <c r="J3468" s="449"/>
      <c r="K3468" s="449"/>
      <c r="L3468" s="450"/>
      <c r="M3468" s="408"/>
      <c r="N3468" s="408"/>
      <c r="O3468" s="408"/>
      <c r="P3468" s="408"/>
      <c r="Q3468" s="408"/>
      <c r="R3468" s="408"/>
      <c r="S3468" s="408"/>
      <c r="T3468" s="408"/>
      <c r="U3468" s="408"/>
      <c r="V3468" s="408"/>
      <c r="W3468" s="408"/>
      <c r="X3468" s="408"/>
      <c r="Y3468" s="408"/>
      <c r="Z3468" s="408"/>
      <c r="AA3468" s="408"/>
      <c r="AB3468" s="408"/>
      <c r="AC3468" s="408"/>
      <c r="AD3468" s="408"/>
      <c r="AG3468" s="111">
        <f t="shared" si="500"/>
        <v>0</v>
      </c>
      <c r="AH3468" s="95">
        <f t="shared" si="501"/>
        <v>0</v>
      </c>
      <c r="AI3468" s="95">
        <f t="shared" si="502"/>
        <v>0</v>
      </c>
      <c r="AJ3468" s="95">
        <f t="shared" si="503"/>
        <v>0</v>
      </c>
      <c r="AL3468" s="111">
        <f t="shared" si="504"/>
        <v>0</v>
      </c>
      <c r="AN3468" s="111">
        <f t="shared" si="505"/>
        <v>0</v>
      </c>
      <c r="AO3468" s="95">
        <f t="shared" si="506"/>
        <v>0</v>
      </c>
      <c r="AP3468" s="95">
        <f t="shared" si="507"/>
        <v>0</v>
      </c>
      <c r="AQ3468" s="95">
        <f t="shared" si="508"/>
        <v>0</v>
      </c>
      <c r="AS3468" s="111">
        <f t="shared" si="498"/>
        <v>0</v>
      </c>
    </row>
    <row r="3469" spans="3:45">
      <c r="C3469" s="169" t="s">
        <v>99</v>
      </c>
      <c r="D3469" s="448" t="str">
        <f t="shared" si="499"/>
        <v/>
      </c>
      <c r="E3469" s="449"/>
      <c r="F3469" s="449"/>
      <c r="G3469" s="449"/>
      <c r="H3469" s="449"/>
      <c r="I3469" s="449"/>
      <c r="J3469" s="449"/>
      <c r="K3469" s="449"/>
      <c r="L3469" s="450"/>
      <c r="M3469" s="408"/>
      <c r="N3469" s="408"/>
      <c r="O3469" s="408"/>
      <c r="P3469" s="408"/>
      <c r="Q3469" s="408"/>
      <c r="R3469" s="408"/>
      <c r="S3469" s="408"/>
      <c r="T3469" s="408"/>
      <c r="U3469" s="408"/>
      <c r="V3469" s="408"/>
      <c r="W3469" s="408"/>
      <c r="X3469" s="408"/>
      <c r="Y3469" s="408"/>
      <c r="Z3469" s="408"/>
      <c r="AA3469" s="408"/>
      <c r="AB3469" s="408"/>
      <c r="AC3469" s="408"/>
      <c r="AD3469" s="408"/>
      <c r="AG3469" s="111">
        <f t="shared" si="500"/>
        <v>0</v>
      </c>
      <c r="AH3469" s="95">
        <f t="shared" si="501"/>
        <v>0</v>
      </c>
      <c r="AI3469" s="95">
        <f t="shared" si="502"/>
        <v>0</v>
      </c>
      <c r="AJ3469" s="95">
        <f t="shared" si="503"/>
        <v>0</v>
      </c>
      <c r="AL3469" s="111">
        <f t="shared" si="504"/>
        <v>0</v>
      </c>
      <c r="AN3469" s="111">
        <f t="shared" si="505"/>
        <v>0</v>
      </c>
      <c r="AO3469" s="95">
        <f t="shared" si="506"/>
        <v>0</v>
      </c>
      <c r="AP3469" s="95">
        <f t="shared" si="507"/>
        <v>0</v>
      </c>
      <c r="AQ3469" s="95">
        <f t="shared" si="508"/>
        <v>0</v>
      </c>
      <c r="AS3469" s="111">
        <f t="shared" si="498"/>
        <v>0</v>
      </c>
    </row>
    <row r="3470" spans="3:45">
      <c r="C3470" s="169" t="s">
        <v>100</v>
      </c>
      <c r="D3470" s="448" t="str">
        <f t="shared" si="499"/>
        <v/>
      </c>
      <c r="E3470" s="449"/>
      <c r="F3470" s="449"/>
      <c r="G3470" s="449"/>
      <c r="H3470" s="449"/>
      <c r="I3470" s="449"/>
      <c r="J3470" s="449"/>
      <c r="K3470" s="449"/>
      <c r="L3470" s="450"/>
      <c r="M3470" s="408"/>
      <c r="N3470" s="408"/>
      <c r="O3470" s="408"/>
      <c r="P3470" s="408"/>
      <c r="Q3470" s="408"/>
      <c r="R3470" s="408"/>
      <c r="S3470" s="408"/>
      <c r="T3470" s="408"/>
      <c r="U3470" s="408"/>
      <c r="V3470" s="408"/>
      <c r="W3470" s="408"/>
      <c r="X3470" s="408"/>
      <c r="Y3470" s="408"/>
      <c r="Z3470" s="408"/>
      <c r="AA3470" s="408"/>
      <c r="AB3470" s="408"/>
      <c r="AC3470" s="408"/>
      <c r="AD3470" s="408"/>
      <c r="AG3470" s="111">
        <f t="shared" si="500"/>
        <v>0</v>
      </c>
      <c r="AH3470" s="95">
        <f t="shared" si="501"/>
        <v>0</v>
      </c>
      <c r="AI3470" s="95">
        <f t="shared" si="502"/>
        <v>0</v>
      </c>
      <c r="AJ3470" s="95">
        <f t="shared" si="503"/>
        <v>0</v>
      </c>
      <c r="AL3470" s="111">
        <f t="shared" si="504"/>
        <v>0</v>
      </c>
      <c r="AN3470" s="111">
        <f t="shared" si="505"/>
        <v>0</v>
      </c>
      <c r="AO3470" s="95">
        <f t="shared" si="506"/>
        <v>0</v>
      </c>
      <c r="AP3470" s="95">
        <f t="shared" si="507"/>
        <v>0</v>
      </c>
      <c r="AQ3470" s="95">
        <f t="shared" si="508"/>
        <v>0</v>
      </c>
      <c r="AS3470" s="111">
        <f t="shared" ref="AS3470:AS3501" si="509">IF(AND(COUNTA(M3470:AD3470)&lt;&gt;0,SUM(M3470:AD3470)=0),1,0)</f>
        <v>0</v>
      </c>
    </row>
    <row r="3471" spans="3:45">
      <c r="C3471" s="169" t="s">
        <v>101</v>
      </c>
      <c r="D3471" s="448" t="str">
        <f t="shared" si="499"/>
        <v/>
      </c>
      <c r="E3471" s="449"/>
      <c r="F3471" s="449"/>
      <c r="G3471" s="449"/>
      <c r="H3471" s="449"/>
      <c r="I3471" s="449"/>
      <c r="J3471" s="449"/>
      <c r="K3471" s="449"/>
      <c r="L3471" s="450"/>
      <c r="M3471" s="408"/>
      <c r="N3471" s="408"/>
      <c r="O3471" s="408"/>
      <c r="P3471" s="408"/>
      <c r="Q3471" s="408"/>
      <c r="R3471" s="408"/>
      <c r="S3471" s="408"/>
      <c r="T3471" s="408"/>
      <c r="U3471" s="408"/>
      <c r="V3471" s="408"/>
      <c r="W3471" s="408"/>
      <c r="X3471" s="408"/>
      <c r="Y3471" s="408"/>
      <c r="Z3471" s="408"/>
      <c r="AA3471" s="408"/>
      <c r="AB3471" s="408"/>
      <c r="AC3471" s="408"/>
      <c r="AD3471" s="408"/>
      <c r="AG3471" s="111">
        <f t="shared" si="500"/>
        <v>0</v>
      </c>
      <c r="AH3471" s="95">
        <f t="shared" si="501"/>
        <v>0</v>
      </c>
      <c r="AI3471" s="95">
        <f t="shared" si="502"/>
        <v>0</v>
      </c>
      <c r="AJ3471" s="95">
        <f t="shared" si="503"/>
        <v>0</v>
      </c>
      <c r="AL3471" s="111">
        <f t="shared" si="504"/>
        <v>0</v>
      </c>
      <c r="AN3471" s="111">
        <f t="shared" si="505"/>
        <v>0</v>
      </c>
      <c r="AO3471" s="95">
        <f t="shared" si="506"/>
        <v>0</v>
      </c>
      <c r="AP3471" s="95">
        <f t="shared" si="507"/>
        <v>0</v>
      </c>
      <c r="AQ3471" s="95">
        <f t="shared" si="508"/>
        <v>0</v>
      </c>
      <c r="AS3471" s="111">
        <f t="shared" si="509"/>
        <v>0</v>
      </c>
    </row>
    <row r="3472" spans="3:45">
      <c r="C3472" s="169" t="s">
        <v>102</v>
      </c>
      <c r="D3472" s="448" t="str">
        <f t="shared" si="499"/>
        <v/>
      </c>
      <c r="E3472" s="449"/>
      <c r="F3472" s="449"/>
      <c r="G3472" s="449"/>
      <c r="H3472" s="449"/>
      <c r="I3472" s="449"/>
      <c r="J3472" s="449"/>
      <c r="K3472" s="449"/>
      <c r="L3472" s="450"/>
      <c r="M3472" s="408"/>
      <c r="N3472" s="408"/>
      <c r="O3472" s="408"/>
      <c r="P3472" s="408"/>
      <c r="Q3472" s="408"/>
      <c r="R3472" s="408"/>
      <c r="S3472" s="408"/>
      <c r="T3472" s="408"/>
      <c r="U3472" s="408"/>
      <c r="V3472" s="408"/>
      <c r="W3472" s="408"/>
      <c r="X3472" s="408"/>
      <c r="Y3472" s="408"/>
      <c r="Z3472" s="408"/>
      <c r="AA3472" s="408"/>
      <c r="AB3472" s="408"/>
      <c r="AC3472" s="408"/>
      <c r="AD3472" s="408"/>
      <c r="AG3472" s="111">
        <f t="shared" si="500"/>
        <v>0</v>
      </c>
      <c r="AH3472" s="95">
        <f t="shared" si="501"/>
        <v>0</v>
      </c>
      <c r="AI3472" s="95">
        <f t="shared" si="502"/>
        <v>0</v>
      </c>
      <c r="AJ3472" s="95">
        <f t="shared" si="503"/>
        <v>0</v>
      </c>
      <c r="AL3472" s="111">
        <f t="shared" si="504"/>
        <v>0</v>
      </c>
      <c r="AN3472" s="111">
        <f t="shared" si="505"/>
        <v>0</v>
      </c>
      <c r="AO3472" s="95">
        <f t="shared" si="506"/>
        <v>0</v>
      </c>
      <c r="AP3472" s="95">
        <f t="shared" si="507"/>
        <v>0</v>
      </c>
      <c r="AQ3472" s="95">
        <f t="shared" si="508"/>
        <v>0</v>
      </c>
      <c r="AS3472" s="111">
        <f t="shared" si="509"/>
        <v>0</v>
      </c>
    </row>
    <row r="3473" spans="3:45">
      <c r="C3473" s="169" t="s">
        <v>103</v>
      </c>
      <c r="D3473" s="448" t="str">
        <f t="shared" si="499"/>
        <v/>
      </c>
      <c r="E3473" s="449"/>
      <c r="F3473" s="449"/>
      <c r="G3473" s="449"/>
      <c r="H3473" s="449"/>
      <c r="I3473" s="449"/>
      <c r="J3473" s="449"/>
      <c r="K3473" s="449"/>
      <c r="L3473" s="450"/>
      <c r="M3473" s="408"/>
      <c r="N3473" s="408"/>
      <c r="O3473" s="408"/>
      <c r="P3473" s="408"/>
      <c r="Q3473" s="408"/>
      <c r="R3473" s="408"/>
      <c r="S3473" s="408"/>
      <c r="T3473" s="408"/>
      <c r="U3473" s="408"/>
      <c r="V3473" s="408"/>
      <c r="W3473" s="408"/>
      <c r="X3473" s="408"/>
      <c r="Y3473" s="408"/>
      <c r="Z3473" s="408"/>
      <c r="AA3473" s="408"/>
      <c r="AB3473" s="408"/>
      <c r="AC3473" s="408"/>
      <c r="AD3473" s="408"/>
      <c r="AG3473" s="111">
        <f t="shared" si="500"/>
        <v>0</v>
      </c>
      <c r="AH3473" s="95">
        <f t="shared" si="501"/>
        <v>0</v>
      </c>
      <c r="AI3473" s="95">
        <f t="shared" si="502"/>
        <v>0</v>
      </c>
      <c r="AJ3473" s="95">
        <f t="shared" si="503"/>
        <v>0</v>
      </c>
      <c r="AL3473" s="111">
        <f t="shared" si="504"/>
        <v>0</v>
      </c>
      <c r="AN3473" s="111">
        <f t="shared" si="505"/>
        <v>0</v>
      </c>
      <c r="AO3473" s="95">
        <f t="shared" si="506"/>
        <v>0</v>
      </c>
      <c r="AP3473" s="95">
        <f t="shared" si="507"/>
        <v>0</v>
      </c>
      <c r="AQ3473" s="95">
        <f t="shared" si="508"/>
        <v>0</v>
      </c>
      <c r="AS3473" s="111">
        <f t="shared" si="509"/>
        <v>0</v>
      </c>
    </row>
    <row r="3474" spans="3:45">
      <c r="C3474" s="169" t="s">
        <v>104</v>
      </c>
      <c r="D3474" s="448" t="str">
        <f t="shared" si="499"/>
        <v/>
      </c>
      <c r="E3474" s="449"/>
      <c r="F3474" s="449"/>
      <c r="G3474" s="449"/>
      <c r="H3474" s="449"/>
      <c r="I3474" s="449"/>
      <c r="J3474" s="449"/>
      <c r="K3474" s="449"/>
      <c r="L3474" s="450"/>
      <c r="M3474" s="408"/>
      <c r="N3474" s="408"/>
      <c r="O3474" s="408"/>
      <c r="P3474" s="408"/>
      <c r="Q3474" s="408"/>
      <c r="R3474" s="408"/>
      <c r="S3474" s="408"/>
      <c r="T3474" s="408"/>
      <c r="U3474" s="408"/>
      <c r="V3474" s="408"/>
      <c r="W3474" s="408"/>
      <c r="X3474" s="408"/>
      <c r="Y3474" s="408"/>
      <c r="Z3474" s="408"/>
      <c r="AA3474" s="408"/>
      <c r="AB3474" s="408"/>
      <c r="AC3474" s="408"/>
      <c r="AD3474" s="408"/>
      <c r="AG3474" s="111">
        <f t="shared" si="500"/>
        <v>0</v>
      </c>
      <c r="AH3474" s="95">
        <f t="shared" si="501"/>
        <v>0</v>
      </c>
      <c r="AI3474" s="95">
        <f t="shared" si="502"/>
        <v>0</v>
      </c>
      <c r="AJ3474" s="95">
        <f t="shared" si="503"/>
        <v>0</v>
      </c>
      <c r="AL3474" s="111">
        <f t="shared" si="504"/>
        <v>0</v>
      </c>
      <c r="AN3474" s="111">
        <f t="shared" si="505"/>
        <v>0</v>
      </c>
      <c r="AO3474" s="95">
        <f t="shared" si="506"/>
        <v>0</v>
      </c>
      <c r="AP3474" s="95">
        <f t="shared" si="507"/>
        <v>0</v>
      </c>
      <c r="AQ3474" s="95">
        <f t="shared" si="508"/>
        <v>0</v>
      </c>
      <c r="AS3474" s="111">
        <f t="shared" si="509"/>
        <v>0</v>
      </c>
    </row>
    <row r="3475" spans="3:45">
      <c r="C3475" s="282" t="s">
        <v>105</v>
      </c>
      <c r="D3475" s="448" t="str">
        <f t="shared" si="499"/>
        <v/>
      </c>
      <c r="E3475" s="449"/>
      <c r="F3475" s="449"/>
      <c r="G3475" s="449"/>
      <c r="H3475" s="449"/>
      <c r="I3475" s="449"/>
      <c r="J3475" s="449"/>
      <c r="K3475" s="449"/>
      <c r="L3475" s="450"/>
      <c r="M3475" s="408"/>
      <c r="N3475" s="408"/>
      <c r="O3475" s="408"/>
      <c r="P3475" s="408"/>
      <c r="Q3475" s="408"/>
      <c r="R3475" s="408"/>
      <c r="S3475" s="408"/>
      <c r="T3475" s="408"/>
      <c r="U3475" s="408"/>
      <c r="V3475" s="408"/>
      <c r="W3475" s="408"/>
      <c r="X3475" s="408"/>
      <c r="Y3475" s="408"/>
      <c r="Z3475" s="408"/>
      <c r="AA3475" s="408"/>
      <c r="AB3475" s="408"/>
      <c r="AC3475" s="408"/>
      <c r="AD3475" s="408"/>
      <c r="AG3475" s="111">
        <f t="shared" si="500"/>
        <v>0</v>
      </c>
      <c r="AH3475" s="95">
        <f t="shared" si="501"/>
        <v>0</v>
      </c>
      <c r="AI3475" s="95">
        <f t="shared" si="502"/>
        <v>0</v>
      </c>
      <c r="AJ3475" s="95">
        <f t="shared" si="503"/>
        <v>0</v>
      </c>
      <c r="AL3475" s="111">
        <f t="shared" si="504"/>
        <v>0</v>
      </c>
      <c r="AN3475" s="111">
        <f t="shared" si="505"/>
        <v>0</v>
      </c>
      <c r="AO3475" s="95">
        <f t="shared" si="506"/>
        <v>0</v>
      </c>
      <c r="AP3475" s="95">
        <f t="shared" si="507"/>
        <v>0</v>
      </c>
      <c r="AQ3475" s="95">
        <f t="shared" si="508"/>
        <v>0</v>
      </c>
      <c r="AS3475" s="111">
        <f t="shared" si="509"/>
        <v>0</v>
      </c>
    </row>
    <row r="3476" spans="3:45">
      <c r="C3476" s="281" t="s">
        <v>106</v>
      </c>
      <c r="D3476" s="448" t="str">
        <f t="shared" si="499"/>
        <v/>
      </c>
      <c r="E3476" s="449"/>
      <c r="F3476" s="449"/>
      <c r="G3476" s="449"/>
      <c r="H3476" s="449"/>
      <c r="I3476" s="449"/>
      <c r="J3476" s="449"/>
      <c r="K3476" s="449"/>
      <c r="L3476" s="450"/>
      <c r="M3476" s="408"/>
      <c r="N3476" s="408"/>
      <c r="O3476" s="408"/>
      <c r="P3476" s="408"/>
      <c r="Q3476" s="408"/>
      <c r="R3476" s="408"/>
      <c r="S3476" s="408"/>
      <c r="T3476" s="408"/>
      <c r="U3476" s="408"/>
      <c r="V3476" s="408"/>
      <c r="W3476" s="408"/>
      <c r="X3476" s="408"/>
      <c r="Y3476" s="408"/>
      <c r="Z3476" s="408"/>
      <c r="AA3476" s="408"/>
      <c r="AB3476" s="408"/>
      <c r="AC3476" s="408"/>
      <c r="AD3476" s="408"/>
      <c r="AG3476" s="111">
        <f t="shared" si="500"/>
        <v>0</v>
      </c>
      <c r="AH3476" s="95">
        <f t="shared" si="501"/>
        <v>0</v>
      </c>
      <c r="AI3476" s="95">
        <f t="shared" si="502"/>
        <v>0</v>
      </c>
      <c r="AJ3476" s="95">
        <f t="shared" si="503"/>
        <v>0</v>
      </c>
      <c r="AL3476" s="111">
        <f t="shared" si="504"/>
        <v>0</v>
      </c>
      <c r="AN3476" s="111">
        <f t="shared" si="505"/>
        <v>0</v>
      </c>
      <c r="AO3476" s="95">
        <f t="shared" si="506"/>
        <v>0</v>
      </c>
      <c r="AP3476" s="95">
        <f t="shared" si="507"/>
        <v>0</v>
      </c>
      <c r="AQ3476" s="95">
        <f t="shared" si="508"/>
        <v>0</v>
      </c>
      <c r="AS3476" s="111">
        <f t="shared" si="509"/>
        <v>0</v>
      </c>
    </row>
    <row r="3477" spans="3:45">
      <c r="C3477" s="281" t="s">
        <v>107</v>
      </c>
      <c r="D3477" s="448" t="str">
        <f t="shared" si="499"/>
        <v/>
      </c>
      <c r="E3477" s="449"/>
      <c r="F3477" s="449"/>
      <c r="G3477" s="449"/>
      <c r="H3477" s="449"/>
      <c r="I3477" s="449"/>
      <c r="J3477" s="449"/>
      <c r="K3477" s="449"/>
      <c r="L3477" s="450"/>
      <c r="M3477" s="408"/>
      <c r="N3477" s="408"/>
      <c r="O3477" s="408"/>
      <c r="P3477" s="408"/>
      <c r="Q3477" s="408"/>
      <c r="R3477" s="408"/>
      <c r="S3477" s="408"/>
      <c r="T3477" s="408"/>
      <c r="U3477" s="408"/>
      <c r="V3477" s="408"/>
      <c r="W3477" s="408"/>
      <c r="X3477" s="408"/>
      <c r="Y3477" s="408"/>
      <c r="Z3477" s="408"/>
      <c r="AA3477" s="408"/>
      <c r="AB3477" s="408"/>
      <c r="AC3477" s="408"/>
      <c r="AD3477" s="408"/>
      <c r="AG3477" s="111">
        <f t="shared" si="500"/>
        <v>0</v>
      </c>
      <c r="AH3477" s="95">
        <f t="shared" si="501"/>
        <v>0</v>
      </c>
      <c r="AI3477" s="95">
        <f t="shared" si="502"/>
        <v>0</v>
      </c>
      <c r="AJ3477" s="95">
        <f t="shared" si="503"/>
        <v>0</v>
      </c>
      <c r="AL3477" s="111">
        <f t="shared" si="504"/>
        <v>0</v>
      </c>
      <c r="AN3477" s="111">
        <f t="shared" si="505"/>
        <v>0</v>
      </c>
      <c r="AO3477" s="95">
        <f t="shared" si="506"/>
        <v>0</v>
      </c>
      <c r="AP3477" s="95">
        <f t="shared" si="507"/>
        <v>0</v>
      </c>
      <c r="AQ3477" s="95">
        <f t="shared" si="508"/>
        <v>0</v>
      </c>
      <c r="AS3477" s="111">
        <f t="shared" si="509"/>
        <v>0</v>
      </c>
    </row>
    <row r="3478" spans="3:45">
      <c r="C3478" s="191" t="s">
        <v>108</v>
      </c>
      <c r="D3478" s="448" t="str">
        <f t="shared" si="499"/>
        <v/>
      </c>
      <c r="E3478" s="449"/>
      <c r="F3478" s="449"/>
      <c r="G3478" s="449"/>
      <c r="H3478" s="449"/>
      <c r="I3478" s="449"/>
      <c r="J3478" s="449"/>
      <c r="K3478" s="449"/>
      <c r="L3478" s="450"/>
      <c r="M3478" s="408"/>
      <c r="N3478" s="408"/>
      <c r="O3478" s="408"/>
      <c r="P3478" s="408"/>
      <c r="Q3478" s="408"/>
      <c r="R3478" s="408"/>
      <c r="S3478" s="408"/>
      <c r="T3478" s="408"/>
      <c r="U3478" s="408"/>
      <c r="V3478" s="408"/>
      <c r="W3478" s="408"/>
      <c r="X3478" s="408"/>
      <c r="Y3478" s="408"/>
      <c r="Z3478" s="408"/>
      <c r="AA3478" s="408"/>
      <c r="AB3478" s="408"/>
      <c r="AC3478" s="408"/>
      <c r="AD3478" s="408"/>
      <c r="AG3478" s="111">
        <f t="shared" si="500"/>
        <v>0</v>
      </c>
      <c r="AH3478" s="95">
        <f t="shared" si="501"/>
        <v>0</v>
      </c>
      <c r="AI3478" s="95">
        <f t="shared" si="502"/>
        <v>0</v>
      </c>
      <c r="AJ3478" s="95">
        <f t="shared" si="503"/>
        <v>0</v>
      </c>
      <c r="AL3478" s="111">
        <f t="shared" si="504"/>
        <v>0</v>
      </c>
      <c r="AN3478" s="111">
        <f t="shared" si="505"/>
        <v>0</v>
      </c>
      <c r="AO3478" s="95">
        <f t="shared" si="506"/>
        <v>0</v>
      </c>
      <c r="AP3478" s="95">
        <f t="shared" si="507"/>
        <v>0</v>
      </c>
      <c r="AQ3478" s="95">
        <f t="shared" si="508"/>
        <v>0</v>
      </c>
      <c r="AS3478" s="111">
        <f t="shared" si="509"/>
        <v>0</v>
      </c>
    </row>
    <row r="3479" spans="3:45">
      <c r="C3479" s="169" t="s">
        <v>109</v>
      </c>
      <c r="D3479" s="448" t="str">
        <f t="shared" si="499"/>
        <v/>
      </c>
      <c r="E3479" s="449"/>
      <c r="F3479" s="449"/>
      <c r="G3479" s="449"/>
      <c r="H3479" s="449"/>
      <c r="I3479" s="449"/>
      <c r="J3479" s="449"/>
      <c r="K3479" s="449"/>
      <c r="L3479" s="450"/>
      <c r="M3479" s="408"/>
      <c r="N3479" s="408"/>
      <c r="O3479" s="408"/>
      <c r="P3479" s="408"/>
      <c r="Q3479" s="408"/>
      <c r="R3479" s="408"/>
      <c r="S3479" s="408"/>
      <c r="T3479" s="408"/>
      <c r="U3479" s="408"/>
      <c r="V3479" s="408"/>
      <c r="W3479" s="408"/>
      <c r="X3479" s="408"/>
      <c r="Y3479" s="408"/>
      <c r="Z3479" s="408"/>
      <c r="AA3479" s="408"/>
      <c r="AB3479" s="408"/>
      <c r="AC3479" s="408"/>
      <c r="AD3479" s="408"/>
      <c r="AG3479" s="111">
        <f t="shared" si="500"/>
        <v>0</v>
      </c>
      <c r="AH3479" s="95">
        <f t="shared" si="501"/>
        <v>0</v>
      </c>
      <c r="AI3479" s="95">
        <f t="shared" si="502"/>
        <v>0</v>
      </c>
      <c r="AJ3479" s="95">
        <f t="shared" si="503"/>
        <v>0</v>
      </c>
      <c r="AL3479" s="111">
        <f t="shared" si="504"/>
        <v>0</v>
      </c>
      <c r="AN3479" s="111">
        <f t="shared" si="505"/>
        <v>0</v>
      </c>
      <c r="AO3479" s="95">
        <f t="shared" si="506"/>
        <v>0</v>
      </c>
      <c r="AP3479" s="95">
        <f t="shared" si="507"/>
        <v>0</v>
      </c>
      <c r="AQ3479" s="95">
        <f t="shared" si="508"/>
        <v>0</v>
      </c>
      <c r="AS3479" s="111">
        <f t="shared" si="509"/>
        <v>0</v>
      </c>
    </row>
    <row r="3480" spans="3:45">
      <c r="C3480" s="169" t="s">
        <v>110</v>
      </c>
      <c r="D3480" s="448" t="str">
        <f t="shared" si="499"/>
        <v/>
      </c>
      <c r="E3480" s="449"/>
      <c r="F3480" s="449"/>
      <c r="G3480" s="449"/>
      <c r="H3480" s="449"/>
      <c r="I3480" s="449"/>
      <c r="J3480" s="449"/>
      <c r="K3480" s="449"/>
      <c r="L3480" s="450"/>
      <c r="M3480" s="408"/>
      <c r="N3480" s="408"/>
      <c r="O3480" s="408"/>
      <c r="P3480" s="408"/>
      <c r="Q3480" s="408"/>
      <c r="R3480" s="408"/>
      <c r="S3480" s="408"/>
      <c r="T3480" s="408"/>
      <c r="U3480" s="408"/>
      <c r="V3480" s="408"/>
      <c r="W3480" s="408"/>
      <c r="X3480" s="408"/>
      <c r="Y3480" s="408"/>
      <c r="Z3480" s="408"/>
      <c r="AA3480" s="408"/>
      <c r="AB3480" s="408"/>
      <c r="AC3480" s="408"/>
      <c r="AD3480" s="408"/>
      <c r="AG3480" s="111">
        <f t="shared" si="500"/>
        <v>0</v>
      </c>
      <c r="AH3480" s="95">
        <f t="shared" si="501"/>
        <v>0</v>
      </c>
      <c r="AI3480" s="95">
        <f t="shared" si="502"/>
        <v>0</v>
      </c>
      <c r="AJ3480" s="95">
        <f t="shared" si="503"/>
        <v>0</v>
      </c>
      <c r="AL3480" s="111">
        <f t="shared" si="504"/>
        <v>0</v>
      </c>
      <c r="AN3480" s="111">
        <f t="shared" si="505"/>
        <v>0</v>
      </c>
      <c r="AO3480" s="95">
        <f t="shared" si="506"/>
        <v>0</v>
      </c>
      <c r="AP3480" s="95">
        <f t="shared" si="507"/>
        <v>0</v>
      </c>
      <c r="AQ3480" s="95">
        <f t="shared" si="508"/>
        <v>0</v>
      </c>
      <c r="AS3480" s="111">
        <f t="shared" si="509"/>
        <v>0</v>
      </c>
    </row>
    <row r="3481" spans="3:45">
      <c r="C3481" s="169" t="s">
        <v>111</v>
      </c>
      <c r="D3481" s="448" t="str">
        <f t="shared" si="499"/>
        <v/>
      </c>
      <c r="E3481" s="449"/>
      <c r="F3481" s="449"/>
      <c r="G3481" s="449"/>
      <c r="H3481" s="449"/>
      <c r="I3481" s="449"/>
      <c r="J3481" s="449"/>
      <c r="K3481" s="449"/>
      <c r="L3481" s="450"/>
      <c r="M3481" s="408"/>
      <c r="N3481" s="408"/>
      <c r="O3481" s="408"/>
      <c r="P3481" s="408"/>
      <c r="Q3481" s="408"/>
      <c r="R3481" s="408"/>
      <c r="S3481" s="408"/>
      <c r="T3481" s="408"/>
      <c r="U3481" s="408"/>
      <c r="V3481" s="408"/>
      <c r="W3481" s="408"/>
      <c r="X3481" s="408"/>
      <c r="Y3481" s="408"/>
      <c r="Z3481" s="408"/>
      <c r="AA3481" s="408"/>
      <c r="AB3481" s="408"/>
      <c r="AC3481" s="408"/>
      <c r="AD3481" s="408"/>
      <c r="AG3481" s="111">
        <f t="shared" si="500"/>
        <v>0</v>
      </c>
      <c r="AH3481" s="95">
        <f t="shared" si="501"/>
        <v>0</v>
      </c>
      <c r="AI3481" s="95">
        <f t="shared" si="502"/>
        <v>0</v>
      </c>
      <c r="AJ3481" s="95">
        <f t="shared" si="503"/>
        <v>0</v>
      </c>
      <c r="AL3481" s="111">
        <f t="shared" si="504"/>
        <v>0</v>
      </c>
      <c r="AN3481" s="111">
        <f t="shared" si="505"/>
        <v>0</v>
      </c>
      <c r="AO3481" s="95">
        <f t="shared" si="506"/>
        <v>0</v>
      </c>
      <c r="AP3481" s="95">
        <f t="shared" si="507"/>
        <v>0</v>
      </c>
      <c r="AQ3481" s="95">
        <f t="shared" si="508"/>
        <v>0</v>
      </c>
      <c r="AS3481" s="111">
        <f t="shared" si="509"/>
        <v>0</v>
      </c>
    </row>
    <row r="3482" spans="3:45">
      <c r="C3482" s="169" t="s">
        <v>112</v>
      </c>
      <c r="D3482" s="448" t="str">
        <f t="shared" si="499"/>
        <v/>
      </c>
      <c r="E3482" s="449"/>
      <c r="F3482" s="449"/>
      <c r="G3482" s="449"/>
      <c r="H3482" s="449"/>
      <c r="I3482" s="449"/>
      <c r="J3482" s="449"/>
      <c r="K3482" s="449"/>
      <c r="L3482" s="450"/>
      <c r="M3482" s="408"/>
      <c r="N3482" s="408"/>
      <c r="O3482" s="408"/>
      <c r="P3482" s="408"/>
      <c r="Q3482" s="408"/>
      <c r="R3482" s="408"/>
      <c r="S3482" s="408"/>
      <c r="T3482" s="408"/>
      <c r="U3482" s="408"/>
      <c r="V3482" s="408"/>
      <c r="W3482" s="408"/>
      <c r="X3482" s="408"/>
      <c r="Y3482" s="408"/>
      <c r="Z3482" s="408"/>
      <c r="AA3482" s="408"/>
      <c r="AB3482" s="408"/>
      <c r="AC3482" s="408"/>
      <c r="AD3482" s="408"/>
      <c r="AG3482" s="111">
        <f t="shared" si="500"/>
        <v>0</v>
      </c>
      <c r="AH3482" s="95">
        <f t="shared" si="501"/>
        <v>0</v>
      </c>
      <c r="AI3482" s="95">
        <f t="shared" si="502"/>
        <v>0</v>
      </c>
      <c r="AJ3482" s="95">
        <f t="shared" si="503"/>
        <v>0</v>
      </c>
      <c r="AL3482" s="111">
        <f t="shared" si="504"/>
        <v>0</v>
      </c>
      <c r="AN3482" s="111">
        <f t="shared" si="505"/>
        <v>0</v>
      </c>
      <c r="AO3482" s="95">
        <f t="shared" si="506"/>
        <v>0</v>
      </c>
      <c r="AP3482" s="95">
        <f t="shared" si="507"/>
        <v>0</v>
      </c>
      <c r="AQ3482" s="95">
        <f t="shared" si="508"/>
        <v>0</v>
      </c>
      <c r="AS3482" s="111">
        <f t="shared" si="509"/>
        <v>0</v>
      </c>
    </row>
    <row r="3483" spans="3:45">
      <c r="C3483" s="169" t="s">
        <v>113</v>
      </c>
      <c r="D3483" s="448" t="str">
        <f t="shared" si="499"/>
        <v/>
      </c>
      <c r="E3483" s="449"/>
      <c r="F3483" s="449"/>
      <c r="G3483" s="449"/>
      <c r="H3483" s="449"/>
      <c r="I3483" s="449"/>
      <c r="J3483" s="449"/>
      <c r="K3483" s="449"/>
      <c r="L3483" s="450"/>
      <c r="M3483" s="408"/>
      <c r="N3483" s="408"/>
      <c r="O3483" s="408"/>
      <c r="P3483" s="408"/>
      <c r="Q3483" s="408"/>
      <c r="R3483" s="408"/>
      <c r="S3483" s="408"/>
      <c r="T3483" s="408"/>
      <c r="U3483" s="408"/>
      <c r="V3483" s="408"/>
      <c r="W3483" s="408"/>
      <c r="X3483" s="408"/>
      <c r="Y3483" s="408"/>
      <c r="Z3483" s="408"/>
      <c r="AA3483" s="408"/>
      <c r="AB3483" s="408"/>
      <c r="AC3483" s="408"/>
      <c r="AD3483" s="408"/>
      <c r="AG3483" s="111">
        <f t="shared" si="500"/>
        <v>0</v>
      </c>
      <c r="AH3483" s="95">
        <f t="shared" si="501"/>
        <v>0</v>
      </c>
      <c r="AI3483" s="95">
        <f t="shared" si="502"/>
        <v>0</v>
      </c>
      <c r="AJ3483" s="95">
        <f t="shared" si="503"/>
        <v>0</v>
      </c>
      <c r="AL3483" s="111">
        <f t="shared" si="504"/>
        <v>0</v>
      </c>
      <c r="AN3483" s="111">
        <f t="shared" si="505"/>
        <v>0</v>
      </c>
      <c r="AO3483" s="95">
        <f t="shared" si="506"/>
        <v>0</v>
      </c>
      <c r="AP3483" s="95">
        <f t="shared" si="507"/>
        <v>0</v>
      </c>
      <c r="AQ3483" s="95">
        <f t="shared" si="508"/>
        <v>0</v>
      </c>
      <c r="AS3483" s="111">
        <f t="shared" si="509"/>
        <v>0</v>
      </c>
    </row>
    <row r="3484" spans="3:45">
      <c r="C3484" s="169" t="s">
        <v>114</v>
      </c>
      <c r="D3484" s="448" t="str">
        <f t="shared" si="499"/>
        <v/>
      </c>
      <c r="E3484" s="449"/>
      <c r="F3484" s="449"/>
      <c r="G3484" s="449"/>
      <c r="H3484" s="449"/>
      <c r="I3484" s="449"/>
      <c r="J3484" s="449"/>
      <c r="K3484" s="449"/>
      <c r="L3484" s="450"/>
      <c r="M3484" s="408"/>
      <c r="N3484" s="408"/>
      <c r="O3484" s="408"/>
      <c r="P3484" s="408"/>
      <c r="Q3484" s="408"/>
      <c r="R3484" s="408"/>
      <c r="S3484" s="408"/>
      <c r="T3484" s="408"/>
      <c r="U3484" s="408"/>
      <c r="V3484" s="408"/>
      <c r="W3484" s="408"/>
      <c r="X3484" s="408"/>
      <c r="Y3484" s="408"/>
      <c r="Z3484" s="408"/>
      <c r="AA3484" s="408"/>
      <c r="AB3484" s="408"/>
      <c r="AC3484" s="408"/>
      <c r="AD3484" s="408"/>
      <c r="AG3484" s="111">
        <f t="shared" si="500"/>
        <v>0</v>
      </c>
      <c r="AH3484" s="95">
        <f t="shared" si="501"/>
        <v>0</v>
      </c>
      <c r="AI3484" s="95">
        <f t="shared" si="502"/>
        <v>0</v>
      </c>
      <c r="AJ3484" s="95">
        <f t="shared" si="503"/>
        <v>0</v>
      </c>
      <c r="AL3484" s="111">
        <f t="shared" si="504"/>
        <v>0</v>
      </c>
      <c r="AN3484" s="111">
        <f t="shared" si="505"/>
        <v>0</v>
      </c>
      <c r="AO3484" s="95">
        <f t="shared" si="506"/>
        <v>0</v>
      </c>
      <c r="AP3484" s="95">
        <f t="shared" si="507"/>
        <v>0</v>
      </c>
      <c r="AQ3484" s="95">
        <f t="shared" si="508"/>
        <v>0</v>
      </c>
      <c r="AS3484" s="111">
        <f t="shared" si="509"/>
        <v>0</v>
      </c>
    </row>
    <row r="3485" spans="3:45">
      <c r="C3485" s="169" t="s">
        <v>115</v>
      </c>
      <c r="D3485" s="448" t="str">
        <f t="shared" si="499"/>
        <v/>
      </c>
      <c r="E3485" s="449"/>
      <c r="F3485" s="449"/>
      <c r="G3485" s="449"/>
      <c r="H3485" s="449"/>
      <c r="I3485" s="449"/>
      <c r="J3485" s="449"/>
      <c r="K3485" s="449"/>
      <c r="L3485" s="450"/>
      <c r="M3485" s="408"/>
      <c r="N3485" s="408"/>
      <c r="O3485" s="408"/>
      <c r="P3485" s="408"/>
      <c r="Q3485" s="408"/>
      <c r="R3485" s="408"/>
      <c r="S3485" s="408"/>
      <c r="T3485" s="408"/>
      <c r="U3485" s="408"/>
      <c r="V3485" s="408"/>
      <c r="W3485" s="408"/>
      <c r="X3485" s="408"/>
      <c r="Y3485" s="408"/>
      <c r="Z3485" s="408"/>
      <c r="AA3485" s="408"/>
      <c r="AB3485" s="408"/>
      <c r="AC3485" s="408"/>
      <c r="AD3485" s="408"/>
      <c r="AG3485" s="111">
        <f t="shared" si="500"/>
        <v>0</v>
      </c>
      <c r="AH3485" s="95">
        <f t="shared" si="501"/>
        <v>0</v>
      </c>
      <c r="AI3485" s="95">
        <f t="shared" si="502"/>
        <v>0</v>
      </c>
      <c r="AJ3485" s="95">
        <f t="shared" si="503"/>
        <v>0</v>
      </c>
      <c r="AL3485" s="111">
        <f t="shared" si="504"/>
        <v>0</v>
      </c>
      <c r="AN3485" s="111">
        <f t="shared" si="505"/>
        <v>0</v>
      </c>
      <c r="AO3485" s="95">
        <f t="shared" si="506"/>
        <v>0</v>
      </c>
      <c r="AP3485" s="95">
        <f t="shared" si="507"/>
        <v>0</v>
      </c>
      <c r="AQ3485" s="95">
        <f t="shared" si="508"/>
        <v>0</v>
      </c>
      <c r="AS3485" s="111">
        <f t="shared" si="509"/>
        <v>0</v>
      </c>
    </row>
    <row r="3486" spans="3:45">
      <c r="C3486" s="169" t="s">
        <v>116</v>
      </c>
      <c r="D3486" s="448" t="str">
        <f t="shared" si="499"/>
        <v/>
      </c>
      <c r="E3486" s="449"/>
      <c r="F3486" s="449"/>
      <c r="G3486" s="449"/>
      <c r="H3486" s="449"/>
      <c r="I3486" s="449"/>
      <c r="J3486" s="449"/>
      <c r="K3486" s="449"/>
      <c r="L3486" s="450"/>
      <c r="M3486" s="408"/>
      <c r="N3486" s="408"/>
      <c r="O3486" s="408"/>
      <c r="P3486" s="408"/>
      <c r="Q3486" s="408"/>
      <c r="R3486" s="408"/>
      <c r="S3486" s="408"/>
      <c r="T3486" s="408"/>
      <c r="U3486" s="408"/>
      <c r="V3486" s="408"/>
      <c r="W3486" s="408"/>
      <c r="X3486" s="408"/>
      <c r="Y3486" s="408"/>
      <c r="Z3486" s="408"/>
      <c r="AA3486" s="408"/>
      <c r="AB3486" s="408"/>
      <c r="AC3486" s="408"/>
      <c r="AD3486" s="408"/>
      <c r="AG3486" s="111">
        <f t="shared" si="500"/>
        <v>0</v>
      </c>
      <c r="AH3486" s="95">
        <f t="shared" si="501"/>
        <v>0</v>
      </c>
      <c r="AI3486" s="95">
        <f t="shared" si="502"/>
        <v>0</v>
      </c>
      <c r="AJ3486" s="95">
        <f t="shared" si="503"/>
        <v>0</v>
      </c>
      <c r="AL3486" s="111">
        <f t="shared" si="504"/>
        <v>0</v>
      </c>
      <c r="AN3486" s="111">
        <f t="shared" si="505"/>
        <v>0</v>
      </c>
      <c r="AO3486" s="95">
        <f t="shared" si="506"/>
        <v>0</v>
      </c>
      <c r="AP3486" s="95">
        <f t="shared" si="507"/>
        <v>0</v>
      </c>
      <c r="AQ3486" s="95">
        <f t="shared" si="508"/>
        <v>0</v>
      </c>
      <c r="AS3486" s="111">
        <f t="shared" si="509"/>
        <v>0</v>
      </c>
    </row>
    <row r="3487" spans="3:45">
      <c r="C3487" s="282" t="s">
        <v>117</v>
      </c>
      <c r="D3487" s="448" t="str">
        <f t="shared" si="499"/>
        <v/>
      </c>
      <c r="E3487" s="449"/>
      <c r="F3487" s="449"/>
      <c r="G3487" s="449"/>
      <c r="H3487" s="449"/>
      <c r="I3487" s="449"/>
      <c r="J3487" s="449"/>
      <c r="K3487" s="449"/>
      <c r="L3487" s="450"/>
      <c r="M3487" s="408"/>
      <c r="N3487" s="408"/>
      <c r="O3487" s="408"/>
      <c r="P3487" s="408"/>
      <c r="Q3487" s="408"/>
      <c r="R3487" s="408"/>
      <c r="S3487" s="408"/>
      <c r="T3487" s="408"/>
      <c r="U3487" s="408"/>
      <c r="V3487" s="408"/>
      <c r="W3487" s="408"/>
      <c r="X3487" s="408"/>
      <c r="Y3487" s="408"/>
      <c r="Z3487" s="408"/>
      <c r="AA3487" s="408"/>
      <c r="AB3487" s="408"/>
      <c r="AC3487" s="408"/>
      <c r="AD3487" s="408"/>
      <c r="AG3487" s="111">
        <f t="shared" si="500"/>
        <v>0</v>
      </c>
      <c r="AH3487" s="95">
        <f t="shared" si="501"/>
        <v>0</v>
      </c>
      <c r="AI3487" s="95">
        <f t="shared" si="502"/>
        <v>0</v>
      </c>
      <c r="AJ3487" s="95">
        <f t="shared" si="503"/>
        <v>0</v>
      </c>
      <c r="AL3487" s="111">
        <f t="shared" si="504"/>
        <v>0</v>
      </c>
      <c r="AN3487" s="111">
        <f t="shared" si="505"/>
        <v>0</v>
      </c>
      <c r="AO3487" s="95">
        <f t="shared" si="506"/>
        <v>0</v>
      </c>
      <c r="AP3487" s="95">
        <f t="shared" si="507"/>
        <v>0</v>
      </c>
      <c r="AQ3487" s="95">
        <f t="shared" si="508"/>
        <v>0</v>
      </c>
      <c r="AS3487" s="111">
        <f t="shared" si="509"/>
        <v>0</v>
      </c>
    </row>
    <row r="3488" spans="3:45">
      <c r="C3488" s="281" t="s">
        <v>118</v>
      </c>
      <c r="D3488" s="448" t="str">
        <f t="shared" si="499"/>
        <v/>
      </c>
      <c r="E3488" s="449"/>
      <c r="F3488" s="449"/>
      <c r="G3488" s="449"/>
      <c r="H3488" s="449"/>
      <c r="I3488" s="449"/>
      <c r="J3488" s="449"/>
      <c r="K3488" s="449"/>
      <c r="L3488" s="450"/>
      <c r="M3488" s="408"/>
      <c r="N3488" s="408"/>
      <c r="O3488" s="408"/>
      <c r="P3488" s="408"/>
      <c r="Q3488" s="408"/>
      <c r="R3488" s="408"/>
      <c r="S3488" s="408"/>
      <c r="T3488" s="408"/>
      <c r="U3488" s="408"/>
      <c r="V3488" s="408"/>
      <c r="W3488" s="408"/>
      <c r="X3488" s="408"/>
      <c r="Y3488" s="408"/>
      <c r="Z3488" s="408"/>
      <c r="AA3488" s="408"/>
      <c r="AB3488" s="408"/>
      <c r="AC3488" s="408"/>
      <c r="AD3488" s="408"/>
      <c r="AG3488" s="111">
        <f t="shared" si="500"/>
        <v>0</v>
      </c>
      <c r="AH3488" s="95">
        <f t="shared" si="501"/>
        <v>0</v>
      </c>
      <c r="AI3488" s="95">
        <f t="shared" si="502"/>
        <v>0</v>
      </c>
      <c r="AJ3488" s="95">
        <f t="shared" si="503"/>
        <v>0</v>
      </c>
      <c r="AL3488" s="111">
        <f t="shared" si="504"/>
        <v>0</v>
      </c>
      <c r="AN3488" s="111">
        <f t="shared" si="505"/>
        <v>0</v>
      </c>
      <c r="AO3488" s="95">
        <f t="shared" si="506"/>
        <v>0</v>
      </c>
      <c r="AP3488" s="95">
        <f t="shared" si="507"/>
        <v>0</v>
      </c>
      <c r="AQ3488" s="95">
        <f t="shared" si="508"/>
        <v>0</v>
      </c>
      <c r="AS3488" s="111">
        <f t="shared" si="509"/>
        <v>0</v>
      </c>
    </row>
    <row r="3489" spans="3:45">
      <c r="C3489" s="281" t="s">
        <v>119</v>
      </c>
      <c r="D3489" s="448" t="str">
        <f t="shared" si="499"/>
        <v/>
      </c>
      <c r="E3489" s="449"/>
      <c r="F3489" s="449"/>
      <c r="G3489" s="449"/>
      <c r="H3489" s="449"/>
      <c r="I3489" s="449"/>
      <c r="J3489" s="449"/>
      <c r="K3489" s="449"/>
      <c r="L3489" s="450"/>
      <c r="M3489" s="408"/>
      <c r="N3489" s="408"/>
      <c r="O3489" s="408"/>
      <c r="P3489" s="408"/>
      <c r="Q3489" s="408"/>
      <c r="R3489" s="408"/>
      <c r="S3489" s="408"/>
      <c r="T3489" s="408"/>
      <c r="U3489" s="408"/>
      <c r="V3489" s="408"/>
      <c r="W3489" s="408"/>
      <c r="X3489" s="408"/>
      <c r="Y3489" s="408"/>
      <c r="Z3489" s="408"/>
      <c r="AA3489" s="408"/>
      <c r="AB3489" s="408"/>
      <c r="AC3489" s="408"/>
      <c r="AD3489" s="408"/>
      <c r="AG3489" s="111">
        <f t="shared" si="500"/>
        <v>0</v>
      </c>
      <c r="AH3489" s="95">
        <f t="shared" si="501"/>
        <v>0</v>
      </c>
      <c r="AI3489" s="95">
        <f t="shared" si="502"/>
        <v>0</v>
      </c>
      <c r="AJ3489" s="95">
        <f t="shared" si="503"/>
        <v>0</v>
      </c>
      <c r="AL3489" s="111">
        <f t="shared" si="504"/>
        <v>0</v>
      </c>
      <c r="AN3489" s="111">
        <f t="shared" si="505"/>
        <v>0</v>
      </c>
      <c r="AO3489" s="95">
        <f t="shared" si="506"/>
        <v>0</v>
      </c>
      <c r="AP3489" s="95">
        <f t="shared" si="507"/>
        <v>0</v>
      </c>
      <c r="AQ3489" s="95">
        <f t="shared" si="508"/>
        <v>0</v>
      </c>
      <c r="AS3489" s="111">
        <f t="shared" si="509"/>
        <v>0</v>
      </c>
    </row>
    <row r="3490" spans="3:45">
      <c r="C3490" s="281" t="s">
        <v>120</v>
      </c>
      <c r="D3490" s="448" t="str">
        <f t="shared" si="499"/>
        <v/>
      </c>
      <c r="E3490" s="449"/>
      <c r="F3490" s="449"/>
      <c r="G3490" s="449"/>
      <c r="H3490" s="449"/>
      <c r="I3490" s="449"/>
      <c r="J3490" s="449"/>
      <c r="K3490" s="449"/>
      <c r="L3490" s="450"/>
      <c r="M3490" s="408"/>
      <c r="N3490" s="408"/>
      <c r="O3490" s="408"/>
      <c r="P3490" s="408"/>
      <c r="Q3490" s="408"/>
      <c r="R3490" s="408"/>
      <c r="S3490" s="408"/>
      <c r="T3490" s="408"/>
      <c r="U3490" s="408"/>
      <c r="V3490" s="408"/>
      <c r="W3490" s="408"/>
      <c r="X3490" s="408"/>
      <c r="Y3490" s="408"/>
      <c r="Z3490" s="408"/>
      <c r="AA3490" s="408"/>
      <c r="AB3490" s="408"/>
      <c r="AC3490" s="408"/>
      <c r="AD3490" s="408"/>
      <c r="AG3490" s="111">
        <f t="shared" si="500"/>
        <v>0</v>
      </c>
      <c r="AH3490" s="95">
        <f t="shared" si="501"/>
        <v>0</v>
      </c>
      <c r="AI3490" s="95">
        <f t="shared" si="502"/>
        <v>0</v>
      </c>
      <c r="AJ3490" s="95">
        <f t="shared" si="503"/>
        <v>0</v>
      </c>
      <c r="AL3490" s="111">
        <f t="shared" si="504"/>
        <v>0</v>
      </c>
      <c r="AN3490" s="111">
        <f t="shared" si="505"/>
        <v>0</v>
      </c>
      <c r="AO3490" s="95">
        <f t="shared" si="506"/>
        <v>0</v>
      </c>
      <c r="AP3490" s="95">
        <f t="shared" si="507"/>
        <v>0</v>
      </c>
      <c r="AQ3490" s="95">
        <f t="shared" si="508"/>
        <v>0</v>
      </c>
      <c r="AS3490" s="111">
        <f t="shared" si="509"/>
        <v>0</v>
      </c>
    </row>
    <row r="3491" spans="3:45">
      <c r="C3491" s="191" t="s">
        <v>121</v>
      </c>
      <c r="D3491" s="448" t="str">
        <f t="shared" si="499"/>
        <v/>
      </c>
      <c r="E3491" s="449"/>
      <c r="F3491" s="449"/>
      <c r="G3491" s="449"/>
      <c r="H3491" s="449"/>
      <c r="I3491" s="449"/>
      <c r="J3491" s="449"/>
      <c r="K3491" s="449"/>
      <c r="L3491" s="450"/>
      <c r="M3491" s="408"/>
      <c r="N3491" s="408"/>
      <c r="O3491" s="408"/>
      <c r="P3491" s="408"/>
      <c r="Q3491" s="408"/>
      <c r="R3491" s="408"/>
      <c r="S3491" s="408"/>
      <c r="T3491" s="408"/>
      <c r="U3491" s="408"/>
      <c r="V3491" s="408"/>
      <c r="W3491" s="408"/>
      <c r="X3491" s="408"/>
      <c r="Y3491" s="408"/>
      <c r="Z3491" s="408"/>
      <c r="AA3491" s="408"/>
      <c r="AB3491" s="408"/>
      <c r="AC3491" s="408"/>
      <c r="AD3491" s="408"/>
      <c r="AG3491" s="111">
        <f t="shared" si="500"/>
        <v>0</v>
      </c>
      <c r="AH3491" s="95">
        <f t="shared" si="501"/>
        <v>0</v>
      </c>
      <c r="AI3491" s="95">
        <f t="shared" si="502"/>
        <v>0</v>
      </c>
      <c r="AJ3491" s="95">
        <f t="shared" si="503"/>
        <v>0</v>
      </c>
      <c r="AL3491" s="111">
        <f t="shared" si="504"/>
        <v>0</v>
      </c>
      <c r="AN3491" s="111">
        <f t="shared" si="505"/>
        <v>0</v>
      </c>
      <c r="AO3491" s="95">
        <f t="shared" si="506"/>
        <v>0</v>
      </c>
      <c r="AP3491" s="95">
        <f t="shared" si="507"/>
        <v>0</v>
      </c>
      <c r="AQ3491" s="95">
        <f t="shared" si="508"/>
        <v>0</v>
      </c>
      <c r="AS3491" s="111">
        <f t="shared" si="509"/>
        <v>0</v>
      </c>
    </row>
    <row r="3492" spans="3:45">
      <c r="C3492" s="169" t="s">
        <v>122</v>
      </c>
      <c r="D3492" s="448" t="str">
        <f t="shared" si="499"/>
        <v/>
      </c>
      <c r="E3492" s="449"/>
      <c r="F3492" s="449"/>
      <c r="G3492" s="449"/>
      <c r="H3492" s="449"/>
      <c r="I3492" s="449"/>
      <c r="J3492" s="449"/>
      <c r="K3492" s="449"/>
      <c r="L3492" s="450"/>
      <c r="M3492" s="408"/>
      <c r="N3492" s="408"/>
      <c r="O3492" s="408"/>
      <c r="P3492" s="408"/>
      <c r="Q3492" s="408"/>
      <c r="R3492" s="408"/>
      <c r="S3492" s="408"/>
      <c r="T3492" s="408"/>
      <c r="U3492" s="408"/>
      <c r="V3492" s="408"/>
      <c r="W3492" s="408"/>
      <c r="X3492" s="408"/>
      <c r="Y3492" s="408"/>
      <c r="Z3492" s="408"/>
      <c r="AA3492" s="408"/>
      <c r="AB3492" s="408"/>
      <c r="AC3492" s="408"/>
      <c r="AD3492" s="408"/>
      <c r="AG3492" s="111">
        <f t="shared" si="500"/>
        <v>0</v>
      </c>
      <c r="AH3492" s="95">
        <f t="shared" si="501"/>
        <v>0</v>
      </c>
      <c r="AI3492" s="95">
        <f t="shared" si="502"/>
        <v>0</v>
      </c>
      <c r="AJ3492" s="95">
        <f t="shared" si="503"/>
        <v>0</v>
      </c>
      <c r="AL3492" s="111">
        <f t="shared" si="504"/>
        <v>0</v>
      </c>
      <c r="AN3492" s="111">
        <f t="shared" si="505"/>
        <v>0</v>
      </c>
      <c r="AO3492" s="95">
        <f t="shared" si="506"/>
        <v>0</v>
      </c>
      <c r="AP3492" s="95">
        <f t="shared" si="507"/>
        <v>0</v>
      </c>
      <c r="AQ3492" s="95">
        <f t="shared" si="508"/>
        <v>0</v>
      </c>
      <c r="AS3492" s="111">
        <f t="shared" si="509"/>
        <v>0</v>
      </c>
    </row>
    <row r="3493" spans="3:45">
      <c r="C3493" s="169" t="s">
        <v>123</v>
      </c>
      <c r="D3493" s="448" t="str">
        <f t="shared" si="499"/>
        <v/>
      </c>
      <c r="E3493" s="449"/>
      <c r="F3493" s="449"/>
      <c r="G3493" s="449"/>
      <c r="H3493" s="449"/>
      <c r="I3493" s="449"/>
      <c r="J3493" s="449"/>
      <c r="K3493" s="449"/>
      <c r="L3493" s="450"/>
      <c r="M3493" s="408"/>
      <c r="N3493" s="408"/>
      <c r="O3493" s="408"/>
      <c r="P3493" s="408"/>
      <c r="Q3493" s="408"/>
      <c r="R3493" s="408"/>
      <c r="S3493" s="408"/>
      <c r="T3493" s="408"/>
      <c r="U3493" s="408"/>
      <c r="V3493" s="408"/>
      <c r="W3493" s="408"/>
      <c r="X3493" s="408"/>
      <c r="Y3493" s="408"/>
      <c r="Z3493" s="408"/>
      <c r="AA3493" s="408"/>
      <c r="AB3493" s="408"/>
      <c r="AC3493" s="408"/>
      <c r="AD3493" s="408"/>
      <c r="AG3493" s="111">
        <f t="shared" si="500"/>
        <v>0</v>
      </c>
      <c r="AH3493" s="95">
        <f t="shared" si="501"/>
        <v>0</v>
      </c>
      <c r="AI3493" s="95">
        <f t="shared" si="502"/>
        <v>0</v>
      </c>
      <c r="AJ3493" s="95">
        <f t="shared" si="503"/>
        <v>0</v>
      </c>
      <c r="AL3493" s="111">
        <f t="shared" si="504"/>
        <v>0</v>
      </c>
      <c r="AN3493" s="111">
        <f t="shared" si="505"/>
        <v>0</v>
      </c>
      <c r="AO3493" s="95">
        <f t="shared" si="506"/>
        <v>0</v>
      </c>
      <c r="AP3493" s="95">
        <f t="shared" si="507"/>
        <v>0</v>
      </c>
      <c r="AQ3493" s="95">
        <f t="shared" si="508"/>
        <v>0</v>
      </c>
      <c r="AS3493" s="111">
        <f t="shared" si="509"/>
        <v>0</v>
      </c>
    </row>
    <row r="3494" spans="3:45">
      <c r="C3494" s="169" t="s">
        <v>124</v>
      </c>
      <c r="D3494" s="448" t="str">
        <f t="shared" si="499"/>
        <v/>
      </c>
      <c r="E3494" s="449"/>
      <c r="F3494" s="449"/>
      <c r="G3494" s="449"/>
      <c r="H3494" s="449"/>
      <c r="I3494" s="449"/>
      <c r="J3494" s="449"/>
      <c r="K3494" s="449"/>
      <c r="L3494" s="450"/>
      <c r="M3494" s="408"/>
      <c r="N3494" s="408"/>
      <c r="O3494" s="408"/>
      <c r="P3494" s="408"/>
      <c r="Q3494" s="408"/>
      <c r="R3494" s="408"/>
      <c r="S3494" s="408"/>
      <c r="T3494" s="408"/>
      <c r="U3494" s="408"/>
      <c r="V3494" s="408"/>
      <c r="W3494" s="408"/>
      <c r="X3494" s="408"/>
      <c r="Y3494" s="408"/>
      <c r="Z3494" s="408"/>
      <c r="AA3494" s="408"/>
      <c r="AB3494" s="408"/>
      <c r="AC3494" s="408"/>
      <c r="AD3494" s="408"/>
      <c r="AG3494" s="111">
        <f t="shared" si="500"/>
        <v>0</v>
      </c>
      <c r="AH3494" s="95">
        <f t="shared" si="501"/>
        <v>0</v>
      </c>
      <c r="AI3494" s="95">
        <f t="shared" si="502"/>
        <v>0</v>
      </c>
      <c r="AJ3494" s="95">
        <f t="shared" si="503"/>
        <v>0</v>
      </c>
      <c r="AL3494" s="111">
        <f t="shared" si="504"/>
        <v>0</v>
      </c>
      <c r="AN3494" s="111">
        <f t="shared" si="505"/>
        <v>0</v>
      </c>
      <c r="AO3494" s="95">
        <f t="shared" si="506"/>
        <v>0</v>
      </c>
      <c r="AP3494" s="95">
        <f t="shared" si="507"/>
        <v>0</v>
      </c>
      <c r="AQ3494" s="95">
        <f t="shared" si="508"/>
        <v>0</v>
      </c>
      <c r="AS3494" s="111">
        <f t="shared" si="509"/>
        <v>0</v>
      </c>
    </row>
    <row r="3495" spans="3:45">
      <c r="C3495" s="169" t="s">
        <v>125</v>
      </c>
      <c r="D3495" s="448" t="str">
        <f t="shared" si="499"/>
        <v/>
      </c>
      <c r="E3495" s="449"/>
      <c r="F3495" s="449"/>
      <c r="G3495" s="449"/>
      <c r="H3495" s="449"/>
      <c r="I3495" s="449"/>
      <c r="J3495" s="449"/>
      <c r="K3495" s="449"/>
      <c r="L3495" s="450"/>
      <c r="M3495" s="408"/>
      <c r="N3495" s="408"/>
      <c r="O3495" s="408"/>
      <c r="P3495" s="408"/>
      <c r="Q3495" s="408"/>
      <c r="R3495" s="408"/>
      <c r="S3495" s="408"/>
      <c r="T3495" s="408"/>
      <c r="U3495" s="408"/>
      <c r="V3495" s="408"/>
      <c r="W3495" s="408"/>
      <c r="X3495" s="408"/>
      <c r="Y3495" s="408"/>
      <c r="Z3495" s="408"/>
      <c r="AA3495" s="408"/>
      <c r="AB3495" s="408"/>
      <c r="AC3495" s="408"/>
      <c r="AD3495" s="408"/>
      <c r="AG3495" s="111">
        <f t="shared" si="500"/>
        <v>0</v>
      </c>
      <c r="AH3495" s="95">
        <f t="shared" si="501"/>
        <v>0</v>
      </c>
      <c r="AI3495" s="95">
        <f t="shared" si="502"/>
        <v>0</v>
      </c>
      <c r="AJ3495" s="95">
        <f t="shared" si="503"/>
        <v>0</v>
      </c>
      <c r="AL3495" s="111">
        <f t="shared" si="504"/>
        <v>0</v>
      </c>
      <c r="AN3495" s="111">
        <f t="shared" si="505"/>
        <v>0</v>
      </c>
      <c r="AO3495" s="95">
        <f t="shared" si="506"/>
        <v>0</v>
      </c>
      <c r="AP3495" s="95">
        <f t="shared" si="507"/>
        <v>0</v>
      </c>
      <c r="AQ3495" s="95">
        <f t="shared" si="508"/>
        <v>0</v>
      </c>
      <c r="AS3495" s="111">
        <f t="shared" si="509"/>
        <v>0</v>
      </c>
    </row>
    <row r="3496" spans="3:45">
      <c r="C3496" s="169" t="s">
        <v>126</v>
      </c>
      <c r="D3496" s="448" t="str">
        <f t="shared" si="499"/>
        <v/>
      </c>
      <c r="E3496" s="449"/>
      <c r="F3496" s="449"/>
      <c r="G3496" s="449"/>
      <c r="H3496" s="449"/>
      <c r="I3496" s="449"/>
      <c r="J3496" s="449"/>
      <c r="K3496" s="449"/>
      <c r="L3496" s="450"/>
      <c r="M3496" s="408"/>
      <c r="N3496" s="408"/>
      <c r="O3496" s="408"/>
      <c r="P3496" s="408"/>
      <c r="Q3496" s="408"/>
      <c r="R3496" s="408"/>
      <c r="S3496" s="408"/>
      <c r="T3496" s="408"/>
      <c r="U3496" s="408"/>
      <c r="V3496" s="408"/>
      <c r="W3496" s="408"/>
      <c r="X3496" s="408"/>
      <c r="Y3496" s="408"/>
      <c r="Z3496" s="408"/>
      <c r="AA3496" s="408"/>
      <c r="AB3496" s="408"/>
      <c r="AC3496" s="408"/>
      <c r="AD3496" s="408"/>
      <c r="AG3496" s="111">
        <f t="shared" si="500"/>
        <v>0</v>
      </c>
      <c r="AH3496" s="95">
        <f t="shared" si="501"/>
        <v>0</v>
      </c>
      <c r="AI3496" s="95">
        <f t="shared" si="502"/>
        <v>0</v>
      </c>
      <c r="AJ3496" s="95">
        <f t="shared" si="503"/>
        <v>0</v>
      </c>
      <c r="AL3496" s="111">
        <f t="shared" si="504"/>
        <v>0</v>
      </c>
      <c r="AN3496" s="111">
        <f t="shared" si="505"/>
        <v>0</v>
      </c>
      <c r="AO3496" s="95">
        <f t="shared" si="506"/>
        <v>0</v>
      </c>
      <c r="AP3496" s="95">
        <f t="shared" si="507"/>
        <v>0</v>
      </c>
      <c r="AQ3496" s="95">
        <f t="shared" si="508"/>
        <v>0</v>
      </c>
      <c r="AS3496" s="111">
        <f t="shared" si="509"/>
        <v>0</v>
      </c>
    </row>
    <row r="3497" spans="3:45">
      <c r="C3497" s="169" t="s">
        <v>127</v>
      </c>
      <c r="D3497" s="448" t="str">
        <f t="shared" si="499"/>
        <v/>
      </c>
      <c r="E3497" s="449"/>
      <c r="F3497" s="449"/>
      <c r="G3497" s="449"/>
      <c r="H3497" s="449"/>
      <c r="I3497" s="449"/>
      <c r="J3497" s="449"/>
      <c r="K3497" s="449"/>
      <c r="L3497" s="450"/>
      <c r="M3497" s="408"/>
      <c r="N3497" s="408"/>
      <c r="O3497" s="408"/>
      <c r="P3497" s="408"/>
      <c r="Q3497" s="408"/>
      <c r="R3497" s="408"/>
      <c r="S3497" s="408"/>
      <c r="T3497" s="408"/>
      <c r="U3497" s="408"/>
      <c r="V3497" s="408"/>
      <c r="W3497" s="408"/>
      <c r="X3497" s="408"/>
      <c r="Y3497" s="408"/>
      <c r="Z3497" s="408"/>
      <c r="AA3497" s="408"/>
      <c r="AB3497" s="408"/>
      <c r="AC3497" s="408"/>
      <c r="AD3497" s="408"/>
      <c r="AG3497" s="111">
        <f t="shared" si="500"/>
        <v>0</v>
      </c>
      <c r="AH3497" s="95">
        <f t="shared" si="501"/>
        <v>0</v>
      </c>
      <c r="AI3497" s="95">
        <f t="shared" si="502"/>
        <v>0</v>
      </c>
      <c r="AJ3497" s="95">
        <f t="shared" si="503"/>
        <v>0</v>
      </c>
      <c r="AL3497" s="111">
        <f t="shared" si="504"/>
        <v>0</v>
      </c>
      <c r="AN3497" s="111">
        <f t="shared" si="505"/>
        <v>0</v>
      </c>
      <c r="AO3497" s="95">
        <f t="shared" si="506"/>
        <v>0</v>
      </c>
      <c r="AP3497" s="95">
        <f t="shared" si="507"/>
        <v>0</v>
      </c>
      <c r="AQ3497" s="95">
        <f t="shared" si="508"/>
        <v>0</v>
      </c>
      <c r="AS3497" s="111">
        <f t="shared" si="509"/>
        <v>0</v>
      </c>
    </row>
    <row r="3498" spans="3:45">
      <c r="C3498" s="169" t="s">
        <v>128</v>
      </c>
      <c r="D3498" s="448" t="str">
        <f t="shared" si="499"/>
        <v/>
      </c>
      <c r="E3498" s="449"/>
      <c r="F3498" s="449"/>
      <c r="G3498" s="449"/>
      <c r="H3498" s="449"/>
      <c r="I3498" s="449"/>
      <c r="J3498" s="449"/>
      <c r="K3498" s="449"/>
      <c r="L3498" s="450"/>
      <c r="M3498" s="408"/>
      <c r="N3498" s="408"/>
      <c r="O3498" s="408"/>
      <c r="P3498" s="408"/>
      <c r="Q3498" s="408"/>
      <c r="R3498" s="408"/>
      <c r="S3498" s="408"/>
      <c r="T3498" s="408"/>
      <c r="U3498" s="408"/>
      <c r="V3498" s="408"/>
      <c r="W3498" s="408"/>
      <c r="X3498" s="408"/>
      <c r="Y3498" s="408"/>
      <c r="Z3498" s="408"/>
      <c r="AA3498" s="408"/>
      <c r="AB3498" s="408"/>
      <c r="AC3498" s="408"/>
      <c r="AD3498" s="408"/>
      <c r="AG3498" s="111">
        <f t="shared" si="500"/>
        <v>0</v>
      </c>
      <c r="AH3498" s="95">
        <f t="shared" si="501"/>
        <v>0</v>
      </c>
      <c r="AI3498" s="95">
        <f t="shared" si="502"/>
        <v>0</v>
      </c>
      <c r="AJ3498" s="95">
        <f t="shared" si="503"/>
        <v>0</v>
      </c>
      <c r="AL3498" s="111">
        <f t="shared" si="504"/>
        <v>0</v>
      </c>
      <c r="AN3498" s="111">
        <f t="shared" si="505"/>
        <v>0</v>
      </c>
      <c r="AO3498" s="95">
        <f t="shared" si="506"/>
        <v>0</v>
      </c>
      <c r="AP3498" s="95">
        <f t="shared" si="507"/>
        <v>0</v>
      </c>
      <c r="AQ3498" s="95">
        <f t="shared" si="508"/>
        <v>0</v>
      </c>
      <c r="AS3498" s="111">
        <f t="shared" si="509"/>
        <v>0</v>
      </c>
    </row>
    <row r="3499" spans="3:45">
      <c r="C3499" s="169" t="s">
        <v>129</v>
      </c>
      <c r="D3499" s="448" t="str">
        <f t="shared" si="499"/>
        <v/>
      </c>
      <c r="E3499" s="449"/>
      <c r="F3499" s="449"/>
      <c r="G3499" s="449"/>
      <c r="H3499" s="449"/>
      <c r="I3499" s="449"/>
      <c r="J3499" s="449"/>
      <c r="K3499" s="449"/>
      <c r="L3499" s="450"/>
      <c r="M3499" s="408"/>
      <c r="N3499" s="408"/>
      <c r="O3499" s="408"/>
      <c r="P3499" s="408"/>
      <c r="Q3499" s="408"/>
      <c r="R3499" s="408"/>
      <c r="S3499" s="408"/>
      <c r="T3499" s="408"/>
      <c r="U3499" s="408"/>
      <c r="V3499" s="408"/>
      <c r="W3499" s="408"/>
      <c r="X3499" s="408"/>
      <c r="Y3499" s="408"/>
      <c r="Z3499" s="408"/>
      <c r="AA3499" s="408"/>
      <c r="AB3499" s="408"/>
      <c r="AC3499" s="408"/>
      <c r="AD3499" s="408"/>
      <c r="AG3499" s="111">
        <f t="shared" si="500"/>
        <v>0</v>
      </c>
      <c r="AH3499" s="95">
        <f t="shared" si="501"/>
        <v>0</v>
      </c>
      <c r="AI3499" s="95">
        <f t="shared" si="502"/>
        <v>0</v>
      </c>
      <c r="AJ3499" s="95">
        <f t="shared" si="503"/>
        <v>0</v>
      </c>
      <c r="AL3499" s="111">
        <f t="shared" si="504"/>
        <v>0</v>
      </c>
      <c r="AN3499" s="111">
        <f t="shared" si="505"/>
        <v>0</v>
      </c>
      <c r="AO3499" s="95">
        <f t="shared" si="506"/>
        <v>0</v>
      </c>
      <c r="AP3499" s="95">
        <f t="shared" si="507"/>
        <v>0</v>
      </c>
      <c r="AQ3499" s="95">
        <f t="shared" si="508"/>
        <v>0</v>
      </c>
      <c r="AS3499" s="111">
        <f t="shared" si="509"/>
        <v>0</v>
      </c>
    </row>
    <row r="3500" spans="3:45">
      <c r="C3500" s="169" t="s">
        <v>130</v>
      </c>
      <c r="D3500" s="448" t="str">
        <f t="shared" si="499"/>
        <v/>
      </c>
      <c r="E3500" s="449"/>
      <c r="F3500" s="449"/>
      <c r="G3500" s="449"/>
      <c r="H3500" s="449"/>
      <c r="I3500" s="449"/>
      <c r="J3500" s="449"/>
      <c r="K3500" s="449"/>
      <c r="L3500" s="450"/>
      <c r="M3500" s="408"/>
      <c r="N3500" s="408"/>
      <c r="O3500" s="408"/>
      <c r="P3500" s="408"/>
      <c r="Q3500" s="408"/>
      <c r="R3500" s="408"/>
      <c r="S3500" s="408"/>
      <c r="T3500" s="408"/>
      <c r="U3500" s="408"/>
      <c r="V3500" s="408"/>
      <c r="W3500" s="408"/>
      <c r="X3500" s="408"/>
      <c r="Y3500" s="408"/>
      <c r="Z3500" s="408"/>
      <c r="AA3500" s="408"/>
      <c r="AB3500" s="408"/>
      <c r="AC3500" s="408"/>
      <c r="AD3500" s="408"/>
      <c r="AG3500" s="111">
        <f t="shared" si="500"/>
        <v>0</v>
      </c>
      <c r="AH3500" s="95">
        <f t="shared" si="501"/>
        <v>0</v>
      </c>
      <c r="AI3500" s="95">
        <f t="shared" si="502"/>
        <v>0</v>
      </c>
      <c r="AJ3500" s="95">
        <f t="shared" si="503"/>
        <v>0</v>
      </c>
      <c r="AL3500" s="111">
        <f t="shared" si="504"/>
        <v>0</v>
      </c>
      <c r="AN3500" s="111">
        <f t="shared" si="505"/>
        <v>0</v>
      </c>
      <c r="AO3500" s="95">
        <f t="shared" si="506"/>
        <v>0</v>
      </c>
      <c r="AP3500" s="95">
        <f t="shared" si="507"/>
        <v>0</v>
      </c>
      <c r="AQ3500" s="95">
        <f t="shared" si="508"/>
        <v>0</v>
      </c>
      <c r="AS3500" s="111">
        <f t="shared" si="509"/>
        <v>0</v>
      </c>
    </row>
    <row r="3501" spans="3:45">
      <c r="C3501" s="169" t="s">
        <v>131</v>
      </c>
      <c r="D3501" s="448" t="str">
        <f t="shared" si="499"/>
        <v/>
      </c>
      <c r="E3501" s="449"/>
      <c r="F3501" s="449"/>
      <c r="G3501" s="449"/>
      <c r="H3501" s="449"/>
      <c r="I3501" s="449"/>
      <c r="J3501" s="449"/>
      <c r="K3501" s="449"/>
      <c r="L3501" s="450"/>
      <c r="M3501" s="408"/>
      <c r="N3501" s="408"/>
      <c r="O3501" s="408"/>
      <c r="P3501" s="408"/>
      <c r="Q3501" s="408"/>
      <c r="R3501" s="408"/>
      <c r="S3501" s="408"/>
      <c r="T3501" s="408"/>
      <c r="U3501" s="408"/>
      <c r="V3501" s="408"/>
      <c r="W3501" s="408"/>
      <c r="X3501" s="408"/>
      <c r="Y3501" s="408"/>
      <c r="Z3501" s="408"/>
      <c r="AA3501" s="408"/>
      <c r="AB3501" s="408"/>
      <c r="AC3501" s="408"/>
      <c r="AD3501" s="408"/>
      <c r="AG3501" s="111">
        <f t="shared" si="500"/>
        <v>0</v>
      </c>
      <c r="AH3501" s="95">
        <f t="shared" si="501"/>
        <v>0</v>
      </c>
      <c r="AI3501" s="95">
        <f t="shared" si="502"/>
        <v>0</v>
      </c>
      <c r="AJ3501" s="95">
        <f t="shared" si="503"/>
        <v>0</v>
      </c>
      <c r="AL3501" s="111">
        <f t="shared" si="504"/>
        <v>0</v>
      </c>
      <c r="AN3501" s="111">
        <f t="shared" si="505"/>
        <v>0</v>
      </c>
      <c r="AO3501" s="95">
        <f t="shared" si="506"/>
        <v>0</v>
      </c>
      <c r="AP3501" s="95">
        <f t="shared" si="507"/>
        <v>0</v>
      </c>
      <c r="AQ3501" s="95">
        <f t="shared" si="508"/>
        <v>0</v>
      </c>
      <c r="AS3501" s="111">
        <f t="shared" si="509"/>
        <v>0</v>
      </c>
    </row>
    <row r="3502" spans="3:45">
      <c r="C3502" s="169" t="s">
        <v>132</v>
      </c>
      <c r="D3502" s="448" t="str">
        <f t="shared" si="499"/>
        <v/>
      </c>
      <c r="E3502" s="449"/>
      <c r="F3502" s="449"/>
      <c r="G3502" s="449"/>
      <c r="H3502" s="449"/>
      <c r="I3502" s="449"/>
      <c r="J3502" s="449"/>
      <c r="K3502" s="449"/>
      <c r="L3502" s="450"/>
      <c r="M3502" s="408"/>
      <c r="N3502" s="408"/>
      <c r="O3502" s="408"/>
      <c r="P3502" s="408"/>
      <c r="Q3502" s="408"/>
      <c r="R3502" s="408"/>
      <c r="S3502" s="408"/>
      <c r="T3502" s="408"/>
      <c r="U3502" s="408"/>
      <c r="V3502" s="408"/>
      <c r="W3502" s="408"/>
      <c r="X3502" s="408"/>
      <c r="Y3502" s="408"/>
      <c r="Z3502" s="408"/>
      <c r="AA3502" s="408"/>
      <c r="AB3502" s="408"/>
      <c r="AC3502" s="408"/>
      <c r="AD3502" s="408"/>
      <c r="AG3502" s="111">
        <f t="shared" si="500"/>
        <v>0</v>
      </c>
      <c r="AH3502" s="95">
        <f t="shared" si="501"/>
        <v>0</v>
      </c>
      <c r="AI3502" s="95">
        <f t="shared" si="502"/>
        <v>0</v>
      </c>
      <c r="AJ3502" s="95">
        <f t="shared" si="503"/>
        <v>0</v>
      </c>
      <c r="AL3502" s="111">
        <f t="shared" si="504"/>
        <v>0</v>
      </c>
      <c r="AN3502" s="111">
        <f t="shared" si="505"/>
        <v>0</v>
      </c>
      <c r="AO3502" s="95">
        <f t="shared" si="506"/>
        <v>0</v>
      </c>
      <c r="AP3502" s="95">
        <f t="shared" si="507"/>
        <v>0</v>
      </c>
      <c r="AQ3502" s="95">
        <f t="shared" si="508"/>
        <v>0</v>
      </c>
      <c r="AS3502" s="111">
        <f t="shared" ref="AS3502:AS3533" si="510">IF(AND(COUNTA(M3502:AD3502)&lt;&gt;0,SUM(M3502:AD3502)=0),1,0)</f>
        <v>0</v>
      </c>
    </row>
    <row r="3503" spans="3:45">
      <c r="C3503" s="169" t="s">
        <v>133</v>
      </c>
      <c r="D3503" s="448" t="str">
        <f t="shared" ref="D3503:D3557" si="511">IF(D103="","",D103)</f>
        <v/>
      </c>
      <c r="E3503" s="449"/>
      <c r="F3503" s="449"/>
      <c r="G3503" s="449"/>
      <c r="H3503" s="449"/>
      <c r="I3503" s="449"/>
      <c r="J3503" s="449"/>
      <c r="K3503" s="449"/>
      <c r="L3503" s="450"/>
      <c r="M3503" s="408"/>
      <c r="N3503" s="408"/>
      <c r="O3503" s="408"/>
      <c r="P3503" s="408"/>
      <c r="Q3503" s="408"/>
      <c r="R3503" s="408"/>
      <c r="S3503" s="408"/>
      <c r="T3503" s="408"/>
      <c r="U3503" s="408"/>
      <c r="V3503" s="408"/>
      <c r="W3503" s="408"/>
      <c r="X3503" s="408"/>
      <c r="Y3503" s="408"/>
      <c r="Z3503" s="408"/>
      <c r="AA3503" s="408"/>
      <c r="AB3503" s="408"/>
      <c r="AC3503" s="408"/>
      <c r="AD3503" s="408"/>
      <c r="AG3503" s="111">
        <f t="shared" ref="AG3503:AG3557" si="512">M3503</f>
        <v>0</v>
      </c>
      <c r="AH3503" s="95">
        <f t="shared" ref="AH3503:AH3557" si="513">IF(COUNTIF(P3503:U3503,"NA")=2,"NA",SUM(P3503:U3503))</f>
        <v>0</v>
      </c>
      <c r="AI3503" s="95">
        <f t="shared" ref="AI3503:AI3557" si="514">COUNTIF(P3503:U3503, "NS")</f>
        <v>0</v>
      </c>
      <c r="AJ3503" s="95">
        <f t="shared" ref="AJ3503:AJ3557" si="515">IF($AG$3436 = $AH$3436, 0, IF(OR(AND(AG3503 = 0, AI3503 &gt; 0), AND(AG3503 = "NS", AH3503 &gt; 0), AND(AG3503 = "NS", AI3503 = 0, AH3503 =0), AND(AG3503="NA", AH3503&lt;&gt;"NA")), 1, IF(OR(AND(AG3503 &gt; 0, AI3503 = 2), AND(AG3503 = "NS", AI3503 = 2), AND(AG3503 = "NS", AH3503 = 0, AI3503 &gt; 0), AG3503 = AH3503), 0, 1)))</f>
        <v>0</v>
      </c>
      <c r="AL3503" s="111">
        <f t="shared" ref="AL3503:AL3557" si="516">IF($AG$3436=$AH$3436,0,IF(OR(AND(D3503&lt;&gt;"",COUNTA(M3503:AD3503)&lt;&gt;COUNTA($M$3437:$AD$3437)),AND(D3503="",COUNTA(M3503:AD3503)&gt;0)),1,0))</f>
        <v>0</v>
      </c>
      <c r="AN3503" s="111">
        <f t="shared" ref="AN3503:AN3557" si="517">V3503</f>
        <v>0</v>
      </c>
      <c r="AO3503" s="95">
        <f t="shared" ref="AO3503:AO3557" si="518">IF(COUNTIF(Y3503:AD3503,"NA")=2,"NA",SUM(Y3503:AD3503))</f>
        <v>0</v>
      </c>
      <c r="AP3503" s="95">
        <f t="shared" ref="AP3503:AP3557" si="519">COUNTIF(Y3503:AD3503, "NS")</f>
        <v>0</v>
      </c>
      <c r="AQ3503" s="95">
        <f t="shared" ref="AQ3503:AQ3557" si="520">IF(AL3503 = 0, 0, IF(OR(AND(AN3503 = 0, AP3503 &gt; 0), AND(AN3503 = "NS", AO3503 &gt; 0), AND(AN3503 = "NS", AP3503 = 0, AO3503 =0), AND(AN3503="NA", AO3503&lt;&gt;"NA")), 1, IF(OR(AND(AN3503 &gt; 0, AP3503 = 2), AND(AN3503 = "NS", AP3503 = 2), AND(AN3503 = "NS", AO3503 = 0, AP3503 &gt; 0), AN3503 = AO3503), 0, 1)))</f>
        <v>0</v>
      </c>
      <c r="AS3503" s="111">
        <f t="shared" si="510"/>
        <v>0</v>
      </c>
    </row>
    <row r="3504" spans="3:45">
      <c r="C3504" s="169" t="s">
        <v>134</v>
      </c>
      <c r="D3504" s="448" t="str">
        <f t="shared" si="511"/>
        <v/>
      </c>
      <c r="E3504" s="449"/>
      <c r="F3504" s="449"/>
      <c r="G3504" s="449"/>
      <c r="H3504" s="449"/>
      <c r="I3504" s="449"/>
      <c r="J3504" s="449"/>
      <c r="K3504" s="449"/>
      <c r="L3504" s="450"/>
      <c r="M3504" s="408"/>
      <c r="N3504" s="408"/>
      <c r="O3504" s="408"/>
      <c r="P3504" s="408"/>
      <c r="Q3504" s="408"/>
      <c r="R3504" s="408"/>
      <c r="S3504" s="408"/>
      <c r="T3504" s="408"/>
      <c r="U3504" s="408"/>
      <c r="V3504" s="408"/>
      <c r="W3504" s="408"/>
      <c r="X3504" s="408"/>
      <c r="Y3504" s="408"/>
      <c r="Z3504" s="408"/>
      <c r="AA3504" s="408"/>
      <c r="AB3504" s="408"/>
      <c r="AC3504" s="408"/>
      <c r="AD3504" s="408"/>
      <c r="AG3504" s="111">
        <f t="shared" si="512"/>
        <v>0</v>
      </c>
      <c r="AH3504" s="95">
        <f t="shared" si="513"/>
        <v>0</v>
      </c>
      <c r="AI3504" s="95">
        <f t="shared" si="514"/>
        <v>0</v>
      </c>
      <c r="AJ3504" s="95">
        <f t="shared" si="515"/>
        <v>0</v>
      </c>
      <c r="AL3504" s="111">
        <f t="shared" si="516"/>
        <v>0</v>
      </c>
      <c r="AN3504" s="111">
        <f t="shared" si="517"/>
        <v>0</v>
      </c>
      <c r="AO3504" s="95">
        <f t="shared" si="518"/>
        <v>0</v>
      </c>
      <c r="AP3504" s="95">
        <f t="shared" si="519"/>
        <v>0</v>
      </c>
      <c r="AQ3504" s="95">
        <f t="shared" si="520"/>
        <v>0</v>
      </c>
      <c r="AS3504" s="111">
        <f t="shared" si="510"/>
        <v>0</v>
      </c>
    </row>
    <row r="3505" spans="3:45">
      <c r="C3505" s="169" t="s">
        <v>135</v>
      </c>
      <c r="D3505" s="448" t="str">
        <f t="shared" si="511"/>
        <v/>
      </c>
      <c r="E3505" s="449"/>
      <c r="F3505" s="449"/>
      <c r="G3505" s="449"/>
      <c r="H3505" s="449"/>
      <c r="I3505" s="449"/>
      <c r="J3505" s="449"/>
      <c r="K3505" s="449"/>
      <c r="L3505" s="450"/>
      <c r="M3505" s="408"/>
      <c r="N3505" s="408"/>
      <c r="O3505" s="408"/>
      <c r="P3505" s="408"/>
      <c r="Q3505" s="408"/>
      <c r="R3505" s="408"/>
      <c r="S3505" s="408"/>
      <c r="T3505" s="408"/>
      <c r="U3505" s="408"/>
      <c r="V3505" s="408"/>
      <c r="W3505" s="408"/>
      <c r="X3505" s="408"/>
      <c r="Y3505" s="408"/>
      <c r="Z3505" s="408"/>
      <c r="AA3505" s="408"/>
      <c r="AB3505" s="408"/>
      <c r="AC3505" s="408"/>
      <c r="AD3505" s="408"/>
      <c r="AG3505" s="111">
        <f t="shared" si="512"/>
        <v>0</v>
      </c>
      <c r="AH3505" s="95">
        <f t="shared" si="513"/>
        <v>0</v>
      </c>
      <c r="AI3505" s="95">
        <f t="shared" si="514"/>
        <v>0</v>
      </c>
      <c r="AJ3505" s="95">
        <f t="shared" si="515"/>
        <v>0</v>
      </c>
      <c r="AL3505" s="111">
        <f t="shared" si="516"/>
        <v>0</v>
      </c>
      <c r="AN3505" s="111">
        <f t="shared" si="517"/>
        <v>0</v>
      </c>
      <c r="AO3505" s="95">
        <f t="shared" si="518"/>
        <v>0</v>
      </c>
      <c r="AP3505" s="95">
        <f t="shared" si="519"/>
        <v>0</v>
      </c>
      <c r="AQ3505" s="95">
        <f t="shared" si="520"/>
        <v>0</v>
      </c>
      <c r="AS3505" s="111">
        <f t="shared" si="510"/>
        <v>0</v>
      </c>
    </row>
    <row r="3506" spans="3:45">
      <c r="C3506" s="169" t="s">
        <v>136</v>
      </c>
      <c r="D3506" s="448" t="str">
        <f t="shared" si="511"/>
        <v/>
      </c>
      <c r="E3506" s="449"/>
      <c r="F3506" s="449"/>
      <c r="G3506" s="449"/>
      <c r="H3506" s="449"/>
      <c r="I3506" s="449"/>
      <c r="J3506" s="449"/>
      <c r="K3506" s="449"/>
      <c r="L3506" s="450"/>
      <c r="M3506" s="408"/>
      <c r="N3506" s="408"/>
      <c r="O3506" s="408"/>
      <c r="P3506" s="408"/>
      <c r="Q3506" s="408"/>
      <c r="R3506" s="408"/>
      <c r="S3506" s="408"/>
      <c r="T3506" s="408"/>
      <c r="U3506" s="408"/>
      <c r="V3506" s="408"/>
      <c r="W3506" s="408"/>
      <c r="X3506" s="408"/>
      <c r="Y3506" s="408"/>
      <c r="Z3506" s="408"/>
      <c r="AA3506" s="408"/>
      <c r="AB3506" s="408"/>
      <c r="AC3506" s="408"/>
      <c r="AD3506" s="408"/>
      <c r="AG3506" s="111">
        <f t="shared" si="512"/>
        <v>0</v>
      </c>
      <c r="AH3506" s="95">
        <f t="shared" si="513"/>
        <v>0</v>
      </c>
      <c r="AI3506" s="95">
        <f t="shared" si="514"/>
        <v>0</v>
      </c>
      <c r="AJ3506" s="95">
        <f t="shared" si="515"/>
        <v>0</v>
      </c>
      <c r="AL3506" s="111">
        <f t="shared" si="516"/>
        <v>0</v>
      </c>
      <c r="AN3506" s="111">
        <f t="shared" si="517"/>
        <v>0</v>
      </c>
      <c r="AO3506" s="95">
        <f t="shared" si="518"/>
        <v>0</v>
      </c>
      <c r="AP3506" s="95">
        <f t="shared" si="519"/>
        <v>0</v>
      </c>
      <c r="AQ3506" s="95">
        <f t="shared" si="520"/>
        <v>0</v>
      </c>
      <c r="AS3506" s="111">
        <f t="shared" si="510"/>
        <v>0</v>
      </c>
    </row>
    <row r="3507" spans="3:45">
      <c r="C3507" s="169" t="s">
        <v>137</v>
      </c>
      <c r="D3507" s="448" t="str">
        <f t="shared" si="511"/>
        <v/>
      </c>
      <c r="E3507" s="449"/>
      <c r="F3507" s="449"/>
      <c r="G3507" s="449"/>
      <c r="H3507" s="449"/>
      <c r="I3507" s="449"/>
      <c r="J3507" s="449"/>
      <c r="K3507" s="449"/>
      <c r="L3507" s="450"/>
      <c r="M3507" s="408"/>
      <c r="N3507" s="408"/>
      <c r="O3507" s="408"/>
      <c r="P3507" s="408"/>
      <c r="Q3507" s="408"/>
      <c r="R3507" s="408"/>
      <c r="S3507" s="408"/>
      <c r="T3507" s="408"/>
      <c r="U3507" s="408"/>
      <c r="V3507" s="408"/>
      <c r="W3507" s="408"/>
      <c r="X3507" s="408"/>
      <c r="Y3507" s="408"/>
      <c r="Z3507" s="408"/>
      <c r="AA3507" s="408"/>
      <c r="AB3507" s="408"/>
      <c r="AC3507" s="408"/>
      <c r="AD3507" s="408"/>
      <c r="AG3507" s="111">
        <f t="shared" si="512"/>
        <v>0</v>
      </c>
      <c r="AH3507" s="95">
        <f t="shared" si="513"/>
        <v>0</v>
      </c>
      <c r="AI3507" s="95">
        <f t="shared" si="514"/>
        <v>0</v>
      </c>
      <c r="AJ3507" s="95">
        <f t="shared" si="515"/>
        <v>0</v>
      </c>
      <c r="AL3507" s="111">
        <f t="shared" si="516"/>
        <v>0</v>
      </c>
      <c r="AN3507" s="111">
        <f t="shared" si="517"/>
        <v>0</v>
      </c>
      <c r="AO3507" s="95">
        <f t="shared" si="518"/>
        <v>0</v>
      </c>
      <c r="AP3507" s="95">
        <f t="shared" si="519"/>
        <v>0</v>
      </c>
      <c r="AQ3507" s="95">
        <f t="shared" si="520"/>
        <v>0</v>
      </c>
      <c r="AS3507" s="111">
        <f t="shared" si="510"/>
        <v>0</v>
      </c>
    </row>
    <row r="3508" spans="3:45">
      <c r="C3508" s="169" t="s">
        <v>138</v>
      </c>
      <c r="D3508" s="448" t="str">
        <f t="shared" si="511"/>
        <v/>
      </c>
      <c r="E3508" s="449"/>
      <c r="F3508" s="449"/>
      <c r="G3508" s="449"/>
      <c r="H3508" s="449"/>
      <c r="I3508" s="449"/>
      <c r="J3508" s="449"/>
      <c r="K3508" s="449"/>
      <c r="L3508" s="450"/>
      <c r="M3508" s="408"/>
      <c r="N3508" s="408"/>
      <c r="O3508" s="408"/>
      <c r="P3508" s="408"/>
      <c r="Q3508" s="408"/>
      <c r="R3508" s="408"/>
      <c r="S3508" s="408"/>
      <c r="T3508" s="408"/>
      <c r="U3508" s="408"/>
      <c r="V3508" s="408"/>
      <c r="W3508" s="408"/>
      <c r="X3508" s="408"/>
      <c r="Y3508" s="408"/>
      <c r="Z3508" s="408"/>
      <c r="AA3508" s="408"/>
      <c r="AB3508" s="408"/>
      <c r="AC3508" s="408"/>
      <c r="AD3508" s="408"/>
      <c r="AG3508" s="111">
        <f t="shared" si="512"/>
        <v>0</v>
      </c>
      <c r="AH3508" s="95">
        <f t="shared" si="513"/>
        <v>0</v>
      </c>
      <c r="AI3508" s="95">
        <f t="shared" si="514"/>
        <v>0</v>
      </c>
      <c r="AJ3508" s="95">
        <f t="shared" si="515"/>
        <v>0</v>
      </c>
      <c r="AL3508" s="111">
        <f t="shared" si="516"/>
        <v>0</v>
      </c>
      <c r="AN3508" s="111">
        <f t="shared" si="517"/>
        <v>0</v>
      </c>
      <c r="AO3508" s="95">
        <f t="shared" si="518"/>
        <v>0</v>
      </c>
      <c r="AP3508" s="95">
        <f t="shared" si="519"/>
        <v>0</v>
      </c>
      <c r="AQ3508" s="95">
        <f t="shared" si="520"/>
        <v>0</v>
      </c>
      <c r="AS3508" s="111">
        <f t="shared" si="510"/>
        <v>0</v>
      </c>
    </row>
    <row r="3509" spans="3:45">
      <c r="C3509" s="169" t="s">
        <v>139</v>
      </c>
      <c r="D3509" s="448" t="str">
        <f t="shared" si="511"/>
        <v/>
      </c>
      <c r="E3509" s="449"/>
      <c r="F3509" s="449"/>
      <c r="G3509" s="449"/>
      <c r="H3509" s="449"/>
      <c r="I3509" s="449"/>
      <c r="J3509" s="449"/>
      <c r="K3509" s="449"/>
      <c r="L3509" s="450"/>
      <c r="M3509" s="408"/>
      <c r="N3509" s="408"/>
      <c r="O3509" s="408"/>
      <c r="P3509" s="408"/>
      <c r="Q3509" s="408"/>
      <c r="R3509" s="408"/>
      <c r="S3509" s="408"/>
      <c r="T3509" s="408"/>
      <c r="U3509" s="408"/>
      <c r="V3509" s="408"/>
      <c r="W3509" s="408"/>
      <c r="X3509" s="408"/>
      <c r="Y3509" s="408"/>
      <c r="Z3509" s="408"/>
      <c r="AA3509" s="408"/>
      <c r="AB3509" s="408"/>
      <c r="AC3509" s="408"/>
      <c r="AD3509" s="408"/>
      <c r="AG3509" s="111">
        <f t="shared" si="512"/>
        <v>0</v>
      </c>
      <c r="AH3509" s="95">
        <f t="shared" si="513"/>
        <v>0</v>
      </c>
      <c r="AI3509" s="95">
        <f t="shared" si="514"/>
        <v>0</v>
      </c>
      <c r="AJ3509" s="95">
        <f t="shared" si="515"/>
        <v>0</v>
      </c>
      <c r="AL3509" s="111">
        <f t="shared" si="516"/>
        <v>0</v>
      </c>
      <c r="AN3509" s="111">
        <f t="shared" si="517"/>
        <v>0</v>
      </c>
      <c r="AO3509" s="95">
        <f t="shared" si="518"/>
        <v>0</v>
      </c>
      <c r="AP3509" s="95">
        <f t="shared" si="519"/>
        <v>0</v>
      </c>
      <c r="AQ3509" s="95">
        <f t="shared" si="520"/>
        <v>0</v>
      </c>
      <c r="AS3509" s="111">
        <f t="shared" si="510"/>
        <v>0</v>
      </c>
    </row>
    <row r="3510" spans="3:45">
      <c r="C3510" s="169" t="s">
        <v>140</v>
      </c>
      <c r="D3510" s="448" t="str">
        <f t="shared" si="511"/>
        <v/>
      </c>
      <c r="E3510" s="449"/>
      <c r="F3510" s="449"/>
      <c r="G3510" s="449"/>
      <c r="H3510" s="449"/>
      <c r="I3510" s="449"/>
      <c r="J3510" s="449"/>
      <c r="K3510" s="449"/>
      <c r="L3510" s="450"/>
      <c r="M3510" s="408"/>
      <c r="N3510" s="408"/>
      <c r="O3510" s="408"/>
      <c r="P3510" s="408"/>
      <c r="Q3510" s="408"/>
      <c r="R3510" s="408"/>
      <c r="S3510" s="408"/>
      <c r="T3510" s="408"/>
      <c r="U3510" s="408"/>
      <c r="V3510" s="408"/>
      <c r="W3510" s="408"/>
      <c r="X3510" s="408"/>
      <c r="Y3510" s="408"/>
      <c r="Z3510" s="408"/>
      <c r="AA3510" s="408"/>
      <c r="AB3510" s="408"/>
      <c r="AC3510" s="408"/>
      <c r="AD3510" s="408"/>
      <c r="AG3510" s="111">
        <f t="shared" si="512"/>
        <v>0</v>
      </c>
      <c r="AH3510" s="95">
        <f t="shared" si="513"/>
        <v>0</v>
      </c>
      <c r="AI3510" s="95">
        <f t="shared" si="514"/>
        <v>0</v>
      </c>
      <c r="AJ3510" s="95">
        <f t="shared" si="515"/>
        <v>0</v>
      </c>
      <c r="AL3510" s="111">
        <f t="shared" si="516"/>
        <v>0</v>
      </c>
      <c r="AN3510" s="111">
        <f t="shared" si="517"/>
        <v>0</v>
      </c>
      <c r="AO3510" s="95">
        <f t="shared" si="518"/>
        <v>0</v>
      </c>
      <c r="AP3510" s="95">
        <f t="shared" si="519"/>
        <v>0</v>
      </c>
      <c r="AQ3510" s="95">
        <f t="shared" si="520"/>
        <v>0</v>
      </c>
      <c r="AS3510" s="111">
        <f t="shared" si="510"/>
        <v>0</v>
      </c>
    </row>
    <row r="3511" spans="3:45">
      <c r="C3511" s="169" t="s">
        <v>141</v>
      </c>
      <c r="D3511" s="448" t="str">
        <f t="shared" si="511"/>
        <v/>
      </c>
      <c r="E3511" s="449"/>
      <c r="F3511" s="449"/>
      <c r="G3511" s="449"/>
      <c r="H3511" s="449"/>
      <c r="I3511" s="449"/>
      <c r="J3511" s="449"/>
      <c r="K3511" s="449"/>
      <c r="L3511" s="450"/>
      <c r="M3511" s="408"/>
      <c r="N3511" s="408"/>
      <c r="O3511" s="408"/>
      <c r="P3511" s="408"/>
      <c r="Q3511" s="408"/>
      <c r="R3511" s="408"/>
      <c r="S3511" s="408"/>
      <c r="T3511" s="408"/>
      <c r="U3511" s="408"/>
      <c r="V3511" s="408"/>
      <c r="W3511" s="408"/>
      <c r="X3511" s="408"/>
      <c r="Y3511" s="408"/>
      <c r="Z3511" s="408"/>
      <c r="AA3511" s="408"/>
      <c r="AB3511" s="408"/>
      <c r="AC3511" s="408"/>
      <c r="AD3511" s="408"/>
      <c r="AG3511" s="111">
        <f t="shared" si="512"/>
        <v>0</v>
      </c>
      <c r="AH3511" s="95">
        <f t="shared" si="513"/>
        <v>0</v>
      </c>
      <c r="AI3511" s="95">
        <f t="shared" si="514"/>
        <v>0</v>
      </c>
      <c r="AJ3511" s="95">
        <f t="shared" si="515"/>
        <v>0</v>
      </c>
      <c r="AL3511" s="111">
        <f t="shared" si="516"/>
        <v>0</v>
      </c>
      <c r="AN3511" s="111">
        <f t="shared" si="517"/>
        <v>0</v>
      </c>
      <c r="AO3511" s="95">
        <f t="shared" si="518"/>
        <v>0</v>
      </c>
      <c r="AP3511" s="95">
        <f t="shared" si="519"/>
        <v>0</v>
      </c>
      <c r="AQ3511" s="95">
        <f t="shared" si="520"/>
        <v>0</v>
      </c>
      <c r="AS3511" s="111">
        <f t="shared" si="510"/>
        <v>0</v>
      </c>
    </row>
    <row r="3512" spans="3:45">
      <c r="C3512" s="169" t="s">
        <v>142</v>
      </c>
      <c r="D3512" s="448" t="str">
        <f t="shared" si="511"/>
        <v/>
      </c>
      <c r="E3512" s="449"/>
      <c r="F3512" s="449"/>
      <c r="G3512" s="449"/>
      <c r="H3512" s="449"/>
      <c r="I3512" s="449"/>
      <c r="J3512" s="449"/>
      <c r="K3512" s="449"/>
      <c r="L3512" s="450"/>
      <c r="M3512" s="408"/>
      <c r="N3512" s="408"/>
      <c r="O3512" s="408"/>
      <c r="P3512" s="408"/>
      <c r="Q3512" s="408"/>
      <c r="R3512" s="408"/>
      <c r="S3512" s="408"/>
      <c r="T3512" s="408"/>
      <c r="U3512" s="408"/>
      <c r="V3512" s="408"/>
      <c r="W3512" s="408"/>
      <c r="X3512" s="408"/>
      <c r="Y3512" s="408"/>
      <c r="Z3512" s="408"/>
      <c r="AA3512" s="408"/>
      <c r="AB3512" s="408"/>
      <c r="AC3512" s="408"/>
      <c r="AD3512" s="408"/>
      <c r="AG3512" s="111">
        <f t="shared" si="512"/>
        <v>0</v>
      </c>
      <c r="AH3512" s="95">
        <f t="shared" si="513"/>
        <v>0</v>
      </c>
      <c r="AI3512" s="95">
        <f t="shared" si="514"/>
        <v>0</v>
      </c>
      <c r="AJ3512" s="95">
        <f t="shared" si="515"/>
        <v>0</v>
      </c>
      <c r="AL3512" s="111">
        <f t="shared" si="516"/>
        <v>0</v>
      </c>
      <c r="AN3512" s="111">
        <f t="shared" si="517"/>
        <v>0</v>
      </c>
      <c r="AO3512" s="95">
        <f t="shared" si="518"/>
        <v>0</v>
      </c>
      <c r="AP3512" s="95">
        <f t="shared" si="519"/>
        <v>0</v>
      </c>
      <c r="AQ3512" s="95">
        <f t="shared" si="520"/>
        <v>0</v>
      </c>
      <c r="AS3512" s="111">
        <f t="shared" si="510"/>
        <v>0</v>
      </c>
    </row>
    <row r="3513" spans="3:45">
      <c r="C3513" s="169" t="s">
        <v>143</v>
      </c>
      <c r="D3513" s="448" t="str">
        <f t="shared" si="511"/>
        <v/>
      </c>
      <c r="E3513" s="449"/>
      <c r="F3513" s="449"/>
      <c r="G3513" s="449"/>
      <c r="H3513" s="449"/>
      <c r="I3513" s="449"/>
      <c r="J3513" s="449"/>
      <c r="K3513" s="449"/>
      <c r="L3513" s="450"/>
      <c r="M3513" s="408"/>
      <c r="N3513" s="408"/>
      <c r="O3513" s="408"/>
      <c r="P3513" s="408"/>
      <c r="Q3513" s="408"/>
      <c r="R3513" s="408"/>
      <c r="S3513" s="408"/>
      <c r="T3513" s="408"/>
      <c r="U3513" s="408"/>
      <c r="V3513" s="408"/>
      <c r="W3513" s="408"/>
      <c r="X3513" s="408"/>
      <c r="Y3513" s="408"/>
      <c r="Z3513" s="408"/>
      <c r="AA3513" s="408"/>
      <c r="AB3513" s="408"/>
      <c r="AC3513" s="408"/>
      <c r="AD3513" s="408"/>
      <c r="AG3513" s="111">
        <f t="shared" si="512"/>
        <v>0</v>
      </c>
      <c r="AH3513" s="95">
        <f t="shared" si="513"/>
        <v>0</v>
      </c>
      <c r="AI3513" s="95">
        <f t="shared" si="514"/>
        <v>0</v>
      </c>
      <c r="AJ3513" s="95">
        <f t="shared" si="515"/>
        <v>0</v>
      </c>
      <c r="AL3513" s="111">
        <f t="shared" si="516"/>
        <v>0</v>
      </c>
      <c r="AN3513" s="111">
        <f t="shared" si="517"/>
        <v>0</v>
      </c>
      <c r="AO3513" s="95">
        <f t="shared" si="518"/>
        <v>0</v>
      </c>
      <c r="AP3513" s="95">
        <f t="shared" si="519"/>
        <v>0</v>
      </c>
      <c r="AQ3513" s="95">
        <f t="shared" si="520"/>
        <v>0</v>
      </c>
      <c r="AS3513" s="111">
        <f t="shared" si="510"/>
        <v>0</v>
      </c>
    </row>
    <row r="3514" spans="3:45">
      <c r="C3514" s="169" t="s">
        <v>144</v>
      </c>
      <c r="D3514" s="448" t="str">
        <f t="shared" si="511"/>
        <v/>
      </c>
      <c r="E3514" s="449"/>
      <c r="F3514" s="449"/>
      <c r="G3514" s="449"/>
      <c r="H3514" s="449"/>
      <c r="I3514" s="449"/>
      <c r="J3514" s="449"/>
      <c r="K3514" s="449"/>
      <c r="L3514" s="450"/>
      <c r="M3514" s="408"/>
      <c r="N3514" s="408"/>
      <c r="O3514" s="408"/>
      <c r="P3514" s="408"/>
      <c r="Q3514" s="408"/>
      <c r="R3514" s="408"/>
      <c r="S3514" s="408"/>
      <c r="T3514" s="408"/>
      <c r="U3514" s="408"/>
      <c r="V3514" s="408"/>
      <c r="W3514" s="408"/>
      <c r="X3514" s="408"/>
      <c r="Y3514" s="408"/>
      <c r="Z3514" s="408"/>
      <c r="AA3514" s="408"/>
      <c r="AB3514" s="408"/>
      <c r="AC3514" s="408"/>
      <c r="AD3514" s="408"/>
      <c r="AG3514" s="111">
        <f t="shared" si="512"/>
        <v>0</v>
      </c>
      <c r="AH3514" s="95">
        <f t="shared" si="513"/>
        <v>0</v>
      </c>
      <c r="AI3514" s="95">
        <f t="shared" si="514"/>
        <v>0</v>
      </c>
      <c r="AJ3514" s="95">
        <f t="shared" si="515"/>
        <v>0</v>
      </c>
      <c r="AL3514" s="111">
        <f t="shared" si="516"/>
        <v>0</v>
      </c>
      <c r="AN3514" s="111">
        <f t="shared" si="517"/>
        <v>0</v>
      </c>
      <c r="AO3514" s="95">
        <f t="shared" si="518"/>
        <v>0</v>
      </c>
      <c r="AP3514" s="95">
        <f t="shared" si="519"/>
        <v>0</v>
      </c>
      <c r="AQ3514" s="95">
        <f t="shared" si="520"/>
        <v>0</v>
      </c>
      <c r="AS3514" s="111">
        <f t="shared" si="510"/>
        <v>0</v>
      </c>
    </row>
    <row r="3515" spans="3:45">
      <c r="C3515" s="169" t="s">
        <v>145</v>
      </c>
      <c r="D3515" s="448" t="str">
        <f t="shared" si="511"/>
        <v/>
      </c>
      <c r="E3515" s="449"/>
      <c r="F3515" s="449"/>
      <c r="G3515" s="449"/>
      <c r="H3515" s="449"/>
      <c r="I3515" s="449"/>
      <c r="J3515" s="449"/>
      <c r="K3515" s="449"/>
      <c r="L3515" s="450"/>
      <c r="M3515" s="408"/>
      <c r="N3515" s="408"/>
      <c r="O3515" s="408"/>
      <c r="P3515" s="408"/>
      <c r="Q3515" s="408"/>
      <c r="R3515" s="408"/>
      <c r="S3515" s="408"/>
      <c r="T3515" s="408"/>
      <c r="U3515" s="408"/>
      <c r="V3515" s="408"/>
      <c r="W3515" s="408"/>
      <c r="X3515" s="408"/>
      <c r="Y3515" s="408"/>
      <c r="Z3515" s="408"/>
      <c r="AA3515" s="408"/>
      <c r="AB3515" s="408"/>
      <c r="AC3515" s="408"/>
      <c r="AD3515" s="408"/>
      <c r="AG3515" s="111">
        <f t="shared" si="512"/>
        <v>0</v>
      </c>
      <c r="AH3515" s="95">
        <f t="shared" si="513"/>
        <v>0</v>
      </c>
      <c r="AI3515" s="95">
        <f t="shared" si="514"/>
        <v>0</v>
      </c>
      <c r="AJ3515" s="95">
        <f t="shared" si="515"/>
        <v>0</v>
      </c>
      <c r="AL3515" s="111">
        <f t="shared" si="516"/>
        <v>0</v>
      </c>
      <c r="AN3515" s="111">
        <f t="shared" si="517"/>
        <v>0</v>
      </c>
      <c r="AO3515" s="95">
        <f t="shared" si="518"/>
        <v>0</v>
      </c>
      <c r="AP3515" s="95">
        <f t="shared" si="519"/>
        <v>0</v>
      </c>
      <c r="AQ3515" s="95">
        <f t="shared" si="520"/>
        <v>0</v>
      </c>
      <c r="AS3515" s="111">
        <f t="shared" si="510"/>
        <v>0</v>
      </c>
    </row>
    <row r="3516" spans="3:45">
      <c r="C3516" s="169" t="s">
        <v>146</v>
      </c>
      <c r="D3516" s="448" t="str">
        <f t="shared" si="511"/>
        <v/>
      </c>
      <c r="E3516" s="449"/>
      <c r="F3516" s="449"/>
      <c r="G3516" s="449"/>
      <c r="H3516" s="449"/>
      <c r="I3516" s="449"/>
      <c r="J3516" s="449"/>
      <c r="K3516" s="449"/>
      <c r="L3516" s="450"/>
      <c r="M3516" s="408"/>
      <c r="N3516" s="408"/>
      <c r="O3516" s="408"/>
      <c r="P3516" s="408"/>
      <c r="Q3516" s="408"/>
      <c r="R3516" s="408"/>
      <c r="S3516" s="408"/>
      <c r="T3516" s="408"/>
      <c r="U3516" s="408"/>
      <c r="V3516" s="408"/>
      <c r="W3516" s="408"/>
      <c r="X3516" s="408"/>
      <c r="Y3516" s="408"/>
      <c r="Z3516" s="408"/>
      <c r="AA3516" s="408"/>
      <c r="AB3516" s="408"/>
      <c r="AC3516" s="408"/>
      <c r="AD3516" s="408"/>
      <c r="AG3516" s="111">
        <f t="shared" si="512"/>
        <v>0</v>
      </c>
      <c r="AH3516" s="95">
        <f t="shared" si="513"/>
        <v>0</v>
      </c>
      <c r="AI3516" s="95">
        <f t="shared" si="514"/>
        <v>0</v>
      </c>
      <c r="AJ3516" s="95">
        <f t="shared" si="515"/>
        <v>0</v>
      </c>
      <c r="AL3516" s="111">
        <f t="shared" si="516"/>
        <v>0</v>
      </c>
      <c r="AN3516" s="111">
        <f t="shared" si="517"/>
        <v>0</v>
      </c>
      <c r="AO3516" s="95">
        <f t="shared" si="518"/>
        <v>0</v>
      </c>
      <c r="AP3516" s="95">
        <f t="shared" si="519"/>
        <v>0</v>
      </c>
      <c r="AQ3516" s="95">
        <f t="shared" si="520"/>
        <v>0</v>
      </c>
      <c r="AS3516" s="111">
        <f t="shared" si="510"/>
        <v>0</v>
      </c>
    </row>
    <row r="3517" spans="3:45">
      <c r="C3517" s="169" t="s">
        <v>147</v>
      </c>
      <c r="D3517" s="448" t="str">
        <f t="shared" si="511"/>
        <v/>
      </c>
      <c r="E3517" s="449"/>
      <c r="F3517" s="449"/>
      <c r="G3517" s="449"/>
      <c r="H3517" s="449"/>
      <c r="I3517" s="449"/>
      <c r="J3517" s="449"/>
      <c r="K3517" s="449"/>
      <c r="L3517" s="450"/>
      <c r="M3517" s="408"/>
      <c r="N3517" s="408"/>
      <c r="O3517" s="408"/>
      <c r="P3517" s="408"/>
      <c r="Q3517" s="408"/>
      <c r="R3517" s="408"/>
      <c r="S3517" s="408"/>
      <c r="T3517" s="408"/>
      <c r="U3517" s="408"/>
      <c r="V3517" s="408"/>
      <c r="W3517" s="408"/>
      <c r="X3517" s="408"/>
      <c r="Y3517" s="408"/>
      <c r="Z3517" s="408"/>
      <c r="AA3517" s="408"/>
      <c r="AB3517" s="408"/>
      <c r="AC3517" s="408"/>
      <c r="AD3517" s="408"/>
      <c r="AG3517" s="111">
        <f t="shared" si="512"/>
        <v>0</v>
      </c>
      <c r="AH3517" s="95">
        <f t="shared" si="513"/>
        <v>0</v>
      </c>
      <c r="AI3517" s="95">
        <f t="shared" si="514"/>
        <v>0</v>
      </c>
      <c r="AJ3517" s="95">
        <f t="shared" si="515"/>
        <v>0</v>
      </c>
      <c r="AL3517" s="111">
        <f t="shared" si="516"/>
        <v>0</v>
      </c>
      <c r="AN3517" s="111">
        <f t="shared" si="517"/>
        <v>0</v>
      </c>
      <c r="AO3517" s="95">
        <f t="shared" si="518"/>
        <v>0</v>
      </c>
      <c r="AP3517" s="95">
        <f t="shared" si="519"/>
        <v>0</v>
      </c>
      <c r="AQ3517" s="95">
        <f t="shared" si="520"/>
        <v>0</v>
      </c>
      <c r="AS3517" s="111">
        <f t="shared" si="510"/>
        <v>0</v>
      </c>
    </row>
    <row r="3518" spans="3:45">
      <c r="C3518" s="169" t="s">
        <v>148</v>
      </c>
      <c r="D3518" s="448" t="str">
        <f t="shared" si="511"/>
        <v/>
      </c>
      <c r="E3518" s="449"/>
      <c r="F3518" s="449"/>
      <c r="G3518" s="449"/>
      <c r="H3518" s="449"/>
      <c r="I3518" s="449"/>
      <c r="J3518" s="449"/>
      <c r="K3518" s="449"/>
      <c r="L3518" s="450"/>
      <c r="M3518" s="408"/>
      <c r="N3518" s="408"/>
      <c r="O3518" s="408"/>
      <c r="P3518" s="408"/>
      <c r="Q3518" s="408"/>
      <c r="R3518" s="408"/>
      <c r="S3518" s="408"/>
      <c r="T3518" s="408"/>
      <c r="U3518" s="408"/>
      <c r="V3518" s="408"/>
      <c r="W3518" s="408"/>
      <c r="X3518" s="408"/>
      <c r="Y3518" s="408"/>
      <c r="Z3518" s="408"/>
      <c r="AA3518" s="408"/>
      <c r="AB3518" s="408"/>
      <c r="AC3518" s="408"/>
      <c r="AD3518" s="408"/>
      <c r="AG3518" s="111">
        <f t="shared" si="512"/>
        <v>0</v>
      </c>
      <c r="AH3518" s="95">
        <f t="shared" si="513"/>
        <v>0</v>
      </c>
      <c r="AI3518" s="95">
        <f t="shared" si="514"/>
        <v>0</v>
      </c>
      <c r="AJ3518" s="95">
        <f t="shared" si="515"/>
        <v>0</v>
      </c>
      <c r="AL3518" s="111">
        <f t="shared" si="516"/>
        <v>0</v>
      </c>
      <c r="AN3518" s="111">
        <f t="shared" si="517"/>
        <v>0</v>
      </c>
      <c r="AO3518" s="95">
        <f t="shared" si="518"/>
        <v>0</v>
      </c>
      <c r="AP3518" s="95">
        <f t="shared" si="519"/>
        <v>0</v>
      </c>
      <c r="AQ3518" s="95">
        <f t="shared" si="520"/>
        <v>0</v>
      </c>
      <c r="AS3518" s="111">
        <f t="shared" si="510"/>
        <v>0</v>
      </c>
    </row>
    <row r="3519" spans="3:45">
      <c r="C3519" s="169" t="s">
        <v>149</v>
      </c>
      <c r="D3519" s="448" t="str">
        <f t="shared" si="511"/>
        <v/>
      </c>
      <c r="E3519" s="449"/>
      <c r="F3519" s="449"/>
      <c r="G3519" s="449"/>
      <c r="H3519" s="449"/>
      <c r="I3519" s="449"/>
      <c r="J3519" s="449"/>
      <c r="K3519" s="449"/>
      <c r="L3519" s="450"/>
      <c r="M3519" s="408"/>
      <c r="N3519" s="408"/>
      <c r="O3519" s="408"/>
      <c r="P3519" s="408"/>
      <c r="Q3519" s="408"/>
      <c r="R3519" s="408"/>
      <c r="S3519" s="408"/>
      <c r="T3519" s="408"/>
      <c r="U3519" s="408"/>
      <c r="V3519" s="408"/>
      <c r="W3519" s="408"/>
      <c r="X3519" s="408"/>
      <c r="Y3519" s="408"/>
      <c r="Z3519" s="408"/>
      <c r="AA3519" s="408"/>
      <c r="AB3519" s="408"/>
      <c r="AC3519" s="408"/>
      <c r="AD3519" s="408"/>
      <c r="AG3519" s="111">
        <f t="shared" si="512"/>
        <v>0</v>
      </c>
      <c r="AH3519" s="95">
        <f t="shared" si="513"/>
        <v>0</v>
      </c>
      <c r="AI3519" s="95">
        <f t="shared" si="514"/>
        <v>0</v>
      </c>
      <c r="AJ3519" s="95">
        <f t="shared" si="515"/>
        <v>0</v>
      </c>
      <c r="AL3519" s="111">
        <f t="shared" si="516"/>
        <v>0</v>
      </c>
      <c r="AN3519" s="111">
        <f t="shared" si="517"/>
        <v>0</v>
      </c>
      <c r="AO3519" s="95">
        <f t="shared" si="518"/>
        <v>0</v>
      </c>
      <c r="AP3519" s="95">
        <f t="shared" si="519"/>
        <v>0</v>
      </c>
      <c r="AQ3519" s="95">
        <f t="shared" si="520"/>
        <v>0</v>
      </c>
      <c r="AS3519" s="111">
        <f t="shared" si="510"/>
        <v>0</v>
      </c>
    </row>
    <row r="3520" spans="3:45">
      <c r="C3520" s="169" t="s">
        <v>150</v>
      </c>
      <c r="D3520" s="448" t="str">
        <f t="shared" si="511"/>
        <v/>
      </c>
      <c r="E3520" s="449"/>
      <c r="F3520" s="449"/>
      <c r="G3520" s="449"/>
      <c r="H3520" s="449"/>
      <c r="I3520" s="449"/>
      <c r="J3520" s="449"/>
      <c r="K3520" s="449"/>
      <c r="L3520" s="450"/>
      <c r="M3520" s="408"/>
      <c r="N3520" s="408"/>
      <c r="O3520" s="408"/>
      <c r="P3520" s="408"/>
      <c r="Q3520" s="408"/>
      <c r="R3520" s="408"/>
      <c r="S3520" s="408"/>
      <c r="T3520" s="408"/>
      <c r="U3520" s="408"/>
      <c r="V3520" s="408"/>
      <c r="W3520" s="408"/>
      <c r="X3520" s="408"/>
      <c r="Y3520" s="408"/>
      <c r="Z3520" s="408"/>
      <c r="AA3520" s="408"/>
      <c r="AB3520" s="408"/>
      <c r="AC3520" s="408"/>
      <c r="AD3520" s="408"/>
      <c r="AG3520" s="111">
        <f t="shared" si="512"/>
        <v>0</v>
      </c>
      <c r="AH3520" s="95">
        <f t="shared" si="513"/>
        <v>0</v>
      </c>
      <c r="AI3520" s="95">
        <f t="shared" si="514"/>
        <v>0</v>
      </c>
      <c r="AJ3520" s="95">
        <f t="shared" si="515"/>
        <v>0</v>
      </c>
      <c r="AL3520" s="111">
        <f t="shared" si="516"/>
        <v>0</v>
      </c>
      <c r="AN3520" s="111">
        <f t="shared" si="517"/>
        <v>0</v>
      </c>
      <c r="AO3520" s="95">
        <f t="shared" si="518"/>
        <v>0</v>
      </c>
      <c r="AP3520" s="95">
        <f t="shared" si="519"/>
        <v>0</v>
      </c>
      <c r="AQ3520" s="95">
        <f t="shared" si="520"/>
        <v>0</v>
      </c>
      <c r="AS3520" s="111">
        <f t="shared" si="510"/>
        <v>0</v>
      </c>
    </row>
    <row r="3521" spans="3:45">
      <c r="C3521" s="169" t="s">
        <v>151</v>
      </c>
      <c r="D3521" s="448" t="str">
        <f t="shared" si="511"/>
        <v/>
      </c>
      <c r="E3521" s="449"/>
      <c r="F3521" s="449"/>
      <c r="G3521" s="449"/>
      <c r="H3521" s="449"/>
      <c r="I3521" s="449"/>
      <c r="J3521" s="449"/>
      <c r="K3521" s="449"/>
      <c r="L3521" s="450"/>
      <c r="M3521" s="408"/>
      <c r="N3521" s="408"/>
      <c r="O3521" s="408"/>
      <c r="P3521" s="408"/>
      <c r="Q3521" s="408"/>
      <c r="R3521" s="408"/>
      <c r="S3521" s="408"/>
      <c r="T3521" s="408"/>
      <c r="U3521" s="408"/>
      <c r="V3521" s="408"/>
      <c r="W3521" s="408"/>
      <c r="X3521" s="408"/>
      <c r="Y3521" s="408"/>
      <c r="Z3521" s="408"/>
      <c r="AA3521" s="408"/>
      <c r="AB3521" s="408"/>
      <c r="AC3521" s="408"/>
      <c r="AD3521" s="408"/>
      <c r="AG3521" s="111">
        <f t="shared" si="512"/>
        <v>0</v>
      </c>
      <c r="AH3521" s="95">
        <f t="shared" si="513"/>
        <v>0</v>
      </c>
      <c r="AI3521" s="95">
        <f t="shared" si="514"/>
        <v>0</v>
      </c>
      <c r="AJ3521" s="95">
        <f t="shared" si="515"/>
        <v>0</v>
      </c>
      <c r="AL3521" s="111">
        <f t="shared" si="516"/>
        <v>0</v>
      </c>
      <c r="AN3521" s="111">
        <f t="shared" si="517"/>
        <v>0</v>
      </c>
      <c r="AO3521" s="95">
        <f t="shared" si="518"/>
        <v>0</v>
      </c>
      <c r="AP3521" s="95">
        <f t="shared" si="519"/>
        <v>0</v>
      </c>
      <c r="AQ3521" s="95">
        <f t="shared" si="520"/>
        <v>0</v>
      </c>
      <c r="AS3521" s="111">
        <f t="shared" si="510"/>
        <v>0</v>
      </c>
    </row>
    <row r="3522" spans="3:45">
      <c r="C3522" s="169" t="s">
        <v>152</v>
      </c>
      <c r="D3522" s="448" t="str">
        <f t="shared" si="511"/>
        <v/>
      </c>
      <c r="E3522" s="449"/>
      <c r="F3522" s="449"/>
      <c r="G3522" s="449"/>
      <c r="H3522" s="449"/>
      <c r="I3522" s="449"/>
      <c r="J3522" s="449"/>
      <c r="K3522" s="449"/>
      <c r="L3522" s="450"/>
      <c r="M3522" s="408"/>
      <c r="N3522" s="408"/>
      <c r="O3522" s="408"/>
      <c r="P3522" s="408"/>
      <c r="Q3522" s="408"/>
      <c r="R3522" s="408"/>
      <c r="S3522" s="408"/>
      <c r="T3522" s="408"/>
      <c r="U3522" s="408"/>
      <c r="V3522" s="408"/>
      <c r="W3522" s="408"/>
      <c r="X3522" s="408"/>
      <c r="Y3522" s="408"/>
      <c r="Z3522" s="408"/>
      <c r="AA3522" s="408"/>
      <c r="AB3522" s="408"/>
      <c r="AC3522" s="408"/>
      <c r="AD3522" s="408"/>
      <c r="AG3522" s="111">
        <f t="shared" si="512"/>
        <v>0</v>
      </c>
      <c r="AH3522" s="95">
        <f t="shared" si="513"/>
        <v>0</v>
      </c>
      <c r="AI3522" s="95">
        <f t="shared" si="514"/>
        <v>0</v>
      </c>
      <c r="AJ3522" s="95">
        <f t="shared" si="515"/>
        <v>0</v>
      </c>
      <c r="AL3522" s="111">
        <f t="shared" si="516"/>
        <v>0</v>
      </c>
      <c r="AN3522" s="111">
        <f t="shared" si="517"/>
        <v>0</v>
      </c>
      <c r="AO3522" s="95">
        <f t="shared" si="518"/>
        <v>0</v>
      </c>
      <c r="AP3522" s="95">
        <f t="shared" si="519"/>
        <v>0</v>
      </c>
      <c r="AQ3522" s="95">
        <f t="shared" si="520"/>
        <v>0</v>
      </c>
      <c r="AS3522" s="111">
        <f t="shared" si="510"/>
        <v>0</v>
      </c>
    </row>
    <row r="3523" spans="3:45">
      <c r="C3523" s="169" t="s">
        <v>153</v>
      </c>
      <c r="D3523" s="448" t="str">
        <f t="shared" si="511"/>
        <v/>
      </c>
      <c r="E3523" s="449"/>
      <c r="F3523" s="449"/>
      <c r="G3523" s="449"/>
      <c r="H3523" s="449"/>
      <c r="I3523" s="449"/>
      <c r="J3523" s="449"/>
      <c r="K3523" s="449"/>
      <c r="L3523" s="450"/>
      <c r="M3523" s="408"/>
      <c r="N3523" s="408"/>
      <c r="O3523" s="408"/>
      <c r="P3523" s="408"/>
      <c r="Q3523" s="408"/>
      <c r="R3523" s="408"/>
      <c r="S3523" s="408"/>
      <c r="T3523" s="408"/>
      <c r="U3523" s="408"/>
      <c r="V3523" s="408"/>
      <c r="W3523" s="408"/>
      <c r="X3523" s="408"/>
      <c r="Y3523" s="408"/>
      <c r="Z3523" s="408"/>
      <c r="AA3523" s="408"/>
      <c r="AB3523" s="408"/>
      <c r="AC3523" s="408"/>
      <c r="AD3523" s="408"/>
      <c r="AG3523" s="111">
        <f t="shared" si="512"/>
        <v>0</v>
      </c>
      <c r="AH3523" s="95">
        <f t="shared" si="513"/>
        <v>0</v>
      </c>
      <c r="AI3523" s="95">
        <f t="shared" si="514"/>
        <v>0</v>
      </c>
      <c r="AJ3523" s="95">
        <f t="shared" si="515"/>
        <v>0</v>
      </c>
      <c r="AL3523" s="111">
        <f t="shared" si="516"/>
        <v>0</v>
      </c>
      <c r="AN3523" s="111">
        <f t="shared" si="517"/>
        <v>0</v>
      </c>
      <c r="AO3523" s="95">
        <f t="shared" si="518"/>
        <v>0</v>
      </c>
      <c r="AP3523" s="95">
        <f t="shared" si="519"/>
        <v>0</v>
      </c>
      <c r="AQ3523" s="95">
        <f t="shared" si="520"/>
        <v>0</v>
      </c>
      <c r="AS3523" s="111">
        <f t="shared" si="510"/>
        <v>0</v>
      </c>
    </row>
    <row r="3524" spans="3:45">
      <c r="C3524" s="169" t="s">
        <v>154</v>
      </c>
      <c r="D3524" s="448" t="str">
        <f t="shared" si="511"/>
        <v/>
      </c>
      <c r="E3524" s="449"/>
      <c r="F3524" s="449"/>
      <c r="G3524" s="449"/>
      <c r="H3524" s="449"/>
      <c r="I3524" s="449"/>
      <c r="J3524" s="449"/>
      <c r="K3524" s="449"/>
      <c r="L3524" s="450"/>
      <c r="M3524" s="408"/>
      <c r="N3524" s="408"/>
      <c r="O3524" s="408"/>
      <c r="P3524" s="408"/>
      <c r="Q3524" s="408"/>
      <c r="R3524" s="408"/>
      <c r="S3524" s="408"/>
      <c r="T3524" s="408"/>
      <c r="U3524" s="408"/>
      <c r="V3524" s="408"/>
      <c r="W3524" s="408"/>
      <c r="X3524" s="408"/>
      <c r="Y3524" s="408"/>
      <c r="Z3524" s="408"/>
      <c r="AA3524" s="408"/>
      <c r="AB3524" s="408"/>
      <c r="AC3524" s="408"/>
      <c r="AD3524" s="408"/>
      <c r="AG3524" s="111">
        <f t="shared" si="512"/>
        <v>0</v>
      </c>
      <c r="AH3524" s="95">
        <f t="shared" si="513"/>
        <v>0</v>
      </c>
      <c r="AI3524" s="95">
        <f t="shared" si="514"/>
        <v>0</v>
      </c>
      <c r="AJ3524" s="95">
        <f t="shared" si="515"/>
        <v>0</v>
      </c>
      <c r="AL3524" s="111">
        <f t="shared" si="516"/>
        <v>0</v>
      </c>
      <c r="AN3524" s="111">
        <f t="shared" si="517"/>
        <v>0</v>
      </c>
      <c r="AO3524" s="95">
        <f t="shared" si="518"/>
        <v>0</v>
      </c>
      <c r="AP3524" s="95">
        <f t="shared" si="519"/>
        <v>0</v>
      </c>
      <c r="AQ3524" s="95">
        <f t="shared" si="520"/>
        <v>0</v>
      </c>
      <c r="AS3524" s="111">
        <f t="shared" si="510"/>
        <v>0</v>
      </c>
    </row>
    <row r="3525" spans="3:45">
      <c r="C3525" s="169" t="s">
        <v>155</v>
      </c>
      <c r="D3525" s="448" t="str">
        <f t="shared" si="511"/>
        <v/>
      </c>
      <c r="E3525" s="449"/>
      <c r="F3525" s="449"/>
      <c r="G3525" s="449"/>
      <c r="H3525" s="449"/>
      <c r="I3525" s="449"/>
      <c r="J3525" s="449"/>
      <c r="K3525" s="449"/>
      <c r="L3525" s="450"/>
      <c r="M3525" s="408"/>
      <c r="N3525" s="408"/>
      <c r="O3525" s="408"/>
      <c r="P3525" s="408"/>
      <c r="Q3525" s="408"/>
      <c r="R3525" s="408"/>
      <c r="S3525" s="408"/>
      <c r="T3525" s="408"/>
      <c r="U3525" s="408"/>
      <c r="V3525" s="408"/>
      <c r="W3525" s="408"/>
      <c r="X3525" s="408"/>
      <c r="Y3525" s="408"/>
      <c r="Z3525" s="408"/>
      <c r="AA3525" s="408"/>
      <c r="AB3525" s="408"/>
      <c r="AC3525" s="408"/>
      <c r="AD3525" s="408"/>
      <c r="AG3525" s="111">
        <f t="shared" si="512"/>
        <v>0</v>
      </c>
      <c r="AH3525" s="95">
        <f t="shared" si="513"/>
        <v>0</v>
      </c>
      <c r="AI3525" s="95">
        <f t="shared" si="514"/>
        <v>0</v>
      </c>
      <c r="AJ3525" s="95">
        <f t="shared" si="515"/>
        <v>0</v>
      </c>
      <c r="AL3525" s="111">
        <f t="shared" si="516"/>
        <v>0</v>
      </c>
      <c r="AN3525" s="111">
        <f t="shared" si="517"/>
        <v>0</v>
      </c>
      <c r="AO3525" s="95">
        <f t="shared" si="518"/>
        <v>0</v>
      </c>
      <c r="AP3525" s="95">
        <f t="shared" si="519"/>
        <v>0</v>
      </c>
      <c r="AQ3525" s="95">
        <f t="shared" si="520"/>
        <v>0</v>
      </c>
      <c r="AS3525" s="111">
        <f t="shared" si="510"/>
        <v>0</v>
      </c>
    </row>
    <row r="3526" spans="3:45">
      <c r="C3526" s="169" t="s">
        <v>156</v>
      </c>
      <c r="D3526" s="448" t="str">
        <f t="shared" si="511"/>
        <v/>
      </c>
      <c r="E3526" s="449"/>
      <c r="F3526" s="449"/>
      <c r="G3526" s="449"/>
      <c r="H3526" s="449"/>
      <c r="I3526" s="449"/>
      <c r="J3526" s="449"/>
      <c r="K3526" s="449"/>
      <c r="L3526" s="450"/>
      <c r="M3526" s="408"/>
      <c r="N3526" s="408"/>
      <c r="O3526" s="408"/>
      <c r="P3526" s="408"/>
      <c r="Q3526" s="408"/>
      <c r="R3526" s="408"/>
      <c r="S3526" s="408"/>
      <c r="T3526" s="408"/>
      <c r="U3526" s="408"/>
      <c r="V3526" s="408"/>
      <c r="W3526" s="408"/>
      <c r="X3526" s="408"/>
      <c r="Y3526" s="408"/>
      <c r="Z3526" s="408"/>
      <c r="AA3526" s="408"/>
      <c r="AB3526" s="408"/>
      <c r="AC3526" s="408"/>
      <c r="AD3526" s="408"/>
      <c r="AG3526" s="111">
        <f t="shared" si="512"/>
        <v>0</v>
      </c>
      <c r="AH3526" s="95">
        <f t="shared" si="513"/>
        <v>0</v>
      </c>
      <c r="AI3526" s="95">
        <f t="shared" si="514"/>
        <v>0</v>
      </c>
      <c r="AJ3526" s="95">
        <f t="shared" si="515"/>
        <v>0</v>
      </c>
      <c r="AL3526" s="111">
        <f t="shared" si="516"/>
        <v>0</v>
      </c>
      <c r="AN3526" s="111">
        <f t="shared" si="517"/>
        <v>0</v>
      </c>
      <c r="AO3526" s="95">
        <f t="shared" si="518"/>
        <v>0</v>
      </c>
      <c r="AP3526" s="95">
        <f t="shared" si="519"/>
        <v>0</v>
      </c>
      <c r="AQ3526" s="95">
        <f t="shared" si="520"/>
        <v>0</v>
      </c>
      <c r="AS3526" s="111">
        <f t="shared" si="510"/>
        <v>0</v>
      </c>
    </row>
    <row r="3527" spans="3:45">
      <c r="C3527" s="169" t="s">
        <v>157</v>
      </c>
      <c r="D3527" s="448" t="str">
        <f t="shared" si="511"/>
        <v/>
      </c>
      <c r="E3527" s="449"/>
      <c r="F3527" s="449"/>
      <c r="G3527" s="449"/>
      <c r="H3527" s="449"/>
      <c r="I3527" s="449"/>
      <c r="J3527" s="449"/>
      <c r="K3527" s="449"/>
      <c r="L3527" s="450"/>
      <c r="M3527" s="408"/>
      <c r="N3527" s="408"/>
      <c r="O3527" s="408"/>
      <c r="P3527" s="408"/>
      <c r="Q3527" s="408"/>
      <c r="R3527" s="408"/>
      <c r="S3527" s="408"/>
      <c r="T3527" s="408"/>
      <c r="U3527" s="408"/>
      <c r="V3527" s="408"/>
      <c r="W3527" s="408"/>
      <c r="X3527" s="408"/>
      <c r="Y3527" s="408"/>
      <c r="Z3527" s="408"/>
      <c r="AA3527" s="408"/>
      <c r="AB3527" s="408"/>
      <c r="AC3527" s="408"/>
      <c r="AD3527" s="408"/>
      <c r="AG3527" s="111">
        <f t="shared" si="512"/>
        <v>0</v>
      </c>
      <c r="AH3527" s="95">
        <f t="shared" si="513"/>
        <v>0</v>
      </c>
      <c r="AI3527" s="95">
        <f t="shared" si="514"/>
        <v>0</v>
      </c>
      <c r="AJ3527" s="95">
        <f t="shared" si="515"/>
        <v>0</v>
      </c>
      <c r="AL3527" s="111">
        <f t="shared" si="516"/>
        <v>0</v>
      </c>
      <c r="AN3527" s="111">
        <f t="shared" si="517"/>
        <v>0</v>
      </c>
      <c r="AO3527" s="95">
        <f t="shared" si="518"/>
        <v>0</v>
      </c>
      <c r="AP3527" s="95">
        <f t="shared" si="519"/>
        <v>0</v>
      </c>
      <c r="AQ3527" s="95">
        <f t="shared" si="520"/>
        <v>0</v>
      </c>
      <c r="AS3527" s="111">
        <f t="shared" si="510"/>
        <v>0</v>
      </c>
    </row>
    <row r="3528" spans="3:45">
      <c r="C3528" s="169" t="s">
        <v>158</v>
      </c>
      <c r="D3528" s="448" t="str">
        <f t="shared" si="511"/>
        <v/>
      </c>
      <c r="E3528" s="449"/>
      <c r="F3528" s="449"/>
      <c r="G3528" s="449"/>
      <c r="H3528" s="449"/>
      <c r="I3528" s="449"/>
      <c r="J3528" s="449"/>
      <c r="K3528" s="449"/>
      <c r="L3528" s="450"/>
      <c r="M3528" s="408"/>
      <c r="N3528" s="408"/>
      <c r="O3528" s="408"/>
      <c r="P3528" s="408"/>
      <c r="Q3528" s="408"/>
      <c r="R3528" s="408"/>
      <c r="S3528" s="408"/>
      <c r="T3528" s="408"/>
      <c r="U3528" s="408"/>
      <c r="V3528" s="408"/>
      <c r="W3528" s="408"/>
      <c r="X3528" s="408"/>
      <c r="Y3528" s="408"/>
      <c r="Z3528" s="408"/>
      <c r="AA3528" s="408"/>
      <c r="AB3528" s="408"/>
      <c r="AC3528" s="408"/>
      <c r="AD3528" s="408"/>
      <c r="AG3528" s="111">
        <f t="shared" si="512"/>
        <v>0</v>
      </c>
      <c r="AH3528" s="95">
        <f t="shared" si="513"/>
        <v>0</v>
      </c>
      <c r="AI3528" s="95">
        <f t="shared" si="514"/>
        <v>0</v>
      </c>
      <c r="AJ3528" s="95">
        <f t="shared" si="515"/>
        <v>0</v>
      </c>
      <c r="AL3528" s="111">
        <f t="shared" si="516"/>
        <v>0</v>
      </c>
      <c r="AN3528" s="111">
        <f t="shared" si="517"/>
        <v>0</v>
      </c>
      <c r="AO3528" s="95">
        <f t="shared" si="518"/>
        <v>0</v>
      </c>
      <c r="AP3528" s="95">
        <f t="shared" si="519"/>
        <v>0</v>
      </c>
      <c r="AQ3528" s="95">
        <f t="shared" si="520"/>
        <v>0</v>
      </c>
      <c r="AS3528" s="111">
        <f t="shared" si="510"/>
        <v>0</v>
      </c>
    </row>
    <row r="3529" spans="3:45">
      <c r="C3529" s="169" t="s">
        <v>159</v>
      </c>
      <c r="D3529" s="448" t="str">
        <f t="shared" si="511"/>
        <v/>
      </c>
      <c r="E3529" s="449"/>
      <c r="F3529" s="449"/>
      <c r="G3529" s="449"/>
      <c r="H3529" s="449"/>
      <c r="I3529" s="449"/>
      <c r="J3529" s="449"/>
      <c r="K3529" s="449"/>
      <c r="L3529" s="450"/>
      <c r="M3529" s="408"/>
      <c r="N3529" s="408"/>
      <c r="O3529" s="408"/>
      <c r="P3529" s="408"/>
      <c r="Q3529" s="408"/>
      <c r="R3529" s="408"/>
      <c r="S3529" s="408"/>
      <c r="T3529" s="408"/>
      <c r="U3529" s="408"/>
      <c r="V3529" s="408"/>
      <c r="W3529" s="408"/>
      <c r="X3529" s="408"/>
      <c r="Y3529" s="408"/>
      <c r="Z3529" s="408"/>
      <c r="AA3529" s="408"/>
      <c r="AB3529" s="408"/>
      <c r="AC3529" s="408"/>
      <c r="AD3529" s="408"/>
      <c r="AG3529" s="111">
        <f t="shared" si="512"/>
        <v>0</v>
      </c>
      <c r="AH3529" s="95">
        <f t="shared" si="513"/>
        <v>0</v>
      </c>
      <c r="AI3529" s="95">
        <f t="shared" si="514"/>
        <v>0</v>
      </c>
      <c r="AJ3529" s="95">
        <f t="shared" si="515"/>
        <v>0</v>
      </c>
      <c r="AL3529" s="111">
        <f t="shared" si="516"/>
        <v>0</v>
      </c>
      <c r="AN3529" s="111">
        <f t="shared" si="517"/>
        <v>0</v>
      </c>
      <c r="AO3529" s="95">
        <f t="shared" si="518"/>
        <v>0</v>
      </c>
      <c r="AP3529" s="95">
        <f t="shared" si="519"/>
        <v>0</v>
      </c>
      <c r="AQ3529" s="95">
        <f t="shared" si="520"/>
        <v>0</v>
      </c>
      <c r="AS3529" s="111">
        <f t="shared" si="510"/>
        <v>0</v>
      </c>
    </row>
    <row r="3530" spans="3:45">
      <c r="C3530" s="169" t="s">
        <v>160</v>
      </c>
      <c r="D3530" s="448" t="str">
        <f t="shared" si="511"/>
        <v/>
      </c>
      <c r="E3530" s="449"/>
      <c r="F3530" s="449"/>
      <c r="G3530" s="449"/>
      <c r="H3530" s="449"/>
      <c r="I3530" s="449"/>
      <c r="J3530" s="449"/>
      <c r="K3530" s="449"/>
      <c r="L3530" s="450"/>
      <c r="M3530" s="408"/>
      <c r="N3530" s="408"/>
      <c r="O3530" s="408"/>
      <c r="P3530" s="408"/>
      <c r="Q3530" s="408"/>
      <c r="R3530" s="408"/>
      <c r="S3530" s="408"/>
      <c r="T3530" s="408"/>
      <c r="U3530" s="408"/>
      <c r="V3530" s="408"/>
      <c r="W3530" s="408"/>
      <c r="X3530" s="408"/>
      <c r="Y3530" s="408"/>
      <c r="Z3530" s="408"/>
      <c r="AA3530" s="408"/>
      <c r="AB3530" s="408"/>
      <c r="AC3530" s="408"/>
      <c r="AD3530" s="408"/>
      <c r="AG3530" s="111">
        <f t="shared" si="512"/>
        <v>0</v>
      </c>
      <c r="AH3530" s="95">
        <f t="shared" si="513"/>
        <v>0</v>
      </c>
      <c r="AI3530" s="95">
        <f t="shared" si="514"/>
        <v>0</v>
      </c>
      <c r="AJ3530" s="95">
        <f t="shared" si="515"/>
        <v>0</v>
      </c>
      <c r="AL3530" s="111">
        <f t="shared" si="516"/>
        <v>0</v>
      </c>
      <c r="AN3530" s="111">
        <f t="shared" si="517"/>
        <v>0</v>
      </c>
      <c r="AO3530" s="95">
        <f t="shared" si="518"/>
        <v>0</v>
      </c>
      <c r="AP3530" s="95">
        <f t="shared" si="519"/>
        <v>0</v>
      </c>
      <c r="AQ3530" s="95">
        <f t="shared" si="520"/>
        <v>0</v>
      </c>
      <c r="AS3530" s="111">
        <f t="shared" si="510"/>
        <v>0</v>
      </c>
    </row>
    <row r="3531" spans="3:45">
      <c r="C3531" s="170" t="s">
        <v>161</v>
      </c>
      <c r="D3531" s="448" t="str">
        <f t="shared" si="511"/>
        <v/>
      </c>
      <c r="E3531" s="449"/>
      <c r="F3531" s="449"/>
      <c r="G3531" s="449"/>
      <c r="H3531" s="449"/>
      <c r="I3531" s="449"/>
      <c r="J3531" s="449"/>
      <c r="K3531" s="449"/>
      <c r="L3531" s="450"/>
      <c r="M3531" s="408"/>
      <c r="N3531" s="408"/>
      <c r="O3531" s="408"/>
      <c r="P3531" s="408"/>
      <c r="Q3531" s="408"/>
      <c r="R3531" s="408"/>
      <c r="S3531" s="408"/>
      <c r="T3531" s="408"/>
      <c r="U3531" s="408"/>
      <c r="V3531" s="408"/>
      <c r="W3531" s="408"/>
      <c r="X3531" s="408"/>
      <c r="Y3531" s="408"/>
      <c r="Z3531" s="408"/>
      <c r="AA3531" s="408"/>
      <c r="AB3531" s="408"/>
      <c r="AC3531" s="408"/>
      <c r="AD3531" s="408"/>
      <c r="AG3531" s="111">
        <f t="shared" si="512"/>
        <v>0</v>
      </c>
      <c r="AH3531" s="95">
        <f t="shared" si="513"/>
        <v>0</v>
      </c>
      <c r="AI3531" s="95">
        <f t="shared" si="514"/>
        <v>0</v>
      </c>
      <c r="AJ3531" s="95">
        <f t="shared" si="515"/>
        <v>0</v>
      </c>
      <c r="AL3531" s="111">
        <f t="shared" si="516"/>
        <v>0</v>
      </c>
      <c r="AN3531" s="111">
        <f t="shared" si="517"/>
        <v>0</v>
      </c>
      <c r="AO3531" s="95">
        <f t="shared" si="518"/>
        <v>0</v>
      </c>
      <c r="AP3531" s="95">
        <f t="shared" si="519"/>
        <v>0</v>
      </c>
      <c r="AQ3531" s="95">
        <f t="shared" si="520"/>
        <v>0</v>
      </c>
      <c r="AS3531" s="111">
        <f t="shared" si="510"/>
        <v>0</v>
      </c>
    </row>
    <row r="3532" spans="3:45">
      <c r="C3532" s="170" t="s">
        <v>162</v>
      </c>
      <c r="D3532" s="448" t="str">
        <f t="shared" si="511"/>
        <v/>
      </c>
      <c r="E3532" s="449"/>
      <c r="F3532" s="449"/>
      <c r="G3532" s="449"/>
      <c r="H3532" s="449"/>
      <c r="I3532" s="449"/>
      <c r="J3532" s="449"/>
      <c r="K3532" s="449"/>
      <c r="L3532" s="450"/>
      <c r="M3532" s="408"/>
      <c r="N3532" s="408"/>
      <c r="O3532" s="408"/>
      <c r="P3532" s="408"/>
      <c r="Q3532" s="408"/>
      <c r="R3532" s="408"/>
      <c r="S3532" s="408"/>
      <c r="T3532" s="408"/>
      <c r="U3532" s="408"/>
      <c r="V3532" s="408"/>
      <c r="W3532" s="408"/>
      <c r="X3532" s="408"/>
      <c r="Y3532" s="408"/>
      <c r="Z3532" s="408"/>
      <c r="AA3532" s="408"/>
      <c r="AB3532" s="408"/>
      <c r="AC3532" s="408"/>
      <c r="AD3532" s="408"/>
      <c r="AG3532" s="111">
        <f t="shared" si="512"/>
        <v>0</v>
      </c>
      <c r="AH3532" s="95">
        <f t="shared" si="513"/>
        <v>0</v>
      </c>
      <c r="AI3532" s="95">
        <f t="shared" si="514"/>
        <v>0</v>
      </c>
      <c r="AJ3532" s="95">
        <f t="shared" si="515"/>
        <v>0</v>
      </c>
      <c r="AL3532" s="111">
        <f t="shared" si="516"/>
        <v>0</v>
      </c>
      <c r="AN3532" s="111">
        <f t="shared" si="517"/>
        <v>0</v>
      </c>
      <c r="AO3532" s="95">
        <f t="shared" si="518"/>
        <v>0</v>
      </c>
      <c r="AP3532" s="95">
        <f t="shared" si="519"/>
        <v>0</v>
      </c>
      <c r="AQ3532" s="95">
        <f t="shared" si="520"/>
        <v>0</v>
      </c>
      <c r="AS3532" s="111">
        <f t="shared" si="510"/>
        <v>0</v>
      </c>
    </row>
    <row r="3533" spans="3:45">
      <c r="C3533" s="170" t="s">
        <v>163</v>
      </c>
      <c r="D3533" s="448" t="str">
        <f t="shared" si="511"/>
        <v/>
      </c>
      <c r="E3533" s="449"/>
      <c r="F3533" s="449"/>
      <c r="G3533" s="449"/>
      <c r="H3533" s="449"/>
      <c r="I3533" s="449"/>
      <c r="J3533" s="449"/>
      <c r="K3533" s="449"/>
      <c r="L3533" s="450"/>
      <c r="M3533" s="408"/>
      <c r="N3533" s="408"/>
      <c r="O3533" s="408"/>
      <c r="P3533" s="408"/>
      <c r="Q3533" s="408"/>
      <c r="R3533" s="408"/>
      <c r="S3533" s="408"/>
      <c r="T3533" s="408"/>
      <c r="U3533" s="408"/>
      <c r="V3533" s="408"/>
      <c r="W3533" s="408"/>
      <c r="X3533" s="408"/>
      <c r="Y3533" s="408"/>
      <c r="Z3533" s="408"/>
      <c r="AA3533" s="408"/>
      <c r="AB3533" s="408"/>
      <c r="AC3533" s="408"/>
      <c r="AD3533" s="408"/>
      <c r="AG3533" s="111">
        <f t="shared" si="512"/>
        <v>0</v>
      </c>
      <c r="AH3533" s="95">
        <f t="shared" si="513"/>
        <v>0</v>
      </c>
      <c r="AI3533" s="95">
        <f t="shared" si="514"/>
        <v>0</v>
      </c>
      <c r="AJ3533" s="95">
        <f t="shared" si="515"/>
        <v>0</v>
      </c>
      <c r="AL3533" s="111">
        <f t="shared" si="516"/>
        <v>0</v>
      </c>
      <c r="AN3533" s="111">
        <f t="shared" si="517"/>
        <v>0</v>
      </c>
      <c r="AO3533" s="95">
        <f t="shared" si="518"/>
        <v>0</v>
      </c>
      <c r="AP3533" s="95">
        <f t="shared" si="519"/>
        <v>0</v>
      </c>
      <c r="AQ3533" s="95">
        <f t="shared" si="520"/>
        <v>0</v>
      </c>
      <c r="AS3533" s="111">
        <f t="shared" si="510"/>
        <v>0</v>
      </c>
    </row>
    <row r="3534" spans="3:45">
      <c r="C3534" s="170" t="s">
        <v>164</v>
      </c>
      <c r="D3534" s="448" t="str">
        <f t="shared" si="511"/>
        <v/>
      </c>
      <c r="E3534" s="449"/>
      <c r="F3534" s="449"/>
      <c r="G3534" s="449"/>
      <c r="H3534" s="449"/>
      <c r="I3534" s="449"/>
      <c r="J3534" s="449"/>
      <c r="K3534" s="449"/>
      <c r="L3534" s="450"/>
      <c r="M3534" s="408"/>
      <c r="N3534" s="408"/>
      <c r="O3534" s="408"/>
      <c r="P3534" s="408"/>
      <c r="Q3534" s="408"/>
      <c r="R3534" s="408"/>
      <c r="S3534" s="408"/>
      <c r="T3534" s="408"/>
      <c r="U3534" s="408"/>
      <c r="V3534" s="408"/>
      <c r="W3534" s="408"/>
      <c r="X3534" s="408"/>
      <c r="Y3534" s="408"/>
      <c r="Z3534" s="408"/>
      <c r="AA3534" s="408"/>
      <c r="AB3534" s="408"/>
      <c r="AC3534" s="408"/>
      <c r="AD3534" s="408"/>
      <c r="AG3534" s="111">
        <f t="shared" si="512"/>
        <v>0</v>
      </c>
      <c r="AH3534" s="95">
        <f t="shared" si="513"/>
        <v>0</v>
      </c>
      <c r="AI3534" s="95">
        <f t="shared" si="514"/>
        <v>0</v>
      </c>
      <c r="AJ3534" s="95">
        <f t="shared" si="515"/>
        <v>0</v>
      </c>
      <c r="AL3534" s="111">
        <f t="shared" si="516"/>
        <v>0</v>
      </c>
      <c r="AN3534" s="111">
        <f t="shared" si="517"/>
        <v>0</v>
      </c>
      <c r="AO3534" s="95">
        <f t="shared" si="518"/>
        <v>0</v>
      </c>
      <c r="AP3534" s="95">
        <f t="shared" si="519"/>
        <v>0</v>
      </c>
      <c r="AQ3534" s="95">
        <f t="shared" si="520"/>
        <v>0</v>
      </c>
      <c r="AS3534" s="111">
        <f t="shared" ref="AS3534:AS3557" si="521">IF(AND(COUNTA(M3534:AD3534)&lt;&gt;0,SUM(M3534:AD3534)=0),1,0)</f>
        <v>0</v>
      </c>
    </row>
    <row r="3535" spans="3:45">
      <c r="C3535" s="283" t="s">
        <v>165</v>
      </c>
      <c r="D3535" s="448" t="str">
        <f t="shared" si="511"/>
        <v/>
      </c>
      <c r="E3535" s="449"/>
      <c r="F3535" s="449"/>
      <c r="G3535" s="449"/>
      <c r="H3535" s="449"/>
      <c r="I3535" s="449"/>
      <c r="J3535" s="449"/>
      <c r="K3535" s="449"/>
      <c r="L3535" s="450"/>
      <c r="M3535" s="408"/>
      <c r="N3535" s="408"/>
      <c r="O3535" s="408"/>
      <c r="P3535" s="408"/>
      <c r="Q3535" s="408"/>
      <c r="R3535" s="408"/>
      <c r="S3535" s="408"/>
      <c r="T3535" s="408"/>
      <c r="U3535" s="408"/>
      <c r="V3535" s="408"/>
      <c r="W3535" s="408"/>
      <c r="X3535" s="408"/>
      <c r="Y3535" s="408"/>
      <c r="Z3535" s="408"/>
      <c r="AA3535" s="408"/>
      <c r="AB3535" s="408"/>
      <c r="AC3535" s="408"/>
      <c r="AD3535" s="408"/>
      <c r="AG3535" s="111">
        <f t="shared" si="512"/>
        <v>0</v>
      </c>
      <c r="AH3535" s="95">
        <f t="shared" si="513"/>
        <v>0</v>
      </c>
      <c r="AI3535" s="95">
        <f t="shared" si="514"/>
        <v>0</v>
      </c>
      <c r="AJ3535" s="95">
        <f t="shared" si="515"/>
        <v>0</v>
      </c>
      <c r="AL3535" s="111">
        <f t="shared" si="516"/>
        <v>0</v>
      </c>
      <c r="AN3535" s="111">
        <f t="shared" si="517"/>
        <v>0</v>
      </c>
      <c r="AO3535" s="95">
        <f t="shared" si="518"/>
        <v>0</v>
      </c>
      <c r="AP3535" s="95">
        <f t="shared" si="519"/>
        <v>0</v>
      </c>
      <c r="AQ3535" s="95">
        <f t="shared" si="520"/>
        <v>0</v>
      </c>
      <c r="AS3535" s="111">
        <f t="shared" si="521"/>
        <v>0</v>
      </c>
    </row>
    <row r="3536" spans="3:45">
      <c r="C3536" s="284" t="s">
        <v>166</v>
      </c>
      <c r="D3536" s="448" t="str">
        <f t="shared" si="511"/>
        <v/>
      </c>
      <c r="E3536" s="449"/>
      <c r="F3536" s="449"/>
      <c r="G3536" s="449"/>
      <c r="H3536" s="449"/>
      <c r="I3536" s="449"/>
      <c r="J3536" s="449"/>
      <c r="K3536" s="449"/>
      <c r="L3536" s="450"/>
      <c r="M3536" s="408"/>
      <c r="N3536" s="408"/>
      <c r="O3536" s="408"/>
      <c r="P3536" s="408"/>
      <c r="Q3536" s="408"/>
      <c r="R3536" s="408"/>
      <c r="S3536" s="408"/>
      <c r="T3536" s="408"/>
      <c r="U3536" s="408"/>
      <c r="V3536" s="408"/>
      <c r="W3536" s="408"/>
      <c r="X3536" s="408"/>
      <c r="Y3536" s="408"/>
      <c r="Z3536" s="408"/>
      <c r="AA3536" s="408"/>
      <c r="AB3536" s="408"/>
      <c r="AC3536" s="408"/>
      <c r="AD3536" s="408"/>
      <c r="AG3536" s="111">
        <f t="shared" si="512"/>
        <v>0</v>
      </c>
      <c r="AH3536" s="95">
        <f t="shared" si="513"/>
        <v>0</v>
      </c>
      <c r="AI3536" s="95">
        <f t="shared" si="514"/>
        <v>0</v>
      </c>
      <c r="AJ3536" s="95">
        <f t="shared" si="515"/>
        <v>0</v>
      </c>
      <c r="AL3536" s="111">
        <f t="shared" si="516"/>
        <v>0</v>
      </c>
      <c r="AN3536" s="111">
        <f t="shared" si="517"/>
        <v>0</v>
      </c>
      <c r="AO3536" s="95">
        <f t="shared" si="518"/>
        <v>0</v>
      </c>
      <c r="AP3536" s="95">
        <f t="shared" si="519"/>
        <v>0</v>
      </c>
      <c r="AQ3536" s="95">
        <f t="shared" si="520"/>
        <v>0</v>
      </c>
      <c r="AS3536" s="111">
        <f t="shared" si="521"/>
        <v>0</v>
      </c>
    </row>
    <row r="3537" spans="3:45">
      <c r="C3537" s="284" t="s">
        <v>167</v>
      </c>
      <c r="D3537" s="448" t="str">
        <f t="shared" si="511"/>
        <v/>
      </c>
      <c r="E3537" s="449"/>
      <c r="F3537" s="449"/>
      <c r="G3537" s="449"/>
      <c r="H3537" s="449"/>
      <c r="I3537" s="449"/>
      <c r="J3537" s="449"/>
      <c r="K3537" s="449"/>
      <c r="L3537" s="450"/>
      <c r="M3537" s="408"/>
      <c r="N3537" s="408"/>
      <c r="O3537" s="408"/>
      <c r="P3537" s="408"/>
      <c r="Q3537" s="408"/>
      <c r="R3537" s="408"/>
      <c r="S3537" s="408"/>
      <c r="T3537" s="408"/>
      <c r="U3537" s="408"/>
      <c r="V3537" s="408"/>
      <c r="W3537" s="408"/>
      <c r="X3537" s="408"/>
      <c r="Y3537" s="408"/>
      <c r="Z3537" s="408"/>
      <c r="AA3537" s="408"/>
      <c r="AB3537" s="408"/>
      <c r="AC3537" s="408"/>
      <c r="AD3537" s="408"/>
      <c r="AG3537" s="111">
        <f t="shared" si="512"/>
        <v>0</v>
      </c>
      <c r="AH3537" s="95">
        <f t="shared" si="513"/>
        <v>0</v>
      </c>
      <c r="AI3537" s="95">
        <f t="shared" si="514"/>
        <v>0</v>
      </c>
      <c r="AJ3537" s="95">
        <f t="shared" si="515"/>
        <v>0</v>
      </c>
      <c r="AL3537" s="111">
        <f t="shared" si="516"/>
        <v>0</v>
      </c>
      <c r="AN3537" s="111">
        <f t="shared" si="517"/>
        <v>0</v>
      </c>
      <c r="AO3537" s="95">
        <f t="shared" si="518"/>
        <v>0</v>
      </c>
      <c r="AP3537" s="95">
        <f t="shared" si="519"/>
        <v>0</v>
      </c>
      <c r="AQ3537" s="95">
        <f t="shared" si="520"/>
        <v>0</v>
      </c>
      <c r="AS3537" s="111">
        <f t="shared" si="521"/>
        <v>0</v>
      </c>
    </row>
    <row r="3538" spans="3:45">
      <c r="C3538" s="225" t="s">
        <v>168</v>
      </c>
      <c r="D3538" s="448" t="str">
        <f t="shared" si="511"/>
        <v/>
      </c>
      <c r="E3538" s="449"/>
      <c r="F3538" s="449"/>
      <c r="G3538" s="449"/>
      <c r="H3538" s="449"/>
      <c r="I3538" s="449"/>
      <c r="J3538" s="449"/>
      <c r="K3538" s="449"/>
      <c r="L3538" s="450"/>
      <c r="M3538" s="408"/>
      <c r="N3538" s="408"/>
      <c r="O3538" s="408"/>
      <c r="P3538" s="408"/>
      <c r="Q3538" s="408"/>
      <c r="R3538" s="408"/>
      <c r="S3538" s="408"/>
      <c r="T3538" s="408"/>
      <c r="U3538" s="408"/>
      <c r="V3538" s="408"/>
      <c r="W3538" s="408"/>
      <c r="X3538" s="408"/>
      <c r="Y3538" s="408"/>
      <c r="Z3538" s="408"/>
      <c r="AA3538" s="408"/>
      <c r="AB3538" s="408"/>
      <c r="AC3538" s="408"/>
      <c r="AD3538" s="408"/>
      <c r="AG3538" s="111">
        <f t="shared" si="512"/>
        <v>0</v>
      </c>
      <c r="AH3538" s="95">
        <f t="shared" si="513"/>
        <v>0</v>
      </c>
      <c r="AI3538" s="95">
        <f t="shared" si="514"/>
        <v>0</v>
      </c>
      <c r="AJ3538" s="95">
        <f t="shared" si="515"/>
        <v>0</v>
      </c>
      <c r="AL3538" s="111">
        <f t="shared" si="516"/>
        <v>0</v>
      </c>
      <c r="AN3538" s="111">
        <f t="shared" si="517"/>
        <v>0</v>
      </c>
      <c r="AO3538" s="95">
        <f t="shared" si="518"/>
        <v>0</v>
      </c>
      <c r="AP3538" s="95">
        <f t="shared" si="519"/>
        <v>0</v>
      </c>
      <c r="AQ3538" s="95">
        <f t="shared" si="520"/>
        <v>0</v>
      </c>
      <c r="AS3538" s="111">
        <f t="shared" si="521"/>
        <v>0</v>
      </c>
    </row>
    <row r="3539" spans="3:45">
      <c r="C3539" s="170" t="s">
        <v>169</v>
      </c>
      <c r="D3539" s="448" t="str">
        <f t="shared" si="511"/>
        <v/>
      </c>
      <c r="E3539" s="449"/>
      <c r="F3539" s="449"/>
      <c r="G3539" s="449"/>
      <c r="H3539" s="449"/>
      <c r="I3539" s="449"/>
      <c r="J3539" s="449"/>
      <c r="K3539" s="449"/>
      <c r="L3539" s="450"/>
      <c r="M3539" s="408"/>
      <c r="N3539" s="408"/>
      <c r="O3539" s="408"/>
      <c r="P3539" s="408"/>
      <c r="Q3539" s="408"/>
      <c r="R3539" s="408"/>
      <c r="S3539" s="408"/>
      <c r="T3539" s="408"/>
      <c r="U3539" s="408"/>
      <c r="V3539" s="408"/>
      <c r="W3539" s="408"/>
      <c r="X3539" s="408"/>
      <c r="Y3539" s="408"/>
      <c r="Z3539" s="408"/>
      <c r="AA3539" s="408"/>
      <c r="AB3539" s="408"/>
      <c r="AC3539" s="408"/>
      <c r="AD3539" s="408"/>
      <c r="AG3539" s="111">
        <f t="shared" si="512"/>
        <v>0</v>
      </c>
      <c r="AH3539" s="95">
        <f t="shared" si="513"/>
        <v>0</v>
      </c>
      <c r="AI3539" s="95">
        <f t="shared" si="514"/>
        <v>0</v>
      </c>
      <c r="AJ3539" s="95">
        <f t="shared" si="515"/>
        <v>0</v>
      </c>
      <c r="AL3539" s="111">
        <f t="shared" si="516"/>
        <v>0</v>
      </c>
      <c r="AN3539" s="111">
        <f t="shared" si="517"/>
        <v>0</v>
      </c>
      <c r="AO3539" s="95">
        <f t="shared" si="518"/>
        <v>0</v>
      </c>
      <c r="AP3539" s="95">
        <f t="shared" si="519"/>
        <v>0</v>
      </c>
      <c r="AQ3539" s="95">
        <f t="shared" si="520"/>
        <v>0</v>
      </c>
      <c r="AS3539" s="111">
        <f t="shared" si="521"/>
        <v>0</v>
      </c>
    </row>
    <row r="3540" spans="3:45">
      <c r="C3540" s="170" t="s">
        <v>170</v>
      </c>
      <c r="D3540" s="448" t="str">
        <f t="shared" si="511"/>
        <v/>
      </c>
      <c r="E3540" s="449"/>
      <c r="F3540" s="449"/>
      <c r="G3540" s="449"/>
      <c r="H3540" s="449"/>
      <c r="I3540" s="449"/>
      <c r="J3540" s="449"/>
      <c r="K3540" s="449"/>
      <c r="L3540" s="450"/>
      <c r="M3540" s="408"/>
      <c r="N3540" s="408"/>
      <c r="O3540" s="408"/>
      <c r="P3540" s="408"/>
      <c r="Q3540" s="408"/>
      <c r="R3540" s="408"/>
      <c r="S3540" s="408"/>
      <c r="T3540" s="408"/>
      <c r="U3540" s="408"/>
      <c r="V3540" s="408"/>
      <c r="W3540" s="408"/>
      <c r="X3540" s="408"/>
      <c r="Y3540" s="408"/>
      <c r="Z3540" s="408"/>
      <c r="AA3540" s="408"/>
      <c r="AB3540" s="408"/>
      <c r="AC3540" s="408"/>
      <c r="AD3540" s="408"/>
      <c r="AG3540" s="111">
        <f t="shared" si="512"/>
        <v>0</v>
      </c>
      <c r="AH3540" s="95">
        <f t="shared" si="513"/>
        <v>0</v>
      </c>
      <c r="AI3540" s="95">
        <f t="shared" si="514"/>
        <v>0</v>
      </c>
      <c r="AJ3540" s="95">
        <f t="shared" si="515"/>
        <v>0</v>
      </c>
      <c r="AL3540" s="111">
        <f t="shared" si="516"/>
        <v>0</v>
      </c>
      <c r="AN3540" s="111">
        <f t="shared" si="517"/>
        <v>0</v>
      </c>
      <c r="AO3540" s="95">
        <f t="shared" si="518"/>
        <v>0</v>
      </c>
      <c r="AP3540" s="95">
        <f t="shared" si="519"/>
        <v>0</v>
      </c>
      <c r="AQ3540" s="95">
        <f t="shared" si="520"/>
        <v>0</v>
      </c>
      <c r="AS3540" s="111">
        <f t="shared" si="521"/>
        <v>0</v>
      </c>
    </row>
    <row r="3541" spans="3:45">
      <c r="C3541" s="170" t="s">
        <v>171</v>
      </c>
      <c r="D3541" s="448" t="str">
        <f t="shared" si="511"/>
        <v/>
      </c>
      <c r="E3541" s="449"/>
      <c r="F3541" s="449"/>
      <c r="G3541" s="449"/>
      <c r="H3541" s="449"/>
      <c r="I3541" s="449"/>
      <c r="J3541" s="449"/>
      <c r="K3541" s="449"/>
      <c r="L3541" s="450"/>
      <c r="M3541" s="408"/>
      <c r="N3541" s="408"/>
      <c r="O3541" s="408"/>
      <c r="P3541" s="408"/>
      <c r="Q3541" s="408"/>
      <c r="R3541" s="408"/>
      <c r="S3541" s="408"/>
      <c r="T3541" s="408"/>
      <c r="U3541" s="408"/>
      <c r="V3541" s="408"/>
      <c r="W3541" s="408"/>
      <c r="X3541" s="408"/>
      <c r="Y3541" s="408"/>
      <c r="Z3541" s="408"/>
      <c r="AA3541" s="408"/>
      <c r="AB3541" s="408"/>
      <c r="AC3541" s="408"/>
      <c r="AD3541" s="408"/>
      <c r="AG3541" s="111">
        <f t="shared" si="512"/>
        <v>0</v>
      </c>
      <c r="AH3541" s="95">
        <f t="shared" si="513"/>
        <v>0</v>
      </c>
      <c r="AI3541" s="95">
        <f t="shared" si="514"/>
        <v>0</v>
      </c>
      <c r="AJ3541" s="95">
        <f t="shared" si="515"/>
        <v>0</v>
      </c>
      <c r="AL3541" s="111">
        <f t="shared" si="516"/>
        <v>0</v>
      </c>
      <c r="AN3541" s="111">
        <f t="shared" si="517"/>
        <v>0</v>
      </c>
      <c r="AO3541" s="95">
        <f t="shared" si="518"/>
        <v>0</v>
      </c>
      <c r="AP3541" s="95">
        <f t="shared" si="519"/>
        <v>0</v>
      </c>
      <c r="AQ3541" s="95">
        <f t="shared" si="520"/>
        <v>0</v>
      </c>
      <c r="AS3541" s="111">
        <f t="shared" si="521"/>
        <v>0</v>
      </c>
    </row>
    <row r="3542" spans="3:45">
      <c r="C3542" s="170" t="s">
        <v>172</v>
      </c>
      <c r="D3542" s="448" t="str">
        <f t="shared" si="511"/>
        <v/>
      </c>
      <c r="E3542" s="449"/>
      <c r="F3542" s="449"/>
      <c r="G3542" s="449"/>
      <c r="H3542" s="449"/>
      <c r="I3542" s="449"/>
      <c r="J3542" s="449"/>
      <c r="K3542" s="449"/>
      <c r="L3542" s="450"/>
      <c r="M3542" s="408"/>
      <c r="N3542" s="408"/>
      <c r="O3542" s="408"/>
      <c r="P3542" s="408"/>
      <c r="Q3542" s="408"/>
      <c r="R3542" s="408"/>
      <c r="S3542" s="408"/>
      <c r="T3542" s="408"/>
      <c r="U3542" s="408"/>
      <c r="V3542" s="408"/>
      <c r="W3542" s="408"/>
      <c r="X3542" s="408"/>
      <c r="Y3542" s="408"/>
      <c r="Z3542" s="408"/>
      <c r="AA3542" s="408"/>
      <c r="AB3542" s="408"/>
      <c r="AC3542" s="408"/>
      <c r="AD3542" s="408"/>
      <c r="AG3542" s="111">
        <f t="shared" si="512"/>
        <v>0</v>
      </c>
      <c r="AH3542" s="95">
        <f t="shared" si="513"/>
        <v>0</v>
      </c>
      <c r="AI3542" s="95">
        <f t="shared" si="514"/>
        <v>0</v>
      </c>
      <c r="AJ3542" s="95">
        <f t="shared" si="515"/>
        <v>0</v>
      </c>
      <c r="AL3542" s="111">
        <f t="shared" si="516"/>
        <v>0</v>
      </c>
      <c r="AN3542" s="111">
        <f t="shared" si="517"/>
        <v>0</v>
      </c>
      <c r="AO3542" s="95">
        <f t="shared" si="518"/>
        <v>0</v>
      </c>
      <c r="AP3542" s="95">
        <f t="shared" si="519"/>
        <v>0</v>
      </c>
      <c r="AQ3542" s="95">
        <f t="shared" si="520"/>
        <v>0</v>
      </c>
      <c r="AS3542" s="111">
        <f t="shared" si="521"/>
        <v>0</v>
      </c>
    </row>
    <row r="3543" spans="3:45">
      <c r="C3543" s="170" t="s">
        <v>173</v>
      </c>
      <c r="D3543" s="448" t="str">
        <f t="shared" si="511"/>
        <v/>
      </c>
      <c r="E3543" s="449"/>
      <c r="F3543" s="449"/>
      <c r="G3543" s="449"/>
      <c r="H3543" s="449"/>
      <c r="I3543" s="449"/>
      <c r="J3543" s="449"/>
      <c r="K3543" s="449"/>
      <c r="L3543" s="450"/>
      <c r="M3543" s="408"/>
      <c r="N3543" s="408"/>
      <c r="O3543" s="408"/>
      <c r="P3543" s="408"/>
      <c r="Q3543" s="408"/>
      <c r="R3543" s="408"/>
      <c r="S3543" s="408"/>
      <c r="T3543" s="408"/>
      <c r="U3543" s="408"/>
      <c r="V3543" s="408"/>
      <c r="W3543" s="408"/>
      <c r="X3543" s="408"/>
      <c r="Y3543" s="408"/>
      <c r="Z3543" s="408"/>
      <c r="AA3543" s="408"/>
      <c r="AB3543" s="408"/>
      <c r="AC3543" s="408"/>
      <c r="AD3543" s="408"/>
      <c r="AG3543" s="111">
        <f t="shared" si="512"/>
        <v>0</v>
      </c>
      <c r="AH3543" s="95">
        <f t="shared" si="513"/>
        <v>0</v>
      </c>
      <c r="AI3543" s="95">
        <f t="shared" si="514"/>
        <v>0</v>
      </c>
      <c r="AJ3543" s="95">
        <f t="shared" si="515"/>
        <v>0</v>
      </c>
      <c r="AL3543" s="111">
        <f t="shared" si="516"/>
        <v>0</v>
      </c>
      <c r="AN3543" s="111">
        <f t="shared" si="517"/>
        <v>0</v>
      </c>
      <c r="AO3543" s="95">
        <f t="shared" si="518"/>
        <v>0</v>
      </c>
      <c r="AP3543" s="95">
        <f t="shared" si="519"/>
        <v>0</v>
      </c>
      <c r="AQ3543" s="95">
        <f t="shared" si="520"/>
        <v>0</v>
      </c>
      <c r="AS3543" s="111">
        <f t="shared" si="521"/>
        <v>0</v>
      </c>
    </row>
    <row r="3544" spans="3:45">
      <c r="C3544" s="170" t="s">
        <v>174</v>
      </c>
      <c r="D3544" s="448" t="str">
        <f t="shared" si="511"/>
        <v/>
      </c>
      <c r="E3544" s="449"/>
      <c r="F3544" s="449"/>
      <c r="G3544" s="449"/>
      <c r="H3544" s="449"/>
      <c r="I3544" s="449"/>
      <c r="J3544" s="449"/>
      <c r="K3544" s="449"/>
      <c r="L3544" s="450"/>
      <c r="M3544" s="408"/>
      <c r="N3544" s="408"/>
      <c r="O3544" s="408"/>
      <c r="P3544" s="408"/>
      <c r="Q3544" s="408"/>
      <c r="R3544" s="408"/>
      <c r="S3544" s="408"/>
      <c r="T3544" s="408"/>
      <c r="U3544" s="408"/>
      <c r="V3544" s="408"/>
      <c r="W3544" s="408"/>
      <c r="X3544" s="408"/>
      <c r="Y3544" s="408"/>
      <c r="Z3544" s="408"/>
      <c r="AA3544" s="408"/>
      <c r="AB3544" s="408"/>
      <c r="AC3544" s="408"/>
      <c r="AD3544" s="408"/>
      <c r="AG3544" s="111">
        <f t="shared" si="512"/>
        <v>0</v>
      </c>
      <c r="AH3544" s="95">
        <f t="shared" si="513"/>
        <v>0</v>
      </c>
      <c r="AI3544" s="95">
        <f t="shared" si="514"/>
        <v>0</v>
      </c>
      <c r="AJ3544" s="95">
        <f t="shared" si="515"/>
        <v>0</v>
      </c>
      <c r="AL3544" s="111">
        <f t="shared" si="516"/>
        <v>0</v>
      </c>
      <c r="AN3544" s="111">
        <f t="shared" si="517"/>
        <v>0</v>
      </c>
      <c r="AO3544" s="95">
        <f t="shared" si="518"/>
        <v>0</v>
      </c>
      <c r="AP3544" s="95">
        <f t="shared" si="519"/>
        <v>0</v>
      </c>
      <c r="AQ3544" s="95">
        <f t="shared" si="520"/>
        <v>0</v>
      </c>
      <c r="AS3544" s="111">
        <f t="shared" si="521"/>
        <v>0</v>
      </c>
    </row>
    <row r="3545" spans="3:45">
      <c r="C3545" s="170" t="s">
        <v>175</v>
      </c>
      <c r="D3545" s="448" t="str">
        <f t="shared" si="511"/>
        <v/>
      </c>
      <c r="E3545" s="449"/>
      <c r="F3545" s="449"/>
      <c r="G3545" s="449"/>
      <c r="H3545" s="449"/>
      <c r="I3545" s="449"/>
      <c r="J3545" s="449"/>
      <c r="K3545" s="449"/>
      <c r="L3545" s="450"/>
      <c r="M3545" s="408"/>
      <c r="N3545" s="408"/>
      <c r="O3545" s="408"/>
      <c r="P3545" s="408"/>
      <c r="Q3545" s="408"/>
      <c r="R3545" s="408"/>
      <c r="S3545" s="408"/>
      <c r="T3545" s="408"/>
      <c r="U3545" s="408"/>
      <c r="V3545" s="408"/>
      <c r="W3545" s="408"/>
      <c r="X3545" s="408"/>
      <c r="Y3545" s="408"/>
      <c r="Z3545" s="408"/>
      <c r="AA3545" s="408"/>
      <c r="AB3545" s="408"/>
      <c r="AC3545" s="408"/>
      <c r="AD3545" s="408"/>
      <c r="AG3545" s="111">
        <f t="shared" si="512"/>
        <v>0</v>
      </c>
      <c r="AH3545" s="95">
        <f t="shared" si="513"/>
        <v>0</v>
      </c>
      <c r="AI3545" s="95">
        <f t="shared" si="514"/>
        <v>0</v>
      </c>
      <c r="AJ3545" s="95">
        <f t="shared" si="515"/>
        <v>0</v>
      </c>
      <c r="AL3545" s="111">
        <f t="shared" si="516"/>
        <v>0</v>
      </c>
      <c r="AN3545" s="111">
        <f t="shared" si="517"/>
        <v>0</v>
      </c>
      <c r="AO3545" s="95">
        <f t="shared" si="518"/>
        <v>0</v>
      </c>
      <c r="AP3545" s="95">
        <f t="shared" si="519"/>
        <v>0</v>
      </c>
      <c r="AQ3545" s="95">
        <f t="shared" si="520"/>
        <v>0</v>
      </c>
      <c r="AS3545" s="111">
        <f t="shared" si="521"/>
        <v>0</v>
      </c>
    </row>
    <row r="3546" spans="3:45">
      <c r="C3546" s="170" t="s">
        <v>176</v>
      </c>
      <c r="D3546" s="448" t="str">
        <f t="shared" si="511"/>
        <v/>
      </c>
      <c r="E3546" s="449"/>
      <c r="F3546" s="449"/>
      <c r="G3546" s="449"/>
      <c r="H3546" s="449"/>
      <c r="I3546" s="449"/>
      <c r="J3546" s="449"/>
      <c r="K3546" s="449"/>
      <c r="L3546" s="450"/>
      <c r="M3546" s="408"/>
      <c r="N3546" s="408"/>
      <c r="O3546" s="408"/>
      <c r="P3546" s="408"/>
      <c r="Q3546" s="408"/>
      <c r="R3546" s="408"/>
      <c r="S3546" s="408"/>
      <c r="T3546" s="408"/>
      <c r="U3546" s="408"/>
      <c r="V3546" s="408"/>
      <c r="W3546" s="408"/>
      <c r="X3546" s="408"/>
      <c r="Y3546" s="408"/>
      <c r="Z3546" s="408"/>
      <c r="AA3546" s="408"/>
      <c r="AB3546" s="408"/>
      <c r="AC3546" s="408"/>
      <c r="AD3546" s="408"/>
      <c r="AG3546" s="111">
        <f t="shared" si="512"/>
        <v>0</v>
      </c>
      <c r="AH3546" s="95">
        <f t="shared" si="513"/>
        <v>0</v>
      </c>
      <c r="AI3546" s="95">
        <f t="shared" si="514"/>
        <v>0</v>
      </c>
      <c r="AJ3546" s="95">
        <f t="shared" si="515"/>
        <v>0</v>
      </c>
      <c r="AL3546" s="111">
        <f t="shared" si="516"/>
        <v>0</v>
      </c>
      <c r="AN3546" s="111">
        <f t="shared" si="517"/>
        <v>0</v>
      </c>
      <c r="AO3546" s="95">
        <f t="shared" si="518"/>
        <v>0</v>
      </c>
      <c r="AP3546" s="95">
        <f t="shared" si="519"/>
        <v>0</v>
      </c>
      <c r="AQ3546" s="95">
        <f t="shared" si="520"/>
        <v>0</v>
      </c>
      <c r="AS3546" s="111">
        <f t="shared" si="521"/>
        <v>0</v>
      </c>
    </row>
    <row r="3547" spans="3:45">
      <c r="C3547" s="170" t="s">
        <v>177</v>
      </c>
      <c r="D3547" s="448" t="str">
        <f t="shared" si="511"/>
        <v/>
      </c>
      <c r="E3547" s="449"/>
      <c r="F3547" s="449"/>
      <c r="G3547" s="449"/>
      <c r="H3547" s="449"/>
      <c r="I3547" s="449"/>
      <c r="J3547" s="449"/>
      <c r="K3547" s="449"/>
      <c r="L3547" s="450"/>
      <c r="M3547" s="408"/>
      <c r="N3547" s="408"/>
      <c r="O3547" s="408"/>
      <c r="P3547" s="408"/>
      <c r="Q3547" s="408"/>
      <c r="R3547" s="408"/>
      <c r="S3547" s="408"/>
      <c r="T3547" s="408"/>
      <c r="U3547" s="408"/>
      <c r="V3547" s="408"/>
      <c r="W3547" s="408"/>
      <c r="X3547" s="408"/>
      <c r="Y3547" s="408"/>
      <c r="Z3547" s="408"/>
      <c r="AA3547" s="408"/>
      <c r="AB3547" s="408"/>
      <c r="AC3547" s="408"/>
      <c r="AD3547" s="408"/>
      <c r="AG3547" s="111">
        <f t="shared" si="512"/>
        <v>0</v>
      </c>
      <c r="AH3547" s="95">
        <f t="shared" si="513"/>
        <v>0</v>
      </c>
      <c r="AI3547" s="95">
        <f t="shared" si="514"/>
        <v>0</v>
      </c>
      <c r="AJ3547" s="95">
        <f t="shared" si="515"/>
        <v>0</v>
      </c>
      <c r="AL3547" s="111">
        <f t="shared" si="516"/>
        <v>0</v>
      </c>
      <c r="AN3547" s="111">
        <f t="shared" si="517"/>
        <v>0</v>
      </c>
      <c r="AO3547" s="95">
        <f t="shared" si="518"/>
        <v>0</v>
      </c>
      <c r="AP3547" s="95">
        <f t="shared" si="519"/>
        <v>0</v>
      </c>
      <c r="AQ3547" s="95">
        <f t="shared" si="520"/>
        <v>0</v>
      </c>
      <c r="AS3547" s="111">
        <f t="shared" si="521"/>
        <v>0</v>
      </c>
    </row>
    <row r="3548" spans="3:45">
      <c r="C3548" s="193" t="s">
        <v>178</v>
      </c>
      <c r="D3548" s="448" t="str">
        <f t="shared" si="511"/>
        <v/>
      </c>
      <c r="E3548" s="449"/>
      <c r="F3548" s="449"/>
      <c r="G3548" s="449"/>
      <c r="H3548" s="449"/>
      <c r="I3548" s="449"/>
      <c r="J3548" s="449"/>
      <c r="K3548" s="449"/>
      <c r="L3548" s="450"/>
      <c r="M3548" s="409"/>
      <c r="N3548" s="409"/>
      <c r="O3548" s="409"/>
      <c r="P3548" s="409"/>
      <c r="Q3548" s="409"/>
      <c r="R3548" s="409"/>
      <c r="S3548" s="409"/>
      <c r="T3548" s="409"/>
      <c r="U3548" s="409"/>
      <c r="V3548" s="409"/>
      <c r="W3548" s="409"/>
      <c r="X3548" s="409"/>
      <c r="Y3548" s="409"/>
      <c r="Z3548" s="409"/>
      <c r="AA3548" s="409"/>
      <c r="AB3548" s="409"/>
      <c r="AC3548" s="409"/>
      <c r="AD3548" s="409"/>
      <c r="AG3548" s="111">
        <f t="shared" si="512"/>
        <v>0</v>
      </c>
      <c r="AH3548" s="95">
        <f t="shared" si="513"/>
        <v>0</v>
      </c>
      <c r="AI3548" s="95">
        <f t="shared" si="514"/>
        <v>0</v>
      </c>
      <c r="AJ3548" s="95">
        <f t="shared" si="515"/>
        <v>0</v>
      </c>
      <c r="AL3548" s="111">
        <f t="shared" si="516"/>
        <v>0</v>
      </c>
      <c r="AN3548" s="111">
        <f t="shared" si="517"/>
        <v>0</v>
      </c>
      <c r="AO3548" s="95">
        <f t="shared" si="518"/>
        <v>0</v>
      </c>
      <c r="AP3548" s="95">
        <f t="shared" si="519"/>
        <v>0</v>
      </c>
      <c r="AQ3548" s="95">
        <f t="shared" si="520"/>
        <v>0</v>
      </c>
      <c r="AS3548" s="111">
        <f t="shared" si="521"/>
        <v>0</v>
      </c>
    </row>
    <row r="3549" spans="3:45">
      <c r="C3549" s="193" t="s">
        <v>179</v>
      </c>
      <c r="D3549" s="448" t="str">
        <f t="shared" si="511"/>
        <v/>
      </c>
      <c r="E3549" s="449"/>
      <c r="F3549" s="449"/>
      <c r="G3549" s="449"/>
      <c r="H3549" s="449"/>
      <c r="I3549" s="449"/>
      <c r="J3549" s="449"/>
      <c r="K3549" s="449"/>
      <c r="L3549" s="450"/>
      <c r="M3549" s="409"/>
      <c r="N3549" s="409"/>
      <c r="O3549" s="409"/>
      <c r="P3549" s="409"/>
      <c r="Q3549" s="409"/>
      <c r="R3549" s="409"/>
      <c r="S3549" s="409"/>
      <c r="T3549" s="409"/>
      <c r="U3549" s="409"/>
      <c r="V3549" s="409"/>
      <c r="W3549" s="409"/>
      <c r="X3549" s="409"/>
      <c r="Y3549" s="409"/>
      <c r="Z3549" s="409"/>
      <c r="AA3549" s="409"/>
      <c r="AB3549" s="409"/>
      <c r="AC3549" s="409"/>
      <c r="AD3549" s="409"/>
      <c r="AG3549" s="111">
        <f t="shared" si="512"/>
        <v>0</v>
      </c>
      <c r="AH3549" s="95">
        <f t="shared" si="513"/>
        <v>0</v>
      </c>
      <c r="AI3549" s="95">
        <f t="shared" si="514"/>
        <v>0</v>
      </c>
      <c r="AJ3549" s="95">
        <f t="shared" si="515"/>
        <v>0</v>
      </c>
      <c r="AL3549" s="111">
        <f t="shared" si="516"/>
        <v>0</v>
      </c>
      <c r="AN3549" s="111">
        <f t="shared" si="517"/>
        <v>0</v>
      </c>
      <c r="AO3549" s="95">
        <f t="shared" si="518"/>
        <v>0</v>
      </c>
      <c r="AP3549" s="95">
        <f t="shared" si="519"/>
        <v>0</v>
      </c>
      <c r="AQ3549" s="95">
        <f t="shared" si="520"/>
        <v>0</v>
      </c>
      <c r="AS3549" s="111">
        <f t="shared" si="521"/>
        <v>0</v>
      </c>
    </row>
    <row r="3550" spans="3:45">
      <c r="C3550" s="193" t="s">
        <v>180</v>
      </c>
      <c r="D3550" s="448" t="str">
        <f t="shared" si="511"/>
        <v/>
      </c>
      <c r="E3550" s="449"/>
      <c r="F3550" s="449"/>
      <c r="G3550" s="449"/>
      <c r="H3550" s="449"/>
      <c r="I3550" s="449"/>
      <c r="J3550" s="449"/>
      <c r="K3550" s="449"/>
      <c r="L3550" s="450"/>
      <c r="M3550" s="409"/>
      <c r="N3550" s="409"/>
      <c r="O3550" s="409"/>
      <c r="P3550" s="409"/>
      <c r="Q3550" s="409"/>
      <c r="R3550" s="409"/>
      <c r="S3550" s="409"/>
      <c r="T3550" s="409"/>
      <c r="U3550" s="409"/>
      <c r="V3550" s="409"/>
      <c r="W3550" s="409"/>
      <c r="X3550" s="409"/>
      <c r="Y3550" s="409"/>
      <c r="Z3550" s="409"/>
      <c r="AA3550" s="409"/>
      <c r="AB3550" s="409"/>
      <c r="AC3550" s="409"/>
      <c r="AD3550" s="409"/>
      <c r="AG3550" s="111">
        <f t="shared" si="512"/>
        <v>0</v>
      </c>
      <c r="AH3550" s="95">
        <f t="shared" si="513"/>
        <v>0</v>
      </c>
      <c r="AI3550" s="95">
        <f t="shared" si="514"/>
        <v>0</v>
      </c>
      <c r="AJ3550" s="95">
        <f t="shared" si="515"/>
        <v>0</v>
      </c>
      <c r="AL3550" s="111">
        <f t="shared" si="516"/>
        <v>0</v>
      </c>
      <c r="AN3550" s="111">
        <f t="shared" si="517"/>
        <v>0</v>
      </c>
      <c r="AO3550" s="95">
        <f t="shared" si="518"/>
        <v>0</v>
      </c>
      <c r="AP3550" s="95">
        <f t="shared" si="519"/>
        <v>0</v>
      </c>
      <c r="AQ3550" s="95">
        <f t="shared" si="520"/>
        <v>0</v>
      </c>
      <c r="AS3550" s="111">
        <f t="shared" si="521"/>
        <v>0</v>
      </c>
    </row>
    <row r="3551" spans="3:45">
      <c r="C3551" s="193" t="s">
        <v>181</v>
      </c>
      <c r="D3551" s="448" t="str">
        <f t="shared" si="511"/>
        <v/>
      </c>
      <c r="E3551" s="449"/>
      <c r="F3551" s="449"/>
      <c r="G3551" s="449"/>
      <c r="H3551" s="449"/>
      <c r="I3551" s="449"/>
      <c r="J3551" s="449"/>
      <c r="K3551" s="449"/>
      <c r="L3551" s="450"/>
      <c r="M3551" s="409"/>
      <c r="N3551" s="409"/>
      <c r="O3551" s="409"/>
      <c r="P3551" s="409"/>
      <c r="Q3551" s="409"/>
      <c r="R3551" s="409"/>
      <c r="S3551" s="409"/>
      <c r="T3551" s="409"/>
      <c r="U3551" s="409"/>
      <c r="V3551" s="409"/>
      <c r="W3551" s="409"/>
      <c r="X3551" s="409"/>
      <c r="Y3551" s="409"/>
      <c r="Z3551" s="409"/>
      <c r="AA3551" s="409"/>
      <c r="AB3551" s="409"/>
      <c r="AC3551" s="409"/>
      <c r="AD3551" s="409"/>
      <c r="AG3551" s="111">
        <f t="shared" si="512"/>
        <v>0</v>
      </c>
      <c r="AH3551" s="95">
        <f t="shared" si="513"/>
        <v>0</v>
      </c>
      <c r="AI3551" s="95">
        <f t="shared" si="514"/>
        <v>0</v>
      </c>
      <c r="AJ3551" s="95">
        <f t="shared" si="515"/>
        <v>0</v>
      </c>
      <c r="AL3551" s="111">
        <f t="shared" si="516"/>
        <v>0</v>
      </c>
      <c r="AN3551" s="111">
        <f t="shared" si="517"/>
        <v>0</v>
      </c>
      <c r="AO3551" s="95">
        <f t="shared" si="518"/>
        <v>0</v>
      </c>
      <c r="AP3551" s="95">
        <f t="shared" si="519"/>
        <v>0</v>
      </c>
      <c r="AQ3551" s="95">
        <f t="shared" si="520"/>
        <v>0</v>
      </c>
      <c r="AS3551" s="111">
        <f t="shared" si="521"/>
        <v>0</v>
      </c>
    </row>
    <row r="3552" spans="3:45">
      <c r="C3552" s="193" t="s">
        <v>182</v>
      </c>
      <c r="D3552" s="448" t="str">
        <f t="shared" si="511"/>
        <v/>
      </c>
      <c r="E3552" s="449"/>
      <c r="F3552" s="449"/>
      <c r="G3552" s="449"/>
      <c r="H3552" s="449"/>
      <c r="I3552" s="449"/>
      <c r="J3552" s="449"/>
      <c r="K3552" s="449"/>
      <c r="L3552" s="450"/>
      <c r="M3552" s="409"/>
      <c r="N3552" s="409"/>
      <c r="O3552" s="409"/>
      <c r="P3552" s="409"/>
      <c r="Q3552" s="409"/>
      <c r="R3552" s="409"/>
      <c r="S3552" s="409"/>
      <c r="T3552" s="409"/>
      <c r="U3552" s="409"/>
      <c r="V3552" s="409"/>
      <c r="W3552" s="409"/>
      <c r="X3552" s="409"/>
      <c r="Y3552" s="409"/>
      <c r="Z3552" s="409"/>
      <c r="AA3552" s="409"/>
      <c r="AB3552" s="409"/>
      <c r="AC3552" s="409"/>
      <c r="AD3552" s="409"/>
      <c r="AG3552" s="111">
        <f t="shared" si="512"/>
        <v>0</v>
      </c>
      <c r="AH3552" s="95">
        <f t="shared" si="513"/>
        <v>0</v>
      </c>
      <c r="AI3552" s="95">
        <f t="shared" si="514"/>
        <v>0</v>
      </c>
      <c r="AJ3552" s="95">
        <f t="shared" si="515"/>
        <v>0</v>
      </c>
      <c r="AL3552" s="111">
        <f t="shared" si="516"/>
        <v>0</v>
      </c>
      <c r="AN3552" s="111">
        <f t="shared" si="517"/>
        <v>0</v>
      </c>
      <c r="AO3552" s="95">
        <f t="shared" si="518"/>
        <v>0</v>
      </c>
      <c r="AP3552" s="95">
        <f t="shared" si="519"/>
        <v>0</v>
      </c>
      <c r="AQ3552" s="95">
        <f t="shared" si="520"/>
        <v>0</v>
      </c>
      <c r="AS3552" s="111">
        <f t="shared" si="521"/>
        <v>0</v>
      </c>
    </row>
    <row r="3553" spans="2:45">
      <c r="C3553" s="193" t="s">
        <v>183</v>
      </c>
      <c r="D3553" s="448" t="str">
        <f t="shared" si="511"/>
        <v/>
      </c>
      <c r="E3553" s="449"/>
      <c r="F3553" s="449"/>
      <c r="G3553" s="449"/>
      <c r="H3553" s="449"/>
      <c r="I3553" s="449"/>
      <c r="J3553" s="449"/>
      <c r="K3553" s="449"/>
      <c r="L3553" s="450"/>
      <c r="M3553" s="409"/>
      <c r="N3553" s="409"/>
      <c r="O3553" s="409"/>
      <c r="P3553" s="409"/>
      <c r="Q3553" s="409"/>
      <c r="R3553" s="409"/>
      <c r="S3553" s="409"/>
      <c r="T3553" s="409"/>
      <c r="U3553" s="409"/>
      <c r="V3553" s="409"/>
      <c r="W3553" s="409"/>
      <c r="X3553" s="409"/>
      <c r="Y3553" s="409"/>
      <c r="Z3553" s="409"/>
      <c r="AA3553" s="409"/>
      <c r="AB3553" s="409"/>
      <c r="AC3553" s="409"/>
      <c r="AD3553" s="409"/>
      <c r="AG3553" s="111">
        <f t="shared" si="512"/>
        <v>0</v>
      </c>
      <c r="AH3553" s="95">
        <f t="shared" si="513"/>
        <v>0</v>
      </c>
      <c r="AI3553" s="95">
        <f t="shared" si="514"/>
        <v>0</v>
      </c>
      <c r="AJ3553" s="95">
        <f t="shared" si="515"/>
        <v>0</v>
      </c>
      <c r="AL3553" s="111">
        <f t="shared" si="516"/>
        <v>0</v>
      </c>
      <c r="AN3553" s="111">
        <f t="shared" si="517"/>
        <v>0</v>
      </c>
      <c r="AO3553" s="95">
        <f t="shared" si="518"/>
        <v>0</v>
      </c>
      <c r="AP3553" s="95">
        <f t="shared" si="519"/>
        <v>0</v>
      </c>
      <c r="AQ3553" s="95">
        <f t="shared" si="520"/>
        <v>0</v>
      </c>
      <c r="AS3553" s="111">
        <f t="shared" si="521"/>
        <v>0</v>
      </c>
    </row>
    <row r="3554" spans="2:45">
      <c r="C3554" s="193" t="s">
        <v>184</v>
      </c>
      <c r="D3554" s="448" t="str">
        <f t="shared" si="511"/>
        <v/>
      </c>
      <c r="E3554" s="449"/>
      <c r="F3554" s="449"/>
      <c r="G3554" s="449"/>
      <c r="H3554" s="449"/>
      <c r="I3554" s="449"/>
      <c r="J3554" s="449"/>
      <c r="K3554" s="449"/>
      <c r="L3554" s="450"/>
      <c r="M3554" s="409"/>
      <c r="N3554" s="409"/>
      <c r="O3554" s="409"/>
      <c r="P3554" s="409"/>
      <c r="Q3554" s="409"/>
      <c r="R3554" s="409"/>
      <c r="S3554" s="409"/>
      <c r="T3554" s="409"/>
      <c r="U3554" s="409"/>
      <c r="V3554" s="409"/>
      <c r="W3554" s="409"/>
      <c r="X3554" s="409"/>
      <c r="Y3554" s="409"/>
      <c r="Z3554" s="409"/>
      <c r="AA3554" s="409"/>
      <c r="AB3554" s="409"/>
      <c r="AC3554" s="409"/>
      <c r="AD3554" s="409"/>
      <c r="AG3554" s="111">
        <f t="shared" si="512"/>
        <v>0</v>
      </c>
      <c r="AH3554" s="95">
        <f t="shared" si="513"/>
        <v>0</v>
      </c>
      <c r="AI3554" s="95">
        <f t="shared" si="514"/>
        <v>0</v>
      </c>
      <c r="AJ3554" s="95">
        <f t="shared" si="515"/>
        <v>0</v>
      </c>
      <c r="AL3554" s="111">
        <f t="shared" si="516"/>
        <v>0</v>
      </c>
      <c r="AN3554" s="111">
        <f t="shared" si="517"/>
        <v>0</v>
      </c>
      <c r="AO3554" s="95">
        <f t="shared" si="518"/>
        <v>0</v>
      </c>
      <c r="AP3554" s="95">
        <f t="shared" si="519"/>
        <v>0</v>
      </c>
      <c r="AQ3554" s="95">
        <f t="shared" si="520"/>
        <v>0</v>
      </c>
      <c r="AS3554" s="111">
        <f t="shared" si="521"/>
        <v>0</v>
      </c>
    </row>
    <row r="3555" spans="2:45">
      <c r="C3555" s="193" t="s">
        <v>185</v>
      </c>
      <c r="D3555" s="448" t="str">
        <f t="shared" si="511"/>
        <v/>
      </c>
      <c r="E3555" s="449"/>
      <c r="F3555" s="449"/>
      <c r="G3555" s="449"/>
      <c r="H3555" s="449"/>
      <c r="I3555" s="449"/>
      <c r="J3555" s="449"/>
      <c r="K3555" s="449"/>
      <c r="L3555" s="450"/>
      <c r="M3555" s="409"/>
      <c r="N3555" s="409"/>
      <c r="O3555" s="409"/>
      <c r="P3555" s="409"/>
      <c r="Q3555" s="409"/>
      <c r="R3555" s="409"/>
      <c r="S3555" s="409"/>
      <c r="T3555" s="409"/>
      <c r="U3555" s="409"/>
      <c r="V3555" s="409"/>
      <c r="W3555" s="409"/>
      <c r="X3555" s="409"/>
      <c r="Y3555" s="409"/>
      <c r="Z3555" s="409"/>
      <c r="AA3555" s="409"/>
      <c r="AB3555" s="409"/>
      <c r="AC3555" s="409"/>
      <c r="AD3555" s="409"/>
      <c r="AG3555" s="111">
        <f t="shared" si="512"/>
        <v>0</v>
      </c>
      <c r="AH3555" s="95">
        <f t="shared" si="513"/>
        <v>0</v>
      </c>
      <c r="AI3555" s="95">
        <f t="shared" si="514"/>
        <v>0</v>
      </c>
      <c r="AJ3555" s="95">
        <f t="shared" si="515"/>
        <v>0</v>
      </c>
      <c r="AL3555" s="111">
        <f t="shared" si="516"/>
        <v>0</v>
      </c>
      <c r="AN3555" s="111">
        <f t="shared" si="517"/>
        <v>0</v>
      </c>
      <c r="AO3555" s="95">
        <f t="shared" si="518"/>
        <v>0</v>
      </c>
      <c r="AP3555" s="95">
        <f t="shared" si="519"/>
        <v>0</v>
      </c>
      <c r="AQ3555" s="95">
        <f t="shared" si="520"/>
        <v>0</v>
      </c>
      <c r="AS3555" s="111">
        <f t="shared" si="521"/>
        <v>0</v>
      </c>
    </row>
    <row r="3556" spans="2:45">
      <c r="C3556" s="193" t="s">
        <v>186</v>
      </c>
      <c r="D3556" s="448" t="str">
        <f t="shared" si="511"/>
        <v/>
      </c>
      <c r="E3556" s="449"/>
      <c r="F3556" s="449"/>
      <c r="G3556" s="449"/>
      <c r="H3556" s="449"/>
      <c r="I3556" s="449"/>
      <c r="J3556" s="449"/>
      <c r="K3556" s="449"/>
      <c r="L3556" s="450"/>
      <c r="M3556" s="409"/>
      <c r="N3556" s="409"/>
      <c r="O3556" s="409"/>
      <c r="P3556" s="409"/>
      <c r="Q3556" s="409"/>
      <c r="R3556" s="409"/>
      <c r="S3556" s="409"/>
      <c r="T3556" s="409"/>
      <c r="U3556" s="409"/>
      <c r="V3556" s="409"/>
      <c r="W3556" s="409"/>
      <c r="X3556" s="409"/>
      <c r="Y3556" s="409"/>
      <c r="Z3556" s="409"/>
      <c r="AA3556" s="409"/>
      <c r="AB3556" s="409"/>
      <c r="AC3556" s="409"/>
      <c r="AD3556" s="409"/>
      <c r="AG3556" s="111">
        <f t="shared" si="512"/>
        <v>0</v>
      </c>
      <c r="AH3556" s="95">
        <f t="shared" si="513"/>
        <v>0</v>
      </c>
      <c r="AI3556" s="95">
        <f t="shared" si="514"/>
        <v>0</v>
      </c>
      <c r="AJ3556" s="95">
        <f t="shared" si="515"/>
        <v>0</v>
      </c>
      <c r="AL3556" s="111">
        <f t="shared" si="516"/>
        <v>0</v>
      </c>
      <c r="AN3556" s="111">
        <f t="shared" si="517"/>
        <v>0</v>
      </c>
      <c r="AO3556" s="95">
        <f t="shared" si="518"/>
        <v>0</v>
      </c>
      <c r="AP3556" s="95">
        <f t="shared" si="519"/>
        <v>0</v>
      </c>
      <c r="AQ3556" s="95">
        <f t="shared" si="520"/>
        <v>0</v>
      </c>
      <c r="AS3556" s="111">
        <f t="shared" si="521"/>
        <v>0</v>
      </c>
    </row>
    <row r="3557" spans="2:45">
      <c r="C3557" s="193" t="s">
        <v>187</v>
      </c>
      <c r="D3557" s="448" t="str">
        <f t="shared" si="511"/>
        <v/>
      </c>
      <c r="E3557" s="449"/>
      <c r="F3557" s="449"/>
      <c r="G3557" s="449"/>
      <c r="H3557" s="449"/>
      <c r="I3557" s="449"/>
      <c r="J3557" s="449"/>
      <c r="K3557" s="449"/>
      <c r="L3557" s="450"/>
      <c r="M3557" s="409"/>
      <c r="N3557" s="409"/>
      <c r="O3557" s="409"/>
      <c r="P3557" s="409"/>
      <c r="Q3557" s="409"/>
      <c r="R3557" s="409"/>
      <c r="S3557" s="409"/>
      <c r="T3557" s="409"/>
      <c r="U3557" s="409"/>
      <c r="V3557" s="409"/>
      <c r="W3557" s="409"/>
      <c r="X3557" s="409"/>
      <c r="Y3557" s="409"/>
      <c r="Z3557" s="409"/>
      <c r="AA3557" s="409"/>
      <c r="AB3557" s="409"/>
      <c r="AC3557" s="409"/>
      <c r="AD3557" s="409"/>
      <c r="AG3557" s="111">
        <f t="shared" si="512"/>
        <v>0</v>
      </c>
      <c r="AH3557" s="95">
        <f t="shared" si="513"/>
        <v>0</v>
      </c>
      <c r="AI3557" s="95">
        <f t="shared" si="514"/>
        <v>0</v>
      </c>
      <c r="AJ3557" s="95">
        <f t="shared" si="515"/>
        <v>0</v>
      </c>
      <c r="AL3557" s="111">
        <f t="shared" si="516"/>
        <v>0</v>
      </c>
      <c r="AN3557" s="111">
        <f t="shared" si="517"/>
        <v>0</v>
      </c>
      <c r="AO3557" s="95">
        <f t="shared" si="518"/>
        <v>0</v>
      </c>
      <c r="AP3557" s="95">
        <f t="shared" si="519"/>
        <v>0</v>
      </c>
      <c r="AQ3557" s="95">
        <f t="shared" si="520"/>
        <v>0</v>
      </c>
      <c r="AS3557" s="111">
        <f t="shared" si="521"/>
        <v>0</v>
      </c>
    </row>
    <row r="3558" spans="2:45">
      <c r="C3558" s="115"/>
      <c r="D3558" s="115"/>
      <c r="E3558" s="115"/>
      <c r="F3558" s="115"/>
      <c r="G3558" s="115"/>
      <c r="H3558" s="115"/>
      <c r="I3558" s="115"/>
      <c r="J3558" s="115"/>
      <c r="K3558" s="115"/>
      <c r="L3558" s="29" t="s">
        <v>259</v>
      </c>
      <c r="M3558" s="483">
        <f t="shared" ref="M3558:AB3558" si="522">IF(AND(SUM(M3438:M3557)=0,COUNTIF(M3438:M3557,"NS")&gt;0),"NS",
IF(AND(SUM(M3438:M3557)=0,COUNTIF(M3438:M3557,0)&gt;0),0,
IF(AND(SUM(M3438:M3557)=0,COUNTIF(M3438:M3557,"NA")&gt;0),"NA",
SUM(M3438:M3557))))</f>
        <v>0</v>
      </c>
      <c r="N3558" s="484"/>
      <c r="O3558" s="485"/>
      <c r="P3558" s="508">
        <f t="shared" si="522"/>
        <v>0</v>
      </c>
      <c r="Q3558" s="508"/>
      <c r="R3558" s="508"/>
      <c r="S3558" s="508">
        <f t="shared" si="522"/>
        <v>0</v>
      </c>
      <c r="T3558" s="508"/>
      <c r="U3558" s="508"/>
      <c r="V3558" s="508">
        <f t="shared" si="522"/>
        <v>0</v>
      </c>
      <c r="W3558" s="508"/>
      <c r="X3558" s="508"/>
      <c r="Y3558" s="508">
        <f t="shared" si="522"/>
        <v>0</v>
      </c>
      <c r="Z3558" s="508"/>
      <c r="AA3558" s="508"/>
      <c r="AB3558" s="508">
        <f t="shared" si="522"/>
        <v>0</v>
      </c>
      <c r="AC3558" s="508"/>
      <c r="AD3558" s="508"/>
      <c r="AJ3558" s="96">
        <f>SUM(AJ3438:AJ3557)</f>
        <v>0</v>
      </c>
      <c r="AL3558" s="130">
        <f>SUM(AL3438:AL3557)</f>
        <v>0</v>
      </c>
      <c r="AQ3558" s="171">
        <f>SUM(AQ3438:AQ3557)</f>
        <v>0</v>
      </c>
      <c r="AS3558" s="171">
        <f>SUM(AS3438:AS3557)</f>
        <v>0</v>
      </c>
    </row>
    <row r="3559" spans="2:45" ht="15.05" customHeight="1">
      <c r="AJ3559" s="95"/>
    </row>
    <row r="3560" spans="2:45" ht="24.05" customHeight="1">
      <c r="C3560" s="452" t="s">
        <v>250</v>
      </c>
      <c r="D3560" s="452"/>
      <c r="E3560" s="452"/>
      <c r="F3560" s="452"/>
      <c r="G3560" s="452"/>
      <c r="H3560" s="452"/>
      <c r="I3560" s="452"/>
      <c r="J3560" s="452"/>
      <c r="K3560" s="452"/>
      <c r="L3560" s="452"/>
      <c r="M3560" s="452"/>
      <c r="N3560" s="452"/>
      <c r="O3560" s="452"/>
      <c r="P3560" s="452"/>
      <c r="Q3560" s="452"/>
      <c r="R3560" s="452"/>
      <c r="S3560" s="452"/>
      <c r="T3560" s="452"/>
      <c r="U3560" s="452"/>
      <c r="V3560" s="452"/>
      <c r="W3560" s="452"/>
      <c r="X3560" s="452"/>
      <c r="Y3560" s="452"/>
      <c r="Z3560" s="452"/>
      <c r="AA3560" s="452"/>
      <c r="AB3560" s="452"/>
      <c r="AC3560" s="452"/>
      <c r="AD3560" s="452"/>
    </row>
    <row r="3561" spans="2:45" ht="60.05" customHeight="1">
      <c r="C3561" s="593"/>
      <c r="D3561" s="593"/>
      <c r="E3561" s="593"/>
      <c r="F3561" s="593"/>
      <c r="G3561" s="593"/>
      <c r="H3561" s="593"/>
      <c r="I3561" s="593"/>
      <c r="J3561" s="593"/>
      <c r="K3561" s="593"/>
      <c r="L3561" s="593"/>
      <c r="M3561" s="593"/>
      <c r="N3561" s="593"/>
      <c r="O3561" s="593"/>
      <c r="P3561" s="593"/>
      <c r="Q3561" s="593"/>
      <c r="R3561" s="593"/>
      <c r="S3561" s="593"/>
      <c r="T3561" s="593"/>
      <c r="U3561" s="593"/>
      <c r="V3561" s="593"/>
      <c r="W3561" s="593"/>
      <c r="X3561" s="593"/>
      <c r="Y3561" s="593"/>
      <c r="Z3561" s="593"/>
      <c r="AA3561" s="593"/>
      <c r="AB3561" s="593"/>
      <c r="AC3561" s="593"/>
      <c r="AD3561" s="593"/>
    </row>
    <row r="3562" spans="2:45">
      <c r="C3562" s="158"/>
      <c r="D3562" s="158"/>
      <c r="E3562" s="158"/>
      <c r="F3562" s="158"/>
      <c r="G3562" s="158"/>
      <c r="H3562" s="158"/>
      <c r="I3562" s="158"/>
      <c r="J3562" s="158"/>
      <c r="K3562" s="158"/>
      <c r="L3562" s="158"/>
      <c r="M3562" s="158"/>
      <c r="N3562" s="158"/>
      <c r="O3562" s="158"/>
      <c r="P3562" s="158"/>
      <c r="Q3562" s="158"/>
      <c r="R3562" s="158"/>
      <c r="S3562" s="158"/>
      <c r="T3562" s="158"/>
      <c r="U3562" s="158"/>
      <c r="V3562" s="158"/>
      <c r="W3562" s="158"/>
      <c r="X3562" s="158"/>
      <c r="Y3562" s="158"/>
      <c r="Z3562" s="158"/>
      <c r="AA3562" s="158"/>
      <c r="AB3562" s="158"/>
      <c r="AC3562" s="158"/>
      <c r="AD3562" s="158"/>
    </row>
    <row r="3563" spans="2:45">
      <c r="B3563" s="403" t="str">
        <f>IF(AJ3558=0,"","Error: verificar sumas por fila en el apartado de líneas telefónicas.")</f>
        <v/>
      </c>
      <c r="C3563" s="403"/>
      <c r="D3563" s="403"/>
      <c r="E3563" s="403"/>
      <c r="F3563" s="403"/>
      <c r="G3563" s="403"/>
      <c r="H3563" s="403"/>
      <c r="I3563" s="403"/>
      <c r="J3563" s="403"/>
      <c r="K3563" s="403"/>
      <c r="L3563" s="403"/>
      <c r="M3563" s="403"/>
      <c r="N3563" s="403"/>
      <c r="O3563" s="403"/>
      <c r="P3563" s="403"/>
      <c r="Q3563" s="403"/>
      <c r="R3563" s="403"/>
      <c r="S3563" s="403"/>
      <c r="T3563" s="403"/>
      <c r="U3563" s="403"/>
      <c r="V3563" s="403"/>
      <c r="W3563" s="403"/>
      <c r="X3563" s="403"/>
      <c r="Y3563" s="403"/>
      <c r="Z3563" s="403"/>
      <c r="AA3563" s="403"/>
      <c r="AB3563" s="403"/>
      <c r="AC3563" s="403"/>
      <c r="AD3563" s="403"/>
    </row>
    <row r="3564" spans="2:45">
      <c r="B3564" s="403" t="str">
        <f>IF(AQ3558=0,"","Error: verificar sumas por fila en el apartado de aparatos telefónicos.")</f>
        <v/>
      </c>
      <c r="C3564" s="403"/>
      <c r="D3564" s="403"/>
      <c r="E3564" s="403"/>
      <c r="F3564" s="403"/>
      <c r="G3564" s="403"/>
      <c r="H3564" s="403"/>
      <c r="I3564" s="403"/>
      <c r="J3564" s="403"/>
      <c r="K3564" s="403"/>
      <c r="L3564" s="403"/>
      <c r="M3564" s="403"/>
      <c r="N3564" s="403"/>
      <c r="O3564" s="403"/>
      <c r="P3564" s="403"/>
      <c r="Q3564" s="403"/>
      <c r="R3564" s="403"/>
      <c r="S3564" s="403"/>
      <c r="T3564" s="403"/>
      <c r="U3564" s="403"/>
      <c r="V3564" s="403"/>
      <c r="W3564" s="403"/>
      <c r="X3564" s="403"/>
      <c r="Y3564" s="403"/>
      <c r="Z3564" s="403"/>
      <c r="AA3564" s="403"/>
      <c r="AB3564" s="403"/>
      <c r="AC3564" s="403"/>
      <c r="AD3564" s="403"/>
    </row>
    <row r="3565" spans="2:45">
      <c r="B3565" s="403" t="str">
        <f>IF(AS3558=0,"","Alerta: justificar por qué el numeral "&amp;AT3438&amp;" y/o demás numerales no tiene(n) ni líneas ni aparatos telefónicos en funcionamiento.")</f>
        <v/>
      </c>
      <c r="C3565" s="403"/>
      <c r="D3565" s="403"/>
      <c r="E3565" s="403"/>
      <c r="F3565" s="403"/>
      <c r="G3565" s="403"/>
      <c r="H3565" s="403"/>
      <c r="I3565" s="403"/>
      <c r="J3565" s="403"/>
      <c r="K3565" s="403"/>
      <c r="L3565" s="403"/>
      <c r="M3565" s="403"/>
      <c r="N3565" s="403"/>
      <c r="O3565" s="403"/>
      <c r="P3565" s="403"/>
      <c r="Q3565" s="403"/>
      <c r="R3565" s="403"/>
      <c r="S3565" s="403"/>
      <c r="T3565" s="403"/>
      <c r="U3565" s="403"/>
      <c r="V3565" s="403"/>
      <c r="W3565" s="403"/>
      <c r="X3565" s="403"/>
      <c r="Y3565" s="403"/>
      <c r="Z3565" s="403"/>
      <c r="AA3565" s="403"/>
      <c r="AB3565" s="403"/>
      <c r="AC3565" s="403"/>
      <c r="AD3565" s="403"/>
    </row>
    <row r="3566" spans="2:45" ht="15.05" customHeight="1">
      <c r="B3566" s="404" t="str">
        <f>IF(AL3558=0,"","Error: debe completar toda la información requerida.")</f>
        <v/>
      </c>
      <c r="C3566" s="404"/>
      <c r="D3566" s="404"/>
      <c r="E3566" s="404"/>
      <c r="F3566" s="404"/>
      <c r="G3566" s="404"/>
      <c r="H3566" s="404"/>
      <c r="I3566" s="404"/>
      <c r="J3566" s="404"/>
      <c r="K3566" s="404"/>
      <c r="L3566" s="404"/>
      <c r="M3566" s="404"/>
      <c r="N3566" s="404"/>
      <c r="O3566" s="404"/>
      <c r="P3566" s="404"/>
      <c r="Q3566" s="404"/>
      <c r="R3566" s="404"/>
      <c r="S3566" s="404"/>
      <c r="T3566" s="404"/>
      <c r="U3566" s="404"/>
      <c r="V3566" s="404"/>
      <c r="W3566" s="404"/>
      <c r="X3566" s="404"/>
      <c r="Y3566" s="404"/>
      <c r="Z3566" s="404"/>
      <c r="AA3566" s="404"/>
      <c r="AB3566" s="404"/>
      <c r="AC3566" s="404"/>
      <c r="AD3566" s="404"/>
    </row>
    <row r="3567" spans="2:45" ht="15.05" customHeight="1" thickBot="1">
      <c r="C3567" s="158"/>
      <c r="D3567" s="158"/>
      <c r="E3567" s="158"/>
      <c r="F3567" s="158"/>
      <c r="G3567" s="158"/>
      <c r="H3567" s="158"/>
      <c r="I3567" s="158"/>
      <c r="J3567" s="158"/>
      <c r="K3567" s="158"/>
      <c r="L3567" s="158"/>
      <c r="M3567" s="158"/>
      <c r="N3567" s="158"/>
      <c r="O3567" s="158"/>
      <c r="P3567" s="158"/>
      <c r="Q3567" s="158"/>
      <c r="R3567" s="158"/>
      <c r="S3567" s="158"/>
      <c r="T3567" s="158"/>
      <c r="U3567" s="158"/>
      <c r="V3567" s="158"/>
      <c r="W3567" s="158"/>
      <c r="X3567" s="158"/>
      <c r="Y3567" s="158"/>
      <c r="Z3567" s="158"/>
      <c r="AA3567" s="158"/>
      <c r="AB3567" s="158"/>
      <c r="AC3567" s="158"/>
      <c r="AD3567" s="158"/>
    </row>
    <row r="3568" spans="2:45" ht="15.05" customHeight="1" thickBot="1">
      <c r="B3568" s="556" t="s">
        <v>359</v>
      </c>
      <c r="C3568" s="557"/>
      <c r="D3568" s="557"/>
      <c r="E3568" s="557"/>
      <c r="F3568" s="557"/>
      <c r="G3568" s="557"/>
      <c r="H3568" s="557"/>
      <c r="I3568" s="557"/>
      <c r="J3568" s="557"/>
      <c r="K3568" s="557"/>
      <c r="L3568" s="557"/>
      <c r="M3568" s="557"/>
      <c r="N3568" s="557"/>
      <c r="O3568" s="557"/>
      <c r="P3568" s="557"/>
      <c r="Q3568" s="557"/>
      <c r="R3568" s="557"/>
      <c r="S3568" s="557"/>
      <c r="T3568" s="557"/>
      <c r="U3568" s="557"/>
      <c r="V3568" s="557"/>
      <c r="W3568" s="557"/>
      <c r="X3568" s="557"/>
      <c r="Y3568" s="557"/>
      <c r="Z3568" s="557"/>
      <c r="AA3568" s="557"/>
      <c r="AB3568" s="557"/>
      <c r="AC3568" s="557"/>
      <c r="AD3568" s="558"/>
    </row>
    <row r="3569" spans="1:46" ht="15.05" customHeight="1">
      <c r="B3569" s="615" t="s">
        <v>302</v>
      </c>
      <c r="C3569" s="745"/>
      <c r="D3569" s="745"/>
      <c r="E3569" s="745"/>
      <c r="F3569" s="745"/>
      <c r="G3569" s="745"/>
      <c r="H3569" s="745"/>
      <c r="I3569" s="745"/>
      <c r="J3569" s="745"/>
      <c r="K3569" s="745"/>
      <c r="L3569" s="745"/>
      <c r="M3569" s="745"/>
      <c r="N3569" s="745"/>
      <c r="O3569" s="745"/>
      <c r="P3569" s="745"/>
      <c r="Q3569" s="745"/>
      <c r="R3569" s="745"/>
      <c r="S3569" s="745"/>
      <c r="T3569" s="745"/>
      <c r="U3569" s="745"/>
      <c r="V3569" s="745"/>
      <c r="W3569" s="745"/>
      <c r="X3569" s="745"/>
      <c r="Y3569" s="745"/>
      <c r="Z3569" s="745"/>
      <c r="AA3569" s="745"/>
      <c r="AB3569" s="745"/>
      <c r="AC3569" s="745"/>
      <c r="AD3569" s="746"/>
    </row>
    <row r="3570" spans="1:46" ht="36" customHeight="1">
      <c r="B3570" s="285"/>
      <c r="C3570" s="617" t="s">
        <v>868</v>
      </c>
      <c r="D3570" s="617"/>
      <c r="E3570" s="617"/>
      <c r="F3570" s="617"/>
      <c r="G3570" s="617"/>
      <c r="H3570" s="617"/>
      <c r="I3570" s="617"/>
      <c r="J3570" s="617"/>
      <c r="K3570" s="617"/>
      <c r="L3570" s="617"/>
      <c r="M3570" s="617"/>
      <c r="N3570" s="617"/>
      <c r="O3570" s="617"/>
      <c r="P3570" s="617"/>
      <c r="Q3570" s="617"/>
      <c r="R3570" s="617"/>
      <c r="S3570" s="617"/>
      <c r="T3570" s="617"/>
      <c r="U3570" s="617"/>
      <c r="V3570" s="617"/>
      <c r="W3570" s="617"/>
      <c r="X3570" s="617"/>
      <c r="Y3570" s="617"/>
      <c r="Z3570" s="617"/>
      <c r="AA3570" s="617"/>
      <c r="AB3570" s="617"/>
      <c r="AC3570" s="617"/>
      <c r="AD3570" s="618"/>
    </row>
    <row r="3571" spans="1:46" ht="36" customHeight="1">
      <c r="B3571" s="286"/>
      <c r="C3571" s="606" t="s">
        <v>869</v>
      </c>
      <c r="D3571" s="606"/>
      <c r="E3571" s="606"/>
      <c r="F3571" s="606"/>
      <c r="G3571" s="606"/>
      <c r="H3571" s="606"/>
      <c r="I3571" s="606"/>
      <c r="J3571" s="606"/>
      <c r="K3571" s="606"/>
      <c r="L3571" s="606"/>
      <c r="M3571" s="606"/>
      <c r="N3571" s="606"/>
      <c r="O3571" s="606"/>
      <c r="P3571" s="606"/>
      <c r="Q3571" s="606"/>
      <c r="R3571" s="606"/>
      <c r="S3571" s="606"/>
      <c r="T3571" s="606"/>
      <c r="U3571" s="606"/>
      <c r="V3571" s="606"/>
      <c r="W3571" s="606"/>
      <c r="X3571" s="606"/>
      <c r="Y3571" s="606"/>
      <c r="Z3571" s="606"/>
      <c r="AA3571" s="606"/>
      <c r="AB3571" s="606"/>
      <c r="AC3571" s="606"/>
      <c r="AD3571" s="657"/>
    </row>
    <row r="3572" spans="1:46" ht="15.05" customHeight="1"/>
    <row r="3573" spans="1:46" ht="36" customHeight="1">
      <c r="A3573" s="122" t="s">
        <v>358</v>
      </c>
      <c r="B3573" s="497" t="s">
        <v>870</v>
      </c>
      <c r="C3573" s="497"/>
      <c r="D3573" s="497"/>
      <c r="E3573" s="497"/>
      <c r="F3573" s="497"/>
      <c r="G3573" s="497"/>
      <c r="H3573" s="497"/>
      <c r="I3573" s="497"/>
      <c r="J3573" s="497"/>
      <c r="K3573" s="497"/>
      <c r="L3573" s="497"/>
      <c r="M3573" s="497"/>
      <c r="N3573" s="497"/>
      <c r="O3573" s="497"/>
      <c r="P3573" s="497"/>
      <c r="Q3573" s="497"/>
      <c r="R3573" s="497"/>
      <c r="S3573" s="497"/>
      <c r="T3573" s="497"/>
      <c r="U3573" s="497"/>
      <c r="V3573" s="497"/>
      <c r="W3573" s="497"/>
      <c r="X3573" s="497"/>
      <c r="Y3573" s="497"/>
      <c r="Z3573" s="497"/>
      <c r="AA3573" s="497"/>
      <c r="AB3573" s="497"/>
      <c r="AC3573" s="497"/>
      <c r="AD3573" s="497"/>
    </row>
    <row r="3574" spans="1:46" ht="15.55" customHeight="1">
      <c r="C3574" s="422" t="s">
        <v>509</v>
      </c>
      <c r="D3574" s="422"/>
      <c r="E3574" s="422"/>
      <c r="F3574" s="422"/>
      <c r="G3574" s="422"/>
      <c r="H3574" s="422"/>
      <c r="I3574" s="422"/>
      <c r="J3574" s="422"/>
      <c r="K3574" s="422"/>
      <c r="L3574" s="422"/>
      <c r="M3574" s="422"/>
      <c r="N3574" s="422"/>
      <c r="O3574" s="422"/>
      <c r="P3574" s="422"/>
      <c r="Q3574" s="422"/>
      <c r="R3574" s="422"/>
      <c r="S3574" s="422"/>
      <c r="T3574" s="422"/>
      <c r="U3574" s="422"/>
      <c r="V3574" s="422"/>
      <c r="W3574" s="422"/>
      <c r="X3574" s="422"/>
      <c r="Y3574" s="422"/>
      <c r="Z3574" s="422"/>
      <c r="AA3574" s="422"/>
      <c r="AB3574" s="422"/>
      <c r="AC3574" s="422"/>
      <c r="AD3574" s="422"/>
    </row>
    <row r="3575" spans="1:46" ht="24.05" customHeight="1">
      <c r="C3575" s="552" t="s">
        <v>373</v>
      </c>
      <c r="D3575" s="552"/>
      <c r="E3575" s="552"/>
      <c r="F3575" s="552"/>
      <c r="G3575" s="552"/>
      <c r="H3575" s="552"/>
      <c r="I3575" s="552"/>
      <c r="J3575" s="552"/>
      <c r="K3575" s="552"/>
      <c r="L3575" s="552"/>
      <c r="M3575" s="552"/>
      <c r="N3575" s="552"/>
      <c r="O3575" s="552"/>
      <c r="P3575" s="552"/>
      <c r="Q3575" s="552"/>
      <c r="R3575" s="552"/>
      <c r="S3575" s="552"/>
      <c r="T3575" s="552"/>
      <c r="U3575" s="552"/>
      <c r="V3575" s="552"/>
      <c r="W3575" s="552"/>
      <c r="X3575" s="552"/>
      <c r="Y3575" s="552"/>
      <c r="Z3575" s="552"/>
      <c r="AA3575" s="552"/>
      <c r="AB3575" s="552"/>
      <c r="AC3575" s="552"/>
      <c r="AD3575" s="552"/>
    </row>
    <row r="3576" spans="1:46" ht="15.05" customHeight="1">
      <c r="AG3576" s="94" t="s">
        <v>917</v>
      </c>
      <c r="AH3576" s="95" t="s">
        <v>926</v>
      </c>
      <c r="AI3576" s="95" t="s">
        <v>927</v>
      </c>
    </row>
    <row r="3577" spans="1:46" ht="15.55" customHeight="1">
      <c r="C3577" s="415" t="s">
        <v>64</v>
      </c>
      <c r="D3577" s="415"/>
      <c r="E3577" s="415"/>
      <c r="F3577" s="415"/>
      <c r="G3577" s="415"/>
      <c r="H3577" s="415"/>
      <c r="I3577" s="765" t="s">
        <v>361</v>
      </c>
      <c r="J3577" s="765"/>
      <c r="K3577" s="765"/>
      <c r="L3577" s="765"/>
      <c r="M3577" s="765"/>
      <c r="N3577" s="765"/>
      <c r="O3577" s="415" t="s">
        <v>362</v>
      </c>
      <c r="P3577" s="415"/>
      <c r="Q3577" s="415"/>
      <c r="R3577" s="415"/>
      <c r="S3577" s="415"/>
      <c r="T3577" s="415"/>
      <c r="U3577" s="740" t="s">
        <v>363</v>
      </c>
      <c r="V3577" s="741"/>
      <c r="W3577" s="740" t="s">
        <v>364</v>
      </c>
      <c r="X3577" s="741"/>
      <c r="Y3577" s="740" t="s">
        <v>365</v>
      </c>
      <c r="Z3577" s="741"/>
      <c r="AA3577" s="574" t="s">
        <v>871</v>
      </c>
      <c r="AB3577" s="575"/>
      <c r="AC3577" s="575"/>
      <c r="AD3577" s="576"/>
      <c r="AE3577" s="287"/>
      <c r="AG3577" s="94">
        <f>COUNTBLANK(I3579:AD3698)</f>
        <v>2640</v>
      </c>
      <c r="AH3577" s="95">
        <v>2640</v>
      </c>
      <c r="AI3577" s="95">
        <v>1440</v>
      </c>
    </row>
    <row r="3578" spans="1:46" ht="60.05" customHeight="1">
      <c r="C3578" s="415"/>
      <c r="D3578" s="415"/>
      <c r="E3578" s="415"/>
      <c r="F3578" s="415"/>
      <c r="G3578" s="415"/>
      <c r="H3578" s="415"/>
      <c r="I3578" s="415" t="s">
        <v>252</v>
      </c>
      <c r="J3578" s="415"/>
      <c r="K3578" s="744" t="s">
        <v>366</v>
      </c>
      <c r="L3578" s="744"/>
      <c r="M3578" s="744" t="s">
        <v>367</v>
      </c>
      <c r="N3578" s="744"/>
      <c r="O3578" s="415" t="s">
        <v>252</v>
      </c>
      <c r="P3578" s="415"/>
      <c r="Q3578" s="744" t="s">
        <v>368</v>
      </c>
      <c r="R3578" s="744"/>
      <c r="S3578" s="744" t="s">
        <v>369</v>
      </c>
      <c r="T3578" s="744"/>
      <c r="U3578" s="742"/>
      <c r="V3578" s="743"/>
      <c r="W3578" s="742"/>
      <c r="X3578" s="743"/>
      <c r="Y3578" s="742"/>
      <c r="Z3578" s="743"/>
      <c r="AA3578" s="577"/>
      <c r="AB3578" s="578"/>
      <c r="AC3578" s="578"/>
      <c r="AD3578" s="579"/>
      <c r="AE3578" s="287"/>
      <c r="AG3578" s="190" t="s">
        <v>918</v>
      </c>
      <c r="AH3578" s="97" t="s">
        <v>928</v>
      </c>
      <c r="AI3578" s="97" t="s">
        <v>919</v>
      </c>
      <c r="AJ3578" s="97" t="s">
        <v>920</v>
      </c>
      <c r="AL3578" s="105" t="s">
        <v>935</v>
      </c>
      <c r="AN3578" s="190" t="s">
        <v>918</v>
      </c>
      <c r="AO3578" s="97" t="s">
        <v>928</v>
      </c>
      <c r="AP3578" s="97" t="s">
        <v>919</v>
      </c>
      <c r="AQ3578" s="97" t="s">
        <v>920</v>
      </c>
      <c r="AS3578" s="111" t="s">
        <v>970</v>
      </c>
      <c r="AT3578" s="111" t="s">
        <v>971</v>
      </c>
    </row>
    <row r="3579" spans="1:46" ht="15.05" customHeight="1">
      <c r="C3579" s="221" t="s">
        <v>68</v>
      </c>
      <c r="D3579" s="448" t="str">
        <f t="shared" ref="D3579:D3643" si="523">IF(D38="","",D38)</f>
        <v/>
      </c>
      <c r="E3579" s="449"/>
      <c r="F3579" s="449"/>
      <c r="G3579" s="449"/>
      <c r="H3579" s="450"/>
      <c r="I3579" s="628"/>
      <c r="J3579" s="629"/>
      <c r="K3579" s="628"/>
      <c r="L3579" s="629"/>
      <c r="M3579" s="628"/>
      <c r="N3579" s="629"/>
      <c r="O3579" s="628"/>
      <c r="P3579" s="629"/>
      <c r="Q3579" s="628"/>
      <c r="R3579" s="629"/>
      <c r="S3579" s="628"/>
      <c r="T3579" s="629"/>
      <c r="U3579" s="628"/>
      <c r="V3579" s="629"/>
      <c r="W3579" s="628"/>
      <c r="X3579" s="629"/>
      <c r="Y3579" s="628"/>
      <c r="Z3579" s="629"/>
      <c r="AA3579" s="630"/>
      <c r="AB3579" s="631"/>
      <c r="AC3579" s="631"/>
      <c r="AD3579" s="632"/>
      <c r="AE3579" s="288"/>
      <c r="AG3579" s="111">
        <f>I3579</f>
        <v>0</v>
      </c>
      <c r="AH3579" s="95">
        <f>IF(COUNTIF(K3579:N3579,"NA")=2,"NA",SUM(K3579:N3579))</f>
        <v>0</v>
      </c>
      <c r="AI3579" s="95">
        <f>COUNTIF(K3579:N3579, "NS")</f>
        <v>0</v>
      </c>
      <c r="AJ3579" s="95">
        <f>IF($AG$3577 = $AH$3577, 0, IF(OR(AND(AG3579 = 0, AI3579 &gt; 0), AND(AG3579 = "NS", AH3579 &gt; 0), AND(AG3579 = "NS", AI3579 = 0, AH3579 =0), AND(AG3579="NA", AH3579&lt;&gt;"NA")), 1, IF(OR(AND(AG3579 &gt; 0, AI3579 = 2), AND(AG3579 = "NS", AI3579 = 2), AND(AG3579 = "NS", AH3579 = 0, AI3579 &gt; 0), AG3579 = AH3579), 0, 1)))</f>
        <v>0</v>
      </c>
      <c r="AL3579" s="111">
        <f>IF($AG$3577=$AH$3577,0,IF(OR(AND(D3579&lt;&gt;"",COUNTA(I3579:AD3579)&lt;&gt;COUNTA($I$3578:$T$3578,$U$3577:$Z$3578,$AA$3577)),AND(D3579="",COUNTA(I3579:AD3579)&gt;0)),1,0))</f>
        <v>0</v>
      </c>
      <c r="AN3579" s="111">
        <f>O3579</f>
        <v>0</v>
      </c>
      <c r="AO3579" s="95">
        <f>IF(COUNTIF(Q3579:T3579,"NA")=2,"NA",SUM(Q3579:T3579))</f>
        <v>0</v>
      </c>
      <c r="AP3579" s="95">
        <f>COUNTIF(Q3579:T3579, "NS")</f>
        <v>0</v>
      </c>
      <c r="AQ3579" s="95">
        <f>IF($AG$3577 = $AH$3577, 0, IF(OR(AND(AN3579 = 0, AP3579 &gt; 0), AND(AN3579 = "NS", AO3579 &gt; 0), AND(AN3579 = "NS", AP3579 = 0, AO3579 =0), AND(AN3579="NA", AO3579&lt;&gt;"NA")), 1, IF(OR(AND(AN3579 &gt; 0, AP3579 = 2), AND(AN3579 = "NS", AP3579 = 2), AND(AN3579 = "NS", AO3579 = 0, AP3579 &gt; 0), AN3579 = AO3579), 0, 1)))</f>
        <v>0</v>
      </c>
      <c r="AS3579" s="111">
        <f t="shared" ref="AS3579:AS3610" si="524">IF(AND(COUNTA(I3579:Z3579)&lt;&gt;0,SUM(I3579:Z3579)=0),1,0)</f>
        <v>0</v>
      </c>
      <c r="AT3579" s="111" t="str">
        <f>IFERROR(MATCH(1,AS3579:AS3698,0),"")</f>
        <v/>
      </c>
    </row>
    <row r="3580" spans="1:46" ht="15.05" customHeight="1">
      <c r="C3580" s="196" t="s">
        <v>69</v>
      </c>
      <c r="D3580" s="448" t="str">
        <f t="shared" si="523"/>
        <v/>
      </c>
      <c r="E3580" s="449"/>
      <c r="F3580" s="449"/>
      <c r="G3580" s="449"/>
      <c r="H3580" s="450"/>
      <c r="I3580" s="628"/>
      <c r="J3580" s="629"/>
      <c r="K3580" s="628"/>
      <c r="L3580" s="629"/>
      <c r="M3580" s="628"/>
      <c r="N3580" s="629"/>
      <c r="O3580" s="628"/>
      <c r="P3580" s="629"/>
      <c r="Q3580" s="628"/>
      <c r="R3580" s="629"/>
      <c r="S3580" s="628"/>
      <c r="T3580" s="629"/>
      <c r="U3580" s="628"/>
      <c r="V3580" s="629"/>
      <c r="W3580" s="628"/>
      <c r="X3580" s="629"/>
      <c r="Y3580" s="628"/>
      <c r="Z3580" s="629"/>
      <c r="AA3580" s="630"/>
      <c r="AB3580" s="631"/>
      <c r="AC3580" s="631"/>
      <c r="AD3580" s="632"/>
      <c r="AE3580" s="288"/>
      <c r="AG3580" s="111">
        <f t="shared" ref="AG3580:AG3643" si="525">I3580</f>
        <v>0</v>
      </c>
      <c r="AH3580" s="95">
        <f t="shared" ref="AH3580:AH3643" si="526">IF(COUNTIF(K3580:N3580,"NA")=2,"NA",SUM(K3580:N3580))</f>
        <v>0</v>
      </c>
      <c r="AI3580" s="95">
        <f t="shared" ref="AI3580:AI3643" si="527">COUNTIF(K3580:N3580, "NS")</f>
        <v>0</v>
      </c>
      <c r="AJ3580" s="95">
        <f t="shared" ref="AJ3580:AJ3643" si="528">IF($AG$3577 = $AH$3577, 0, IF(OR(AND(AG3580 = 0, AI3580 &gt; 0), AND(AG3580 = "NS", AH3580 &gt; 0), AND(AG3580 = "NS", AI3580 = 0, AH3580 =0), AND(AG3580="NA", AH3580&lt;&gt;"NA")), 1, IF(OR(AND(AG3580 &gt; 0, AI3580 = 2), AND(AG3580 = "NS", AI3580 = 2), AND(AG3580 = "NS", AH3580 = 0, AI3580 &gt; 0), AG3580 = AH3580), 0, 1)))</f>
        <v>0</v>
      </c>
      <c r="AL3580" s="111">
        <f t="shared" ref="AL3580:AL3643" si="529">IF($AG$3577=$AH$3577,0,IF(OR(AND(D3580&lt;&gt;"",COUNTA(I3580:AD3580)&lt;&gt;COUNTA($I$3578:$T$3578,$U$3577:$Z$3578,$AA$3577)),AND(D3580="",COUNTA(I3580:AD3580)&gt;0)),1,0))</f>
        <v>0</v>
      </c>
      <c r="AN3580" s="111">
        <f t="shared" ref="AN3580:AN3643" si="530">O3580</f>
        <v>0</v>
      </c>
      <c r="AO3580" s="95">
        <f t="shared" ref="AO3580:AO3643" si="531">IF(COUNTIF(Q3580:T3580,"NA")=2,"NA",SUM(Q3580:T3580))</f>
        <v>0</v>
      </c>
      <c r="AP3580" s="95">
        <f t="shared" ref="AP3580:AP3643" si="532">COUNTIF(Q3580:T3580, "NS")</f>
        <v>0</v>
      </c>
      <c r="AQ3580" s="95">
        <f t="shared" ref="AQ3580:AQ3643" si="533">IF($AG$3577 = $AH$3577, 0, IF(OR(AND(AN3580 = 0, AP3580 &gt; 0), AND(AN3580 = "NS", AO3580 &gt; 0), AND(AN3580 = "NS", AP3580 = 0, AO3580 =0), AND(AN3580="NA", AO3580&lt;&gt;"NA")), 1, IF(OR(AND(AN3580 &gt; 0, AP3580 = 2), AND(AN3580 = "NS", AP3580 = 2), AND(AN3580 = "NS", AO3580 = 0, AP3580 &gt; 0), AN3580 = AO3580), 0, 1)))</f>
        <v>0</v>
      </c>
      <c r="AS3580" s="111">
        <f>IF(AND(COUNTA(I3580:Z3580)&lt;&gt;0,SUM(I3580:Z3580)=0),1,0)</f>
        <v>0</v>
      </c>
    </row>
    <row r="3581" spans="1:46" ht="15.05" customHeight="1">
      <c r="C3581" s="126" t="s">
        <v>70</v>
      </c>
      <c r="D3581" s="448" t="str">
        <f t="shared" si="523"/>
        <v/>
      </c>
      <c r="E3581" s="449"/>
      <c r="F3581" s="449"/>
      <c r="G3581" s="449"/>
      <c r="H3581" s="450"/>
      <c r="I3581" s="628"/>
      <c r="J3581" s="629"/>
      <c r="K3581" s="628"/>
      <c r="L3581" s="629"/>
      <c r="M3581" s="628"/>
      <c r="N3581" s="629"/>
      <c r="O3581" s="628"/>
      <c r="P3581" s="629"/>
      <c r="Q3581" s="628"/>
      <c r="R3581" s="629"/>
      <c r="S3581" s="628"/>
      <c r="T3581" s="629"/>
      <c r="U3581" s="628"/>
      <c r="V3581" s="629"/>
      <c r="W3581" s="628"/>
      <c r="X3581" s="629"/>
      <c r="Y3581" s="628"/>
      <c r="Z3581" s="629"/>
      <c r="AA3581" s="630"/>
      <c r="AB3581" s="631"/>
      <c r="AC3581" s="631"/>
      <c r="AD3581" s="632"/>
      <c r="AE3581" s="288"/>
      <c r="AG3581" s="111">
        <f t="shared" si="525"/>
        <v>0</v>
      </c>
      <c r="AH3581" s="95">
        <f t="shared" si="526"/>
        <v>0</v>
      </c>
      <c r="AI3581" s="95">
        <f t="shared" si="527"/>
        <v>0</v>
      </c>
      <c r="AJ3581" s="95">
        <f t="shared" si="528"/>
        <v>0</v>
      </c>
      <c r="AL3581" s="111">
        <f t="shared" si="529"/>
        <v>0</v>
      </c>
      <c r="AN3581" s="111">
        <f t="shared" si="530"/>
        <v>0</v>
      </c>
      <c r="AO3581" s="95">
        <f t="shared" si="531"/>
        <v>0</v>
      </c>
      <c r="AP3581" s="95">
        <f t="shared" si="532"/>
        <v>0</v>
      </c>
      <c r="AQ3581" s="95">
        <f t="shared" si="533"/>
        <v>0</v>
      </c>
      <c r="AS3581" s="111">
        <f>IF(AND(COUNTA(I3581:Z3581)&lt;&gt;0,SUM(I3581:Z3581)=0),1,0)</f>
        <v>0</v>
      </c>
    </row>
    <row r="3582" spans="1:46" ht="15.05" customHeight="1">
      <c r="C3582" s="126" t="s">
        <v>71</v>
      </c>
      <c r="D3582" s="448" t="str">
        <f t="shared" si="523"/>
        <v/>
      </c>
      <c r="E3582" s="449"/>
      <c r="F3582" s="449"/>
      <c r="G3582" s="449"/>
      <c r="H3582" s="450"/>
      <c r="I3582" s="628"/>
      <c r="J3582" s="629"/>
      <c r="K3582" s="628"/>
      <c r="L3582" s="629"/>
      <c r="M3582" s="628"/>
      <c r="N3582" s="629"/>
      <c r="O3582" s="628"/>
      <c r="P3582" s="629"/>
      <c r="Q3582" s="628"/>
      <c r="R3582" s="629"/>
      <c r="S3582" s="628"/>
      <c r="T3582" s="629"/>
      <c r="U3582" s="628"/>
      <c r="V3582" s="629"/>
      <c r="W3582" s="628"/>
      <c r="X3582" s="629"/>
      <c r="Y3582" s="628"/>
      <c r="Z3582" s="629"/>
      <c r="AA3582" s="630"/>
      <c r="AB3582" s="631"/>
      <c r="AC3582" s="631"/>
      <c r="AD3582" s="632"/>
      <c r="AE3582" s="288"/>
      <c r="AG3582" s="111">
        <f t="shared" si="525"/>
        <v>0</v>
      </c>
      <c r="AH3582" s="95">
        <f t="shared" si="526"/>
        <v>0</v>
      </c>
      <c r="AI3582" s="95">
        <f t="shared" si="527"/>
        <v>0</v>
      </c>
      <c r="AJ3582" s="95">
        <f t="shared" si="528"/>
        <v>0</v>
      </c>
      <c r="AL3582" s="111">
        <f t="shared" si="529"/>
        <v>0</v>
      </c>
      <c r="AN3582" s="111">
        <f t="shared" si="530"/>
        <v>0</v>
      </c>
      <c r="AO3582" s="95">
        <f t="shared" si="531"/>
        <v>0</v>
      </c>
      <c r="AP3582" s="95">
        <f t="shared" si="532"/>
        <v>0</v>
      </c>
      <c r="AQ3582" s="95">
        <f t="shared" si="533"/>
        <v>0</v>
      </c>
      <c r="AS3582" s="111">
        <f t="shared" si="524"/>
        <v>0</v>
      </c>
    </row>
    <row r="3583" spans="1:46" ht="15.05" customHeight="1">
      <c r="C3583" s="126" t="s">
        <v>72</v>
      </c>
      <c r="D3583" s="448" t="str">
        <f t="shared" si="523"/>
        <v/>
      </c>
      <c r="E3583" s="449"/>
      <c r="F3583" s="449"/>
      <c r="G3583" s="449"/>
      <c r="H3583" s="450"/>
      <c r="I3583" s="628"/>
      <c r="J3583" s="629"/>
      <c r="K3583" s="628"/>
      <c r="L3583" s="629"/>
      <c r="M3583" s="628"/>
      <c r="N3583" s="629"/>
      <c r="O3583" s="628"/>
      <c r="P3583" s="629"/>
      <c r="Q3583" s="628"/>
      <c r="R3583" s="629"/>
      <c r="S3583" s="628"/>
      <c r="T3583" s="629"/>
      <c r="U3583" s="628"/>
      <c r="V3583" s="629"/>
      <c r="W3583" s="628"/>
      <c r="X3583" s="629"/>
      <c r="Y3583" s="628"/>
      <c r="Z3583" s="629"/>
      <c r="AA3583" s="630"/>
      <c r="AB3583" s="631"/>
      <c r="AC3583" s="631"/>
      <c r="AD3583" s="632"/>
      <c r="AE3583" s="288"/>
      <c r="AG3583" s="111">
        <f t="shared" si="525"/>
        <v>0</v>
      </c>
      <c r="AH3583" s="95">
        <f t="shared" si="526"/>
        <v>0</v>
      </c>
      <c r="AI3583" s="95">
        <f t="shared" si="527"/>
        <v>0</v>
      </c>
      <c r="AJ3583" s="95">
        <f t="shared" si="528"/>
        <v>0</v>
      </c>
      <c r="AL3583" s="111">
        <f t="shared" si="529"/>
        <v>0</v>
      </c>
      <c r="AN3583" s="111">
        <f t="shared" si="530"/>
        <v>0</v>
      </c>
      <c r="AO3583" s="95">
        <f t="shared" si="531"/>
        <v>0</v>
      </c>
      <c r="AP3583" s="95">
        <f t="shared" si="532"/>
        <v>0</v>
      </c>
      <c r="AQ3583" s="95">
        <f t="shared" si="533"/>
        <v>0</v>
      </c>
      <c r="AS3583" s="111">
        <f t="shared" si="524"/>
        <v>0</v>
      </c>
    </row>
    <row r="3584" spans="1:46" ht="15.05" customHeight="1">
      <c r="C3584" s="126" t="s">
        <v>73</v>
      </c>
      <c r="D3584" s="448" t="str">
        <f t="shared" si="523"/>
        <v/>
      </c>
      <c r="E3584" s="449"/>
      <c r="F3584" s="449"/>
      <c r="G3584" s="449"/>
      <c r="H3584" s="450"/>
      <c r="I3584" s="628"/>
      <c r="J3584" s="629"/>
      <c r="K3584" s="628"/>
      <c r="L3584" s="629"/>
      <c r="M3584" s="628"/>
      <c r="N3584" s="629"/>
      <c r="O3584" s="628"/>
      <c r="P3584" s="629"/>
      <c r="Q3584" s="628"/>
      <c r="R3584" s="629"/>
      <c r="S3584" s="628"/>
      <c r="T3584" s="629"/>
      <c r="U3584" s="628"/>
      <c r="V3584" s="629"/>
      <c r="W3584" s="628"/>
      <c r="X3584" s="629"/>
      <c r="Y3584" s="628"/>
      <c r="Z3584" s="629"/>
      <c r="AA3584" s="630"/>
      <c r="AB3584" s="631"/>
      <c r="AC3584" s="631"/>
      <c r="AD3584" s="632"/>
      <c r="AE3584" s="288"/>
      <c r="AG3584" s="111">
        <f t="shared" si="525"/>
        <v>0</v>
      </c>
      <c r="AH3584" s="95">
        <f t="shared" si="526"/>
        <v>0</v>
      </c>
      <c r="AI3584" s="95">
        <f t="shared" si="527"/>
        <v>0</v>
      </c>
      <c r="AJ3584" s="95">
        <f t="shared" si="528"/>
        <v>0</v>
      </c>
      <c r="AL3584" s="111">
        <f t="shared" si="529"/>
        <v>0</v>
      </c>
      <c r="AN3584" s="111">
        <f t="shared" si="530"/>
        <v>0</v>
      </c>
      <c r="AO3584" s="95">
        <f t="shared" si="531"/>
        <v>0</v>
      </c>
      <c r="AP3584" s="95">
        <f t="shared" si="532"/>
        <v>0</v>
      </c>
      <c r="AQ3584" s="95">
        <f t="shared" si="533"/>
        <v>0</v>
      </c>
      <c r="AS3584" s="111">
        <f t="shared" si="524"/>
        <v>0</v>
      </c>
    </row>
    <row r="3585" spans="3:45" ht="15.05" customHeight="1">
      <c r="C3585" s="126" t="s">
        <v>74</v>
      </c>
      <c r="D3585" s="448" t="str">
        <f t="shared" si="523"/>
        <v/>
      </c>
      <c r="E3585" s="449"/>
      <c r="F3585" s="449"/>
      <c r="G3585" s="449"/>
      <c r="H3585" s="450"/>
      <c r="I3585" s="628"/>
      <c r="J3585" s="629"/>
      <c r="K3585" s="628"/>
      <c r="L3585" s="629"/>
      <c r="M3585" s="628"/>
      <c r="N3585" s="629"/>
      <c r="O3585" s="628"/>
      <c r="P3585" s="629"/>
      <c r="Q3585" s="628"/>
      <c r="R3585" s="629"/>
      <c r="S3585" s="628"/>
      <c r="T3585" s="629"/>
      <c r="U3585" s="628"/>
      <c r="V3585" s="629"/>
      <c r="W3585" s="628"/>
      <c r="X3585" s="629"/>
      <c r="Y3585" s="628"/>
      <c r="Z3585" s="629"/>
      <c r="AA3585" s="630"/>
      <c r="AB3585" s="631"/>
      <c r="AC3585" s="631"/>
      <c r="AD3585" s="632"/>
      <c r="AE3585" s="288"/>
      <c r="AG3585" s="111">
        <f t="shared" si="525"/>
        <v>0</v>
      </c>
      <c r="AH3585" s="95">
        <f t="shared" si="526"/>
        <v>0</v>
      </c>
      <c r="AI3585" s="95">
        <f t="shared" si="527"/>
        <v>0</v>
      </c>
      <c r="AJ3585" s="95">
        <f t="shared" si="528"/>
        <v>0</v>
      </c>
      <c r="AL3585" s="111">
        <f t="shared" si="529"/>
        <v>0</v>
      </c>
      <c r="AN3585" s="111">
        <f t="shared" si="530"/>
        <v>0</v>
      </c>
      <c r="AO3585" s="95">
        <f t="shared" si="531"/>
        <v>0</v>
      </c>
      <c r="AP3585" s="95">
        <f t="shared" si="532"/>
        <v>0</v>
      </c>
      <c r="AQ3585" s="95">
        <f t="shared" si="533"/>
        <v>0</v>
      </c>
      <c r="AS3585" s="111">
        <f t="shared" si="524"/>
        <v>0</v>
      </c>
    </row>
    <row r="3586" spans="3:45" ht="15.05" customHeight="1">
      <c r="C3586" s="126" t="s">
        <v>75</v>
      </c>
      <c r="D3586" s="448" t="str">
        <f t="shared" si="523"/>
        <v/>
      </c>
      <c r="E3586" s="449"/>
      <c r="F3586" s="449"/>
      <c r="G3586" s="449"/>
      <c r="H3586" s="450"/>
      <c r="I3586" s="628"/>
      <c r="J3586" s="629"/>
      <c r="K3586" s="628"/>
      <c r="L3586" s="629"/>
      <c r="M3586" s="628"/>
      <c r="N3586" s="629"/>
      <c r="O3586" s="628"/>
      <c r="P3586" s="629"/>
      <c r="Q3586" s="628"/>
      <c r="R3586" s="629"/>
      <c r="S3586" s="628"/>
      <c r="T3586" s="629"/>
      <c r="U3586" s="628"/>
      <c r="V3586" s="629"/>
      <c r="W3586" s="628"/>
      <c r="X3586" s="629"/>
      <c r="Y3586" s="628"/>
      <c r="Z3586" s="629"/>
      <c r="AA3586" s="630"/>
      <c r="AB3586" s="631"/>
      <c r="AC3586" s="631"/>
      <c r="AD3586" s="632"/>
      <c r="AE3586" s="288"/>
      <c r="AG3586" s="111">
        <f t="shared" si="525"/>
        <v>0</v>
      </c>
      <c r="AH3586" s="95">
        <f t="shared" si="526"/>
        <v>0</v>
      </c>
      <c r="AI3586" s="95">
        <f t="shared" si="527"/>
        <v>0</v>
      </c>
      <c r="AJ3586" s="95">
        <f t="shared" si="528"/>
        <v>0</v>
      </c>
      <c r="AL3586" s="111">
        <f t="shared" si="529"/>
        <v>0</v>
      </c>
      <c r="AN3586" s="111">
        <f t="shared" si="530"/>
        <v>0</v>
      </c>
      <c r="AO3586" s="95">
        <f t="shared" si="531"/>
        <v>0</v>
      </c>
      <c r="AP3586" s="95">
        <f t="shared" si="532"/>
        <v>0</v>
      </c>
      <c r="AQ3586" s="95">
        <f t="shared" si="533"/>
        <v>0</v>
      </c>
      <c r="AS3586" s="111">
        <f t="shared" si="524"/>
        <v>0</v>
      </c>
    </row>
    <row r="3587" spans="3:45" ht="15.05" customHeight="1">
      <c r="C3587" s="126" t="s">
        <v>76</v>
      </c>
      <c r="D3587" s="448" t="str">
        <f t="shared" si="523"/>
        <v/>
      </c>
      <c r="E3587" s="449"/>
      <c r="F3587" s="449"/>
      <c r="G3587" s="449"/>
      <c r="H3587" s="450"/>
      <c r="I3587" s="628"/>
      <c r="J3587" s="629"/>
      <c r="K3587" s="628"/>
      <c r="L3587" s="629"/>
      <c r="M3587" s="628"/>
      <c r="N3587" s="629"/>
      <c r="O3587" s="628"/>
      <c r="P3587" s="629"/>
      <c r="Q3587" s="628"/>
      <c r="R3587" s="629"/>
      <c r="S3587" s="628"/>
      <c r="T3587" s="629"/>
      <c r="U3587" s="628"/>
      <c r="V3587" s="629"/>
      <c r="W3587" s="628"/>
      <c r="X3587" s="629"/>
      <c r="Y3587" s="628"/>
      <c r="Z3587" s="629"/>
      <c r="AA3587" s="630"/>
      <c r="AB3587" s="631"/>
      <c r="AC3587" s="631"/>
      <c r="AD3587" s="632"/>
      <c r="AE3587" s="288"/>
      <c r="AG3587" s="111">
        <f t="shared" si="525"/>
        <v>0</v>
      </c>
      <c r="AH3587" s="95">
        <f t="shared" si="526"/>
        <v>0</v>
      </c>
      <c r="AI3587" s="95">
        <f t="shared" si="527"/>
        <v>0</v>
      </c>
      <c r="AJ3587" s="95">
        <f t="shared" si="528"/>
        <v>0</v>
      </c>
      <c r="AL3587" s="111">
        <f t="shared" si="529"/>
        <v>0</v>
      </c>
      <c r="AN3587" s="111">
        <f t="shared" si="530"/>
        <v>0</v>
      </c>
      <c r="AO3587" s="95">
        <f t="shared" si="531"/>
        <v>0</v>
      </c>
      <c r="AP3587" s="95">
        <f t="shared" si="532"/>
        <v>0</v>
      </c>
      <c r="AQ3587" s="95">
        <f t="shared" si="533"/>
        <v>0</v>
      </c>
      <c r="AS3587" s="111">
        <f>IF(AND(COUNTA(I3587:Z3587)&lt;&gt;0,SUM(I3587:Z3587)=0),1,0)</f>
        <v>0</v>
      </c>
    </row>
    <row r="3588" spans="3:45" ht="15.05" customHeight="1">
      <c r="C3588" s="126" t="s">
        <v>77</v>
      </c>
      <c r="D3588" s="448" t="str">
        <f t="shared" si="523"/>
        <v/>
      </c>
      <c r="E3588" s="449"/>
      <c r="F3588" s="449"/>
      <c r="G3588" s="449"/>
      <c r="H3588" s="450"/>
      <c r="I3588" s="628"/>
      <c r="J3588" s="629"/>
      <c r="K3588" s="628"/>
      <c r="L3588" s="629"/>
      <c r="M3588" s="628"/>
      <c r="N3588" s="629"/>
      <c r="O3588" s="628"/>
      <c r="P3588" s="629"/>
      <c r="Q3588" s="628"/>
      <c r="R3588" s="629"/>
      <c r="S3588" s="628"/>
      <c r="T3588" s="629"/>
      <c r="U3588" s="628"/>
      <c r="V3588" s="629"/>
      <c r="W3588" s="628"/>
      <c r="X3588" s="629"/>
      <c r="Y3588" s="628"/>
      <c r="Z3588" s="629"/>
      <c r="AA3588" s="630"/>
      <c r="AB3588" s="631"/>
      <c r="AC3588" s="631"/>
      <c r="AD3588" s="632"/>
      <c r="AE3588" s="288"/>
      <c r="AG3588" s="111">
        <f t="shared" si="525"/>
        <v>0</v>
      </c>
      <c r="AH3588" s="95">
        <f t="shared" si="526"/>
        <v>0</v>
      </c>
      <c r="AI3588" s="95">
        <f t="shared" si="527"/>
        <v>0</v>
      </c>
      <c r="AJ3588" s="95">
        <f t="shared" si="528"/>
        <v>0</v>
      </c>
      <c r="AL3588" s="111">
        <f t="shared" si="529"/>
        <v>0</v>
      </c>
      <c r="AN3588" s="111">
        <f t="shared" si="530"/>
        <v>0</v>
      </c>
      <c r="AO3588" s="95">
        <f t="shared" si="531"/>
        <v>0</v>
      </c>
      <c r="AP3588" s="95">
        <f t="shared" si="532"/>
        <v>0</v>
      </c>
      <c r="AQ3588" s="95">
        <f t="shared" si="533"/>
        <v>0</v>
      </c>
      <c r="AS3588" s="111">
        <f t="shared" si="524"/>
        <v>0</v>
      </c>
    </row>
    <row r="3589" spans="3:45" ht="15.05" customHeight="1">
      <c r="C3589" s="126" t="s">
        <v>78</v>
      </c>
      <c r="D3589" s="448" t="str">
        <f t="shared" si="523"/>
        <v/>
      </c>
      <c r="E3589" s="449"/>
      <c r="F3589" s="449"/>
      <c r="G3589" s="449"/>
      <c r="H3589" s="450"/>
      <c r="I3589" s="628"/>
      <c r="J3589" s="629"/>
      <c r="K3589" s="628"/>
      <c r="L3589" s="629"/>
      <c r="M3589" s="628"/>
      <c r="N3589" s="629"/>
      <c r="O3589" s="628"/>
      <c r="P3589" s="629"/>
      <c r="Q3589" s="628"/>
      <c r="R3589" s="629"/>
      <c r="S3589" s="628"/>
      <c r="T3589" s="629"/>
      <c r="U3589" s="628"/>
      <c r="V3589" s="629"/>
      <c r="W3589" s="628"/>
      <c r="X3589" s="629"/>
      <c r="Y3589" s="628"/>
      <c r="Z3589" s="629"/>
      <c r="AA3589" s="630"/>
      <c r="AB3589" s="631"/>
      <c r="AC3589" s="631"/>
      <c r="AD3589" s="632"/>
      <c r="AE3589" s="288"/>
      <c r="AG3589" s="111">
        <f t="shared" si="525"/>
        <v>0</v>
      </c>
      <c r="AH3589" s="95">
        <f t="shared" si="526"/>
        <v>0</v>
      </c>
      <c r="AI3589" s="95">
        <f t="shared" si="527"/>
        <v>0</v>
      </c>
      <c r="AJ3589" s="95">
        <f t="shared" si="528"/>
        <v>0</v>
      </c>
      <c r="AL3589" s="111">
        <f t="shared" si="529"/>
        <v>0</v>
      </c>
      <c r="AN3589" s="111">
        <f t="shared" si="530"/>
        <v>0</v>
      </c>
      <c r="AO3589" s="95">
        <f t="shared" si="531"/>
        <v>0</v>
      </c>
      <c r="AP3589" s="95">
        <f t="shared" si="532"/>
        <v>0</v>
      </c>
      <c r="AQ3589" s="95">
        <f t="shared" si="533"/>
        <v>0</v>
      </c>
      <c r="AS3589" s="111">
        <f t="shared" si="524"/>
        <v>0</v>
      </c>
    </row>
    <row r="3590" spans="3:45" ht="15.05" customHeight="1">
      <c r="C3590" s="126" t="s">
        <v>79</v>
      </c>
      <c r="D3590" s="448" t="str">
        <f t="shared" si="523"/>
        <v/>
      </c>
      <c r="E3590" s="449"/>
      <c r="F3590" s="449"/>
      <c r="G3590" s="449"/>
      <c r="H3590" s="450"/>
      <c r="I3590" s="628"/>
      <c r="J3590" s="629"/>
      <c r="K3590" s="628"/>
      <c r="L3590" s="629"/>
      <c r="M3590" s="628"/>
      <c r="N3590" s="629"/>
      <c r="O3590" s="628"/>
      <c r="P3590" s="629"/>
      <c r="Q3590" s="628"/>
      <c r="R3590" s="629"/>
      <c r="S3590" s="628"/>
      <c r="T3590" s="629"/>
      <c r="U3590" s="628"/>
      <c r="V3590" s="629"/>
      <c r="W3590" s="628"/>
      <c r="X3590" s="629"/>
      <c r="Y3590" s="628"/>
      <c r="Z3590" s="629"/>
      <c r="AA3590" s="630"/>
      <c r="AB3590" s="631"/>
      <c r="AC3590" s="631"/>
      <c r="AD3590" s="632"/>
      <c r="AE3590" s="288"/>
      <c r="AG3590" s="111">
        <f t="shared" si="525"/>
        <v>0</v>
      </c>
      <c r="AH3590" s="95">
        <f t="shared" si="526"/>
        <v>0</v>
      </c>
      <c r="AI3590" s="95">
        <f t="shared" si="527"/>
        <v>0</v>
      </c>
      <c r="AJ3590" s="95">
        <f t="shared" si="528"/>
        <v>0</v>
      </c>
      <c r="AL3590" s="111">
        <f t="shared" si="529"/>
        <v>0</v>
      </c>
      <c r="AN3590" s="111">
        <f t="shared" si="530"/>
        <v>0</v>
      </c>
      <c r="AO3590" s="95">
        <f t="shared" si="531"/>
        <v>0</v>
      </c>
      <c r="AP3590" s="95">
        <f t="shared" si="532"/>
        <v>0</v>
      </c>
      <c r="AQ3590" s="95">
        <f t="shared" si="533"/>
        <v>0</v>
      </c>
      <c r="AS3590" s="111">
        <f t="shared" si="524"/>
        <v>0</v>
      </c>
    </row>
    <row r="3591" spans="3:45" ht="15.05" customHeight="1">
      <c r="C3591" s="126" t="s">
        <v>80</v>
      </c>
      <c r="D3591" s="448" t="str">
        <f t="shared" si="523"/>
        <v/>
      </c>
      <c r="E3591" s="449"/>
      <c r="F3591" s="449"/>
      <c r="G3591" s="449"/>
      <c r="H3591" s="450"/>
      <c r="I3591" s="628"/>
      <c r="J3591" s="629"/>
      <c r="K3591" s="628"/>
      <c r="L3591" s="629"/>
      <c r="M3591" s="628"/>
      <c r="N3591" s="629"/>
      <c r="O3591" s="628"/>
      <c r="P3591" s="629"/>
      <c r="Q3591" s="628"/>
      <c r="R3591" s="629"/>
      <c r="S3591" s="628"/>
      <c r="T3591" s="629"/>
      <c r="U3591" s="628"/>
      <c r="V3591" s="629"/>
      <c r="W3591" s="628"/>
      <c r="X3591" s="629"/>
      <c r="Y3591" s="628"/>
      <c r="Z3591" s="629"/>
      <c r="AA3591" s="630"/>
      <c r="AB3591" s="631"/>
      <c r="AC3591" s="631"/>
      <c r="AD3591" s="632"/>
      <c r="AE3591" s="288"/>
      <c r="AG3591" s="111">
        <f t="shared" si="525"/>
        <v>0</v>
      </c>
      <c r="AH3591" s="95">
        <f t="shared" si="526"/>
        <v>0</v>
      </c>
      <c r="AI3591" s="95">
        <f t="shared" si="527"/>
        <v>0</v>
      </c>
      <c r="AJ3591" s="95">
        <f t="shared" si="528"/>
        <v>0</v>
      </c>
      <c r="AL3591" s="111">
        <f t="shared" si="529"/>
        <v>0</v>
      </c>
      <c r="AN3591" s="111">
        <f t="shared" si="530"/>
        <v>0</v>
      </c>
      <c r="AO3591" s="95">
        <f t="shared" si="531"/>
        <v>0</v>
      </c>
      <c r="AP3591" s="95">
        <f t="shared" si="532"/>
        <v>0</v>
      </c>
      <c r="AQ3591" s="95">
        <f t="shared" si="533"/>
        <v>0</v>
      </c>
      <c r="AS3591" s="111">
        <f t="shared" si="524"/>
        <v>0</v>
      </c>
    </row>
    <row r="3592" spans="3:45" ht="15.05" customHeight="1">
      <c r="C3592" s="126" t="s">
        <v>81</v>
      </c>
      <c r="D3592" s="448" t="str">
        <f t="shared" si="523"/>
        <v/>
      </c>
      <c r="E3592" s="449"/>
      <c r="F3592" s="449"/>
      <c r="G3592" s="449"/>
      <c r="H3592" s="450"/>
      <c r="I3592" s="628"/>
      <c r="J3592" s="629"/>
      <c r="K3592" s="628"/>
      <c r="L3592" s="629"/>
      <c r="M3592" s="628"/>
      <c r="N3592" s="629"/>
      <c r="O3592" s="628"/>
      <c r="P3592" s="629"/>
      <c r="Q3592" s="628"/>
      <c r="R3592" s="629"/>
      <c r="S3592" s="628"/>
      <c r="T3592" s="629"/>
      <c r="U3592" s="628"/>
      <c r="V3592" s="629"/>
      <c r="W3592" s="628"/>
      <c r="X3592" s="629"/>
      <c r="Y3592" s="628"/>
      <c r="Z3592" s="629"/>
      <c r="AA3592" s="630"/>
      <c r="AB3592" s="631"/>
      <c r="AC3592" s="631"/>
      <c r="AD3592" s="632"/>
      <c r="AE3592" s="288"/>
      <c r="AG3592" s="111">
        <f t="shared" si="525"/>
        <v>0</v>
      </c>
      <c r="AH3592" s="95">
        <f t="shared" si="526"/>
        <v>0</v>
      </c>
      <c r="AI3592" s="95">
        <f t="shared" si="527"/>
        <v>0</v>
      </c>
      <c r="AJ3592" s="95">
        <f t="shared" si="528"/>
        <v>0</v>
      </c>
      <c r="AL3592" s="111">
        <f t="shared" si="529"/>
        <v>0</v>
      </c>
      <c r="AN3592" s="111">
        <f t="shared" si="530"/>
        <v>0</v>
      </c>
      <c r="AO3592" s="95">
        <f t="shared" si="531"/>
        <v>0</v>
      </c>
      <c r="AP3592" s="95">
        <f t="shared" si="532"/>
        <v>0</v>
      </c>
      <c r="AQ3592" s="95">
        <f t="shared" si="533"/>
        <v>0</v>
      </c>
      <c r="AS3592" s="111">
        <f t="shared" si="524"/>
        <v>0</v>
      </c>
    </row>
    <row r="3593" spans="3:45" ht="15.05" customHeight="1">
      <c r="C3593" s="126" t="s">
        <v>82</v>
      </c>
      <c r="D3593" s="448" t="str">
        <f t="shared" si="523"/>
        <v/>
      </c>
      <c r="E3593" s="449"/>
      <c r="F3593" s="449"/>
      <c r="G3593" s="449"/>
      <c r="H3593" s="450"/>
      <c r="I3593" s="628"/>
      <c r="J3593" s="629"/>
      <c r="K3593" s="628"/>
      <c r="L3593" s="629"/>
      <c r="M3593" s="628"/>
      <c r="N3593" s="629"/>
      <c r="O3593" s="628"/>
      <c r="P3593" s="629"/>
      <c r="Q3593" s="628"/>
      <c r="R3593" s="629"/>
      <c r="S3593" s="628"/>
      <c r="T3593" s="629"/>
      <c r="U3593" s="628"/>
      <c r="V3593" s="629"/>
      <c r="W3593" s="628"/>
      <c r="X3593" s="629"/>
      <c r="Y3593" s="628"/>
      <c r="Z3593" s="629"/>
      <c r="AA3593" s="630"/>
      <c r="AB3593" s="631"/>
      <c r="AC3593" s="631"/>
      <c r="AD3593" s="632"/>
      <c r="AE3593" s="288"/>
      <c r="AG3593" s="111">
        <f t="shared" si="525"/>
        <v>0</v>
      </c>
      <c r="AH3593" s="95">
        <f t="shared" si="526"/>
        <v>0</v>
      </c>
      <c r="AI3593" s="95">
        <f t="shared" si="527"/>
        <v>0</v>
      </c>
      <c r="AJ3593" s="95">
        <f t="shared" si="528"/>
        <v>0</v>
      </c>
      <c r="AL3593" s="111">
        <f t="shared" si="529"/>
        <v>0</v>
      </c>
      <c r="AN3593" s="111">
        <f t="shared" si="530"/>
        <v>0</v>
      </c>
      <c r="AO3593" s="95">
        <f t="shared" si="531"/>
        <v>0</v>
      </c>
      <c r="AP3593" s="95">
        <f t="shared" si="532"/>
        <v>0</v>
      </c>
      <c r="AQ3593" s="95">
        <f t="shared" si="533"/>
        <v>0</v>
      </c>
      <c r="AS3593" s="111">
        <f t="shared" si="524"/>
        <v>0</v>
      </c>
    </row>
    <row r="3594" spans="3:45" ht="15.05" customHeight="1">
      <c r="C3594" s="126" t="s">
        <v>83</v>
      </c>
      <c r="D3594" s="448" t="str">
        <f t="shared" si="523"/>
        <v/>
      </c>
      <c r="E3594" s="449"/>
      <c r="F3594" s="449"/>
      <c r="G3594" s="449"/>
      <c r="H3594" s="450"/>
      <c r="I3594" s="628"/>
      <c r="J3594" s="629"/>
      <c r="K3594" s="628"/>
      <c r="L3594" s="629"/>
      <c r="M3594" s="628"/>
      <c r="N3594" s="629"/>
      <c r="O3594" s="628"/>
      <c r="P3594" s="629"/>
      <c r="Q3594" s="628"/>
      <c r="R3594" s="629"/>
      <c r="S3594" s="628"/>
      <c r="T3594" s="629"/>
      <c r="U3594" s="628"/>
      <c r="V3594" s="629"/>
      <c r="W3594" s="628"/>
      <c r="X3594" s="629"/>
      <c r="Y3594" s="628"/>
      <c r="Z3594" s="629"/>
      <c r="AA3594" s="630"/>
      <c r="AB3594" s="631"/>
      <c r="AC3594" s="631"/>
      <c r="AD3594" s="632"/>
      <c r="AE3594" s="288"/>
      <c r="AG3594" s="111">
        <f t="shared" si="525"/>
        <v>0</v>
      </c>
      <c r="AH3594" s="95">
        <f t="shared" si="526"/>
        <v>0</v>
      </c>
      <c r="AI3594" s="95">
        <f t="shared" si="527"/>
        <v>0</v>
      </c>
      <c r="AJ3594" s="95">
        <f t="shared" si="528"/>
        <v>0</v>
      </c>
      <c r="AL3594" s="111">
        <f t="shared" si="529"/>
        <v>0</v>
      </c>
      <c r="AN3594" s="111">
        <f t="shared" si="530"/>
        <v>0</v>
      </c>
      <c r="AO3594" s="95">
        <f t="shared" si="531"/>
        <v>0</v>
      </c>
      <c r="AP3594" s="95">
        <f t="shared" si="532"/>
        <v>0</v>
      </c>
      <c r="AQ3594" s="95">
        <f t="shared" si="533"/>
        <v>0</v>
      </c>
      <c r="AS3594" s="111">
        <f t="shared" si="524"/>
        <v>0</v>
      </c>
    </row>
    <row r="3595" spans="3:45" ht="15.05" customHeight="1">
      <c r="C3595" s="126" t="s">
        <v>84</v>
      </c>
      <c r="D3595" s="448" t="str">
        <f t="shared" si="523"/>
        <v/>
      </c>
      <c r="E3595" s="449"/>
      <c r="F3595" s="449"/>
      <c r="G3595" s="449"/>
      <c r="H3595" s="450"/>
      <c r="I3595" s="628"/>
      <c r="J3595" s="629"/>
      <c r="K3595" s="628"/>
      <c r="L3595" s="629"/>
      <c r="M3595" s="628"/>
      <c r="N3595" s="629"/>
      <c r="O3595" s="628"/>
      <c r="P3595" s="629"/>
      <c r="Q3595" s="628"/>
      <c r="R3595" s="629"/>
      <c r="S3595" s="628"/>
      <c r="T3595" s="629"/>
      <c r="U3595" s="628"/>
      <c r="V3595" s="629"/>
      <c r="W3595" s="628"/>
      <c r="X3595" s="629"/>
      <c r="Y3595" s="628"/>
      <c r="Z3595" s="629"/>
      <c r="AA3595" s="630"/>
      <c r="AB3595" s="631"/>
      <c r="AC3595" s="631"/>
      <c r="AD3595" s="632"/>
      <c r="AE3595" s="288"/>
      <c r="AG3595" s="111">
        <f t="shared" si="525"/>
        <v>0</v>
      </c>
      <c r="AH3595" s="95">
        <f t="shared" si="526"/>
        <v>0</v>
      </c>
      <c r="AI3595" s="95">
        <f t="shared" si="527"/>
        <v>0</v>
      </c>
      <c r="AJ3595" s="95">
        <f t="shared" si="528"/>
        <v>0</v>
      </c>
      <c r="AL3595" s="111">
        <f t="shared" si="529"/>
        <v>0</v>
      </c>
      <c r="AN3595" s="111">
        <f t="shared" si="530"/>
        <v>0</v>
      </c>
      <c r="AO3595" s="95">
        <f t="shared" si="531"/>
        <v>0</v>
      </c>
      <c r="AP3595" s="95">
        <f t="shared" si="532"/>
        <v>0</v>
      </c>
      <c r="AQ3595" s="95">
        <f t="shared" si="533"/>
        <v>0</v>
      </c>
      <c r="AS3595" s="111">
        <f t="shared" si="524"/>
        <v>0</v>
      </c>
    </row>
    <row r="3596" spans="3:45" ht="15.05" customHeight="1">
      <c r="C3596" s="126" t="s">
        <v>85</v>
      </c>
      <c r="D3596" s="448" t="str">
        <f t="shared" si="523"/>
        <v/>
      </c>
      <c r="E3596" s="449"/>
      <c r="F3596" s="449"/>
      <c r="G3596" s="449"/>
      <c r="H3596" s="450"/>
      <c r="I3596" s="628"/>
      <c r="J3596" s="629"/>
      <c r="K3596" s="628"/>
      <c r="L3596" s="629"/>
      <c r="M3596" s="628"/>
      <c r="N3596" s="629"/>
      <c r="O3596" s="628"/>
      <c r="P3596" s="629"/>
      <c r="Q3596" s="628"/>
      <c r="R3596" s="629"/>
      <c r="S3596" s="628"/>
      <c r="T3596" s="629"/>
      <c r="U3596" s="628"/>
      <c r="V3596" s="629"/>
      <c r="W3596" s="628"/>
      <c r="X3596" s="629"/>
      <c r="Y3596" s="628"/>
      <c r="Z3596" s="629"/>
      <c r="AA3596" s="630"/>
      <c r="AB3596" s="631"/>
      <c r="AC3596" s="631"/>
      <c r="AD3596" s="632"/>
      <c r="AE3596" s="288"/>
      <c r="AG3596" s="111">
        <f t="shared" si="525"/>
        <v>0</v>
      </c>
      <c r="AH3596" s="95">
        <f t="shared" si="526"/>
        <v>0</v>
      </c>
      <c r="AI3596" s="95">
        <f t="shared" si="527"/>
        <v>0</v>
      </c>
      <c r="AJ3596" s="95">
        <f t="shared" si="528"/>
        <v>0</v>
      </c>
      <c r="AL3596" s="111">
        <f t="shared" si="529"/>
        <v>0</v>
      </c>
      <c r="AN3596" s="111">
        <f t="shared" si="530"/>
        <v>0</v>
      </c>
      <c r="AO3596" s="95">
        <f t="shared" si="531"/>
        <v>0</v>
      </c>
      <c r="AP3596" s="95">
        <f t="shared" si="532"/>
        <v>0</v>
      </c>
      <c r="AQ3596" s="95">
        <f t="shared" si="533"/>
        <v>0</v>
      </c>
      <c r="AS3596" s="111">
        <f t="shared" si="524"/>
        <v>0</v>
      </c>
    </row>
    <row r="3597" spans="3:45" ht="15.05" customHeight="1">
      <c r="C3597" s="126" t="s">
        <v>86</v>
      </c>
      <c r="D3597" s="448" t="str">
        <f t="shared" si="523"/>
        <v/>
      </c>
      <c r="E3597" s="449"/>
      <c r="F3597" s="449"/>
      <c r="G3597" s="449"/>
      <c r="H3597" s="450"/>
      <c r="I3597" s="628"/>
      <c r="J3597" s="629"/>
      <c r="K3597" s="628"/>
      <c r="L3597" s="629"/>
      <c r="M3597" s="628"/>
      <c r="N3597" s="629"/>
      <c r="O3597" s="628"/>
      <c r="P3597" s="629"/>
      <c r="Q3597" s="628"/>
      <c r="R3597" s="629"/>
      <c r="S3597" s="628"/>
      <c r="T3597" s="629"/>
      <c r="U3597" s="628"/>
      <c r="V3597" s="629"/>
      <c r="W3597" s="628"/>
      <c r="X3597" s="629"/>
      <c r="Y3597" s="628"/>
      <c r="Z3597" s="629"/>
      <c r="AA3597" s="630"/>
      <c r="AB3597" s="631"/>
      <c r="AC3597" s="631"/>
      <c r="AD3597" s="632"/>
      <c r="AE3597" s="288"/>
      <c r="AG3597" s="111">
        <f t="shared" si="525"/>
        <v>0</v>
      </c>
      <c r="AH3597" s="95">
        <f t="shared" si="526"/>
        <v>0</v>
      </c>
      <c r="AI3597" s="95">
        <f t="shared" si="527"/>
        <v>0</v>
      </c>
      <c r="AJ3597" s="95">
        <f t="shared" si="528"/>
        <v>0</v>
      </c>
      <c r="AL3597" s="111">
        <f t="shared" si="529"/>
        <v>0</v>
      </c>
      <c r="AN3597" s="111">
        <f t="shared" si="530"/>
        <v>0</v>
      </c>
      <c r="AO3597" s="95">
        <f t="shared" si="531"/>
        <v>0</v>
      </c>
      <c r="AP3597" s="95">
        <f t="shared" si="532"/>
        <v>0</v>
      </c>
      <c r="AQ3597" s="95">
        <f t="shared" si="533"/>
        <v>0</v>
      </c>
      <c r="AS3597" s="111">
        <f t="shared" si="524"/>
        <v>0</v>
      </c>
    </row>
    <row r="3598" spans="3:45" ht="15.05" customHeight="1">
      <c r="C3598" s="126" t="s">
        <v>87</v>
      </c>
      <c r="D3598" s="448" t="str">
        <f t="shared" si="523"/>
        <v/>
      </c>
      <c r="E3598" s="449"/>
      <c r="F3598" s="449"/>
      <c r="G3598" s="449"/>
      <c r="H3598" s="450"/>
      <c r="I3598" s="628"/>
      <c r="J3598" s="629"/>
      <c r="K3598" s="628"/>
      <c r="L3598" s="629"/>
      <c r="M3598" s="628"/>
      <c r="N3598" s="629"/>
      <c r="O3598" s="628"/>
      <c r="P3598" s="629"/>
      <c r="Q3598" s="628"/>
      <c r="R3598" s="629"/>
      <c r="S3598" s="628"/>
      <c r="T3598" s="629"/>
      <c r="U3598" s="628"/>
      <c r="V3598" s="629"/>
      <c r="W3598" s="628"/>
      <c r="X3598" s="629"/>
      <c r="Y3598" s="628"/>
      <c r="Z3598" s="629"/>
      <c r="AA3598" s="630"/>
      <c r="AB3598" s="631"/>
      <c r="AC3598" s="631"/>
      <c r="AD3598" s="632"/>
      <c r="AE3598" s="288"/>
      <c r="AG3598" s="111">
        <f t="shared" si="525"/>
        <v>0</v>
      </c>
      <c r="AH3598" s="95">
        <f t="shared" si="526"/>
        <v>0</v>
      </c>
      <c r="AI3598" s="95">
        <f t="shared" si="527"/>
        <v>0</v>
      </c>
      <c r="AJ3598" s="95">
        <f t="shared" si="528"/>
        <v>0</v>
      </c>
      <c r="AL3598" s="111">
        <f t="shared" si="529"/>
        <v>0</v>
      </c>
      <c r="AN3598" s="111">
        <f t="shared" si="530"/>
        <v>0</v>
      </c>
      <c r="AO3598" s="95">
        <f t="shared" si="531"/>
        <v>0</v>
      </c>
      <c r="AP3598" s="95">
        <f t="shared" si="532"/>
        <v>0</v>
      </c>
      <c r="AQ3598" s="95">
        <f t="shared" si="533"/>
        <v>0</v>
      </c>
      <c r="AS3598" s="111">
        <f t="shared" si="524"/>
        <v>0</v>
      </c>
    </row>
    <row r="3599" spans="3:45" ht="15.05" customHeight="1">
      <c r="C3599" s="126" t="s">
        <v>88</v>
      </c>
      <c r="D3599" s="448" t="str">
        <f t="shared" si="523"/>
        <v/>
      </c>
      <c r="E3599" s="449"/>
      <c r="F3599" s="449"/>
      <c r="G3599" s="449"/>
      <c r="H3599" s="450"/>
      <c r="I3599" s="628"/>
      <c r="J3599" s="629"/>
      <c r="K3599" s="628"/>
      <c r="L3599" s="629"/>
      <c r="M3599" s="628"/>
      <c r="N3599" s="629"/>
      <c r="O3599" s="628"/>
      <c r="P3599" s="629"/>
      <c r="Q3599" s="628"/>
      <c r="R3599" s="629"/>
      <c r="S3599" s="628"/>
      <c r="T3599" s="629"/>
      <c r="U3599" s="628"/>
      <c r="V3599" s="629"/>
      <c r="W3599" s="628"/>
      <c r="X3599" s="629"/>
      <c r="Y3599" s="628"/>
      <c r="Z3599" s="629"/>
      <c r="AA3599" s="630"/>
      <c r="AB3599" s="631"/>
      <c r="AC3599" s="631"/>
      <c r="AD3599" s="632"/>
      <c r="AE3599" s="288"/>
      <c r="AG3599" s="111">
        <f t="shared" si="525"/>
        <v>0</v>
      </c>
      <c r="AH3599" s="95">
        <f t="shared" si="526"/>
        <v>0</v>
      </c>
      <c r="AI3599" s="95">
        <f t="shared" si="527"/>
        <v>0</v>
      </c>
      <c r="AJ3599" s="95">
        <f t="shared" si="528"/>
        <v>0</v>
      </c>
      <c r="AL3599" s="111">
        <f t="shared" si="529"/>
        <v>0</v>
      </c>
      <c r="AN3599" s="111">
        <f t="shared" si="530"/>
        <v>0</v>
      </c>
      <c r="AO3599" s="95">
        <f t="shared" si="531"/>
        <v>0</v>
      </c>
      <c r="AP3599" s="95">
        <f t="shared" si="532"/>
        <v>0</v>
      </c>
      <c r="AQ3599" s="95">
        <f t="shared" si="533"/>
        <v>0</v>
      </c>
      <c r="AS3599" s="111">
        <f t="shared" si="524"/>
        <v>0</v>
      </c>
    </row>
    <row r="3600" spans="3:45" ht="15.05" customHeight="1">
      <c r="C3600" s="126" t="s">
        <v>89</v>
      </c>
      <c r="D3600" s="448" t="str">
        <f t="shared" si="523"/>
        <v/>
      </c>
      <c r="E3600" s="449"/>
      <c r="F3600" s="449"/>
      <c r="G3600" s="449"/>
      <c r="H3600" s="450"/>
      <c r="I3600" s="628"/>
      <c r="J3600" s="629"/>
      <c r="K3600" s="628"/>
      <c r="L3600" s="629"/>
      <c r="M3600" s="628"/>
      <c r="N3600" s="629"/>
      <c r="O3600" s="628"/>
      <c r="P3600" s="629"/>
      <c r="Q3600" s="628"/>
      <c r="R3600" s="629"/>
      <c r="S3600" s="628"/>
      <c r="T3600" s="629"/>
      <c r="U3600" s="628"/>
      <c r="V3600" s="629"/>
      <c r="W3600" s="628"/>
      <c r="X3600" s="629"/>
      <c r="Y3600" s="628"/>
      <c r="Z3600" s="629"/>
      <c r="AA3600" s="630"/>
      <c r="AB3600" s="631"/>
      <c r="AC3600" s="631"/>
      <c r="AD3600" s="632"/>
      <c r="AE3600" s="288"/>
      <c r="AG3600" s="111">
        <f t="shared" si="525"/>
        <v>0</v>
      </c>
      <c r="AH3600" s="95">
        <f t="shared" si="526"/>
        <v>0</v>
      </c>
      <c r="AI3600" s="95">
        <f t="shared" si="527"/>
        <v>0</v>
      </c>
      <c r="AJ3600" s="95">
        <f t="shared" si="528"/>
        <v>0</v>
      </c>
      <c r="AL3600" s="111">
        <f t="shared" si="529"/>
        <v>0</v>
      </c>
      <c r="AN3600" s="111">
        <f t="shared" si="530"/>
        <v>0</v>
      </c>
      <c r="AO3600" s="95">
        <f t="shared" si="531"/>
        <v>0</v>
      </c>
      <c r="AP3600" s="95">
        <f t="shared" si="532"/>
        <v>0</v>
      </c>
      <c r="AQ3600" s="95">
        <f t="shared" si="533"/>
        <v>0</v>
      </c>
      <c r="AS3600" s="111">
        <f t="shared" si="524"/>
        <v>0</v>
      </c>
    </row>
    <row r="3601" spans="3:45" ht="15.05" customHeight="1">
      <c r="C3601" s="126" t="s">
        <v>90</v>
      </c>
      <c r="D3601" s="448" t="str">
        <f t="shared" si="523"/>
        <v/>
      </c>
      <c r="E3601" s="449"/>
      <c r="F3601" s="449"/>
      <c r="G3601" s="449"/>
      <c r="H3601" s="450"/>
      <c r="I3601" s="628"/>
      <c r="J3601" s="629"/>
      <c r="K3601" s="628"/>
      <c r="L3601" s="629"/>
      <c r="M3601" s="628"/>
      <c r="N3601" s="629"/>
      <c r="O3601" s="628"/>
      <c r="P3601" s="629"/>
      <c r="Q3601" s="628"/>
      <c r="R3601" s="629"/>
      <c r="S3601" s="628"/>
      <c r="T3601" s="629"/>
      <c r="U3601" s="628"/>
      <c r="V3601" s="629"/>
      <c r="W3601" s="628"/>
      <c r="X3601" s="629"/>
      <c r="Y3601" s="628"/>
      <c r="Z3601" s="629"/>
      <c r="AA3601" s="630"/>
      <c r="AB3601" s="631"/>
      <c r="AC3601" s="631"/>
      <c r="AD3601" s="632"/>
      <c r="AE3601" s="288"/>
      <c r="AG3601" s="111">
        <f t="shared" si="525"/>
        <v>0</v>
      </c>
      <c r="AH3601" s="95">
        <f t="shared" si="526"/>
        <v>0</v>
      </c>
      <c r="AI3601" s="95">
        <f t="shared" si="527"/>
        <v>0</v>
      </c>
      <c r="AJ3601" s="95">
        <f t="shared" si="528"/>
        <v>0</v>
      </c>
      <c r="AL3601" s="111">
        <f t="shared" si="529"/>
        <v>0</v>
      </c>
      <c r="AN3601" s="111">
        <f t="shared" si="530"/>
        <v>0</v>
      </c>
      <c r="AO3601" s="95">
        <f t="shared" si="531"/>
        <v>0</v>
      </c>
      <c r="AP3601" s="95">
        <f t="shared" si="532"/>
        <v>0</v>
      </c>
      <c r="AQ3601" s="95">
        <f t="shared" si="533"/>
        <v>0</v>
      </c>
      <c r="AS3601" s="111">
        <f t="shared" si="524"/>
        <v>0</v>
      </c>
    </row>
    <row r="3602" spans="3:45" ht="15.05" customHeight="1">
      <c r="C3602" s="126" t="s">
        <v>91</v>
      </c>
      <c r="D3602" s="448" t="str">
        <f t="shared" si="523"/>
        <v/>
      </c>
      <c r="E3602" s="449"/>
      <c r="F3602" s="449"/>
      <c r="G3602" s="449"/>
      <c r="H3602" s="450"/>
      <c r="I3602" s="628"/>
      <c r="J3602" s="629"/>
      <c r="K3602" s="628"/>
      <c r="L3602" s="629"/>
      <c r="M3602" s="628"/>
      <c r="N3602" s="629"/>
      <c r="O3602" s="628"/>
      <c r="P3602" s="629"/>
      <c r="Q3602" s="628"/>
      <c r="R3602" s="629"/>
      <c r="S3602" s="628"/>
      <c r="T3602" s="629"/>
      <c r="U3602" s="628"/>
      <c r="V3602" s="629"/>
      <c r="W3602" s="628"/>
      <c r="X3602" s="629"/>
      <c r="Y3602" s="628"/>
      <c r="Z3602" s="629"/>
      <c r="AA3602" s="630"/>
      <c r="AB3602" s="631"/>
      <c r="AC3602" s="631"/>
      <c r="AD3602" s="632"/>
      <c r="AE3602" s="288"/>
      <c r="AG3602" s="111">
        <f t="shared" si="525"/>
        <v>0</v>
      </c>
      <c r="AH3602" s="95">
        <f t="shared" si="526"/>
        <v>0</v>
      </c>
      <c r="AI3602" s="95">
        <f t="shared" si="527"/>
        <v>0</v>
      </c>
      <c r="AJ3602" s="95">
        <f t="shared" si="528"/>
        <v>0</v>
      </c>
      <c r="AL3602" s="111">
        <f t="shared" si="529"/>
        <v>0</v>
      </c>
      <c r="AN3602" s="111">
        <f t="shared" si="530"/>
        <v>0</v>
      </c>
      <c r="AO3602" s="95">
        <f t="shared" si="531"/>
        <v>0</v>
      </c>
      <c r="AP3602" s="95">
        <f t="shared" si="532"/>
        <v>0</v>
      </c>
      <c r="AQ3602" s="95">
        <f t="shared" si="533"/>
        <v>0</v>
      </c>
      <c r="AS3602" s="111">
        <f t="shared" si="524"/>
        <v>0</v>
      </c>
    </row>
    <row r="3603" spans="3:45" ht="15.05" customHeight="1">
      <c r="C3603" s="126" t="s">
        <v>92</v>
      </c>
      <c r="D3603" s="448" t="str">
        <f t="shared" si="523"/>
        <v/>
      </c>
      <c r="E3603" s="449"/>
      <c r="F3603" s="449"/>
      <c r="G3603" s="449"/>
      <c r="H3603" s="450"/>
      <c r="I3603" s="628"/>
      <c r="J3603" s="629"/>
      <c r="K3603" s="628"/>
      <c r="L3603" s="629"/>
      <c r="M3603" s="628"/>
      <c r="N3603" s="629"/>
      <c r="O3603" s="628"/>
      <c r="P3603" s="629"/>
      <c r="Q3603" s="628"/>
      <c r="R3603" s="629"/>
      <c r="S3603" s="628"/>
      <c r="T3603" s="629"/>
      <c r="U3603" s="628"/>
      <c r="V3603" s="629"/>
      <c r="W3603" s="628"/>
      <c r="X3603" s="629"/>
      <c r="Y3603" s="628"/>
      <c r="Z3603" s="629"/>
      <c r="AA3603" s="630"/>
      <c r="AB3603" s="631"/>
      <c r="AC3603" s="631"/>
      <c r="AD3603" s="632"/>
      <c r="AE3603" s="288"/>
      <c r="AG3603" s="111">
        <f t="shared" si="525"/>
        <v>0</v>
      </c>
      <c r="AH3603" s="95">
        <f t="shared" si="526"/>
        <v>0</v>
      </c>
      <c r="AI3603" s="95">
        <f t="shared" si="527"/>
        <v>0</v>
      </c>
      <c r="AJ3603" s="95">
        <f t="shared" si="528"/>
        <v>0</v>
      </c>
      <c r="AL3603" s="111">
        <f t="shared" si="529"/>
        <v>0</v>
      </c>
      <c r="AN3603" s="111">
        <f t="shared" si="530"/>
        <v>0</v>
      </c>
      <c r="AO3603" s="95">
        <f t="shared" si="531"/>
        <v>0</v>
      </c>
      <c r="AP3603" s="95">
        <f t="shared" si="532"/>
        <v>0</v>
      </c>
      <c r="AQ3603" s="95">
        <f t="shared" si="533"/>
        <v>0</v>
      </c>
      <c r="AS3603" s="111">
        <f t="shared" si="524"/>
        <v>0</v>
      </c>
    </row>
    <row r="3604" spans="3:45" ht="15.05" customHeight="1">
      <c r="C3604" s="126" t="s">
        <v>93</v>
      </c>
      <c r="D3604" s="448" t="str">
        <f t="shared" si="523"/>
        <v/>
      </c>
      <c r="E3604" s="449"/>
      <c r="F3604" s="449"/>
      <c r="G3604" s="449"/>
      <c r="H3604" s="450"/>
      <c r="I3604" s="628"/>
      <c r="J3604" s="629"/>
      <c r="K3604" s="628"/>
      <c r="L3604" s="629"/>
      <c r="M3604" s="628"/>
      <c r="N3604" s="629"/>
      <c r="O3604" s="628"/>
      <c r="P3604" s="629"/>
      <c r="Q3604" s="628"/>
      <c r="R3604" s="629"/>
      <c r="S3604" s="628"/>
      <c r="T3604" s="629"/>
      <c r="U3604" s="628"/>
      <c r="V3604" s="629"/>
      <c r="W3604" s="628"/>
      <c r="X3604" s="629"/>
      <c r="Y3604" s="628"/>
      <c r="Z3604" s="629"/>
      <c r="AA3604" s="630"/>
      <c r="AB3604" s="631"/>
      <c r="AC3604" s="631"/>
      <c r="AD3604" s="632"/>
      <c r="AE3604" s="288"/>
      <c r="AG3604" s="111">
        <f t="shared" si="525"/>
        <v>0</v>
      </c>
      <c r="AH3604" s="95">
        <f t="shared" si="526"/>
        <v>0</v>
      </c>
      <c r="AI3604" s="95">
        <f t="shared" si="527"/>
        <v>0</v>
      </c>
      <c r="AJ3604" s="95">
        <f t="shared" si="528"/>
        <v>0</v>
      </c>
      <c r="AL3604" s="111">
        <f t="shared" si="529"/>
        <v>0</v>
      </c>
      <c r="AN3604" s="111">
        <f t="shared" si="530"/>
        <v>0</v>
      </c>
      <c r="AO3604" s="95">
        <f t="shared" si="531"/>
        <v>0</v>
      </c>
      <c r="AP3604" s="95">
        <f t="shared" si="532"/>
        <v>0</v>
      </c>
      <c r="AQ3604" s="95">
        <f t="shared" si="533"/>
        <v>0</v>
      </c>
      <c r="AS3604" s="111">
        <f t="shared" si="524"/>
        <v>0</v>
      </c>
    </row>
    <row r="3605" spans="3:45" ht="15.05" customHeight="1">
      <c r="C3605" s="126" t="s">
        <v>94</v>
      </c>
      <c r="D3605" s="448" t="str">
        <f t="shared" si="523"/>
        <v/>
      </c>
      <c r="E3605" s="449"/>
      <c r="F3605" s="449"/>
      <c r="G3605" s="449"/>
      <c r="H3605" s="450"/>
      <c r="I3605" s="628"/>
      <c r="J3605" s="629"/>
      <c r="K3605" s="628"/>
      <c r="L3605" s="629"/>
      <c r="M3605" s="628"/>
      <c r="N3605" s="629"/>
      <c r="O3605" s="628"/>
      <c r="P3605" s="629"/>
      <c r="Q3605" s="628"/>
      <c r="R3605" s="629"/>
      <c r="S3605" s="628"/>
      <c r="T3605" s="629"/>
      <c r="U3605" s="628"/>
      <c r="V3605" s="629"/>
      <c r="W3605" s="628"/>
      <c r="X3605" s="629"/>
      <c r="Y3605" s="628"/>
      <c r="Z3605" s="629"/>
      <c r="AA3605" s="630"/>
      <c r="AB3605" s="631"/>
      <c r="AC3605" s="631"/>
      <c r="AD3605" s="632"/>
      <c r="AE3605" s="288"/>
      <c r="AG3605" s="111">
        <f t="shared" si="525"/>
        <v>0</v>
      </c>
      <c r="AH3605" s="95">
        <f t="shared" si="526"/>
        <v>0</v>
      </c>
      <c r="AI3605" s="95">
        <f t="shared" si="527"/>
        <v>0</v>
      </c>
      <c r="AJ3605" s="95">
        <f t="shared" si="528"/>
        <v>0</v>
      </c>
      <c r="AL3605" s="111">
        <f t="shared" si="529"/>
        <v>0</v>
      </c>
      <c r="AN3605" s="111">
        <f t="shared" si="530"/>
        <v>0</v>
      </c>
      <c r="AO3605" s="95">
        <f t="shared" si="531"/>
        <v>0</v>
      </c>
      <c r="AP3605" s="95">
        <f t="shared" si="532"/>
        <v>0</v>
      </c>
      <c r="AQ3605" s="95">
        <f t="shared" si="533"/>
        <v>0</v>
      </c>
      <c r="AS3605" s="111">
        <f t="shared" si="524"/>
        <v>0</v>
      </c>
    </row>
    <row r="3606" spans="3:45" ht="15.05" customHeight="1">
      <c r="C3606" s="126" t="s">
        <v>95</v>
      </c>
      <c r="D3606" s="448" t="str">
        <f t="shared" si="523"/>
        <v/>
      </c>
      <c r="E3606" s="449"/>
      <c r="F3606" s="449"/>
      <c r="G3606" s="449"/>
      <c r="H3606" s="450"/>
      <c r="I3606" s="628"/>
      <c r="J3606" s="629"/>
      <c r="K3606" s="628"/>
      <c r="L3606" s="629"/>
      <c r="M3606" s="628"/>
      <c r="N3606" s="629"/>
      <c r="O3606" s="628"/>
      <c r="P3606" s="629"/>
      <c r="Q3606" s="628"/>
      <c r="R3606" s="629"/>
      <c r="S3606" s="628"/>
      <c r="T3606" s="629"/>
      <c r="U3606" s="628"/>
      <c r="V3606" s="629"/>
      <c r="W3606" s="628"/>
      <c r="X3606" s="629"/>
      <c r="Y3606" s="628"/>
      <c r="Z3606" s="629"/>
      <c r="AA3606" s="630"/>
      <c r="AB3606" s="631"/>
      <c r="AC3606" s="631"/>
      <c r="AD3606" s="632"/>
      <c r="AE3606" s="288"/>
      <c r="AG3606" s="111">
        <f t="shared" si="525"/>
        <v>0</v>
      </c>
      <c r="AH3606" s="95">
        <f t="shared" si="526"/>
        <v>0</v>
      </c>
      <c r="AI3606" s="95">
        <f t="shared" si="527"/>
        <v>0</v>
      </c>
      <c r="AJ3606" s="95">
        <f t="shared" si="528"/>
        <v>0</v>
      </c>
      <c r="AL3606" s="111">
        <f t="shared" si="529"/>
        <v>0</v>
      </c>
      <c r="AN3606" s="111">
        <f t="shared" si="530"/>
        <v>0</v>
      </c>
      <c r="AO3606" s="95">
        <f t="shared" si="531"/>
        <v>0</v>
      </c>
      <c r="AP3606" s="95">
        <f t="shared" si="532"/>
        <v>0</v>
      </c>
      <c r="AQ3606" s="95">
        <f t="shared" si="533"/>
        <v>0</v>
      </c>
      <c r="AS3606" s="111">
        <f t="shared" si="524"/>
        <v>0</v>
      </c>
    </row>
    <row r="3607" spans="3:45" ht="15.05" customHeight="1">
      <c r="C3607" s="126" t="s">
        <v>96</v>
      </c>
      <c r="D3607" s="448" t="str">
        <f t="shared" si="523"/>
        <v/>
      </c>
      <c r="E3607" s="449"/>
      <c r="F3607" s="449"/>
      <c r="G3607" s="449"/>
      <c r="H3607" s="450"/>
      <c r="I3607" s="628"/>
      <c r="J3607" s="629"/>
      <c r="K3607" s="628"/>
      <c r="L3607" s="629"/>
      <c r="M3607" s="628"/>
      <c r="N3607" s="629"/>
      <c r="O3607" s="628"/>
      <c r="P3607" s="629"/>
      <c r="Q3607" s="628"/>
      <c r="R3607" s="629"/>
      <c r="S3607" s="628"/>
      <c r="T3607" s="629"/>
      <c r="U3607" s="628"/>
      <c r="V3607" s="629"/>
      <c r="W3607" s="628"/>
      <c r="X3607" s="629"/>
      <c r="Y3607" s="628"/>
      <c r="Z3607" s="629"/>
      <c r="AA3607" s="630"/>
      <c r="AB3607" s="631"/>
      <c r="AC3607" s="631"/>
      <c r="AD3607" s="632"/>
      <c r="AE3607" s="288"/>
      <c r="AG3607" s="111">
        <f t="shared" si="525"/>
        <v>0</v>
      </c>
      <c r="AH3607" s="95">
        <f t="shared" si="526"/>
        <v>0</v>
      </c>
      <c r="AI3607" s="95">
        <f t="shared" si="527"/>
        <v>0</v>
      </c>
      <c r="AJ3607" s="95">
        <f t="shared" si="528"/>
        <v>0</v>
      </c>
      <c r="AL3607" s="111">
        <f t="shared" si="529"/>
        <v>0</v>
      </c>
      <c r="AN3607" s="111">
        <f t="shared" si="530"/>
        <v>0</v>
      </c>
      <c r="AO3607" s="95">
        <f t="shared" si="531"/>
        <v>0</v>
      </c>
      <c r="AP3607" s="95">
        <f t="shared" si="532"/>
        <v>0</v>
      </c>
      <c r="AQ3607" s="95">
        <f t="shared" si="533"/>
        <v>0</v>
      </c>
      <c r="AS3607" s="111">
        <f t="shared" si="524"/>
        <v>0</v>
      </c>
    </row>
    <row r="3608" spans="3:45" ht="15.05" customHeight="1">
      <c r="C3608" s="126" t="s">
        <v>97</v>
      </c>
      <c r="D3608" s="448" t="str">
        <f t="shared" si="523"/>
        <v/>
      </c>
      <c r="E3608" s="449"/>
      <c r="F3608" s="449"/>
      <c r="G3608" s="449"/>
      <c r="H3608" s="450"/>
      <c r="I3608" s="628"/>
      <c r="J3608" s="629"/>
      <c r="K3608" s="628"/>
      <c r="L3608" s="629"/>
      <c r="M3608" s="628"/>
      <c r="N3608" s="629"/>
      <c r="O3608" s="628"/>
      <c r="P3608" s="629"/>
      <c r="Q3608" s="628"/>
      <c r="R3608" s="629"/>
      <c r="S3608" s="628"/>
      <c r="T3608" s="629"/>
      <c r="U3608" s="628"/>
      <c r="V3608" s="629"/>
      <c r="W3608" s="628"/>
      <c r="X3608" s="629"/>
      <c r="Y3608" s="628"/>
      <c r="Z3608" s="629"/>
      <c r="AA3608" s="630"/>
      <c r="AB3608" s="631"/>
      <c r="AC3608" s="631"/>
      <c r="AD3608" s="632"/>
      <c r="AE3608" s="288"/>
      <c r="AG3608" s="111">
        <f t="shared" si="525"/>
        <v>0</v>
      </c>
      <c r="AH3608" s="95">
        <f t="shared" si="526"/>
        <v>0</v>
      </c>
      <c r="AI3608" s="95">
        <f t="shared" si="527"/>
        <v>0</v>
      </c>
      <c r="AJ3608" s="95">
        <f t="shared" si="528"/>
        <v>0</v>
      </c>
      <c r="AL3608" s="111">
        <f t="shared" si="529"/>
        <v>0</v>
      </c>
      <c r="AN3608" s="111">
        <f t="shared" si="530"/>
        <v>0</v>
      </c>
      <c r="AO3608" s="95">
        <f t="shared" si="531"/>
        <v>0</v>
      </c>
      <c r="AP3608" s="95">
        <f t="shared" si="532"/>
        <v>0</v>
      </c>
      <c r="AQ3608" s="95">
        <f t="shared" si="533"/>
        <v>0</v>
      </c>
      <c r="AS3608" s="111">
        <f t="shared" si="524"/>
        <v>0</v>
      </c>
    </row>
    <row r="3609" spans="3:45" ht="15.05" customHeight="1">
      <c r="C3609" s="126" t="s">
        <v>98</v>
      </c>
      <c r="D3609" s="448" t="str">
        <f t="shared" si="523"/>
        <v/>
      </c>
      <c r="E3609" s="449"/>
      <c r="F3609" s="449"/>
      <c r="G3609" s="449"/>
      <c r="H3609" s="450"/>
      <c r="I3609" s="628"/>
      <c r="J3609" s="629"/>
      <c r="K3609" s="628"/>
      <c r="L3609" s="629"/>
      <c r="M3609" s="628"/>
      <c r="N3609" s="629"/>
      <c r="O3609" s="628"/>
      <c r="P3609" s="629"/>
      <c r="Q3609" s="628"/>
      <c r="R3609" s="629"/>
      <c r="S3609" s="628"/>
      <c r="T3609" s="629"/>
      <c r="U3609" s="628"/>
      <c r="V3609" s="629"/>
      <c r="W3609" s="628"/>
      <c r="X3609" s="629"/>
      <c r="Y3609" s="628"/>
      <c r="Z3609" s="629"/>
      <c r="AA3609" s="630"/>
      <c r="AB3609" s="631"/>
      <c r="AC3609" s="631"/>
      <c r="AD3609" s="632"/>
      <c r="AE3609" s="288"/>
      <c r="AG3609" s="111">
        <f t="shared" si="525"/>
        <v>0</v>
      </c>
      <c r="AH3609" s="95">
        <f t="shared" si="526"/>
        <v>0</v>
      </c>
      <c r="AI3609" s="95">
        <f t="shared" si="527"/>
        <v>0</v>
      </c>
      <c r="AJ3609" s="95">
        <f t="shared" si="528"/>
        <v>0</v>
      </c>
      <c r="AL3609" s="111">
        <f t="shared" si="529"/>
        <v>0</v>
      </c>
      <c r="AN3609" s="111">
        <f t="shared" si="530"/>
        <v>0</v>
      </c>
      <c r="AO3609" s="95">
        <f t="shared" si="531"/>
        <v>0</v>
      </c>
      <c r="AP3609" s="95">
        <f t="shared" si="532"/>
        <v>0</v>
      </c>
      <c r="AQ3609" s="95">
        <f t="shared" si="533"/>
        <v>0</v>
      </c>
      <c r="AS3609" s="111">
        <f t="shared" si="524"/>
        <v>0</v>
      </c>
    </row>
    <row r="3610" spans="3:45" ht="15.05" customHeight="1">
      <c r="C3610" s="126" t="s">
        <v>99</v>
      </c>
      <c r="D3610" s="448" t="str">
        <f t="shared" si="523"/>
        <v/>
      </c>
      <c r="E3610" s="449"/>
      <c r="F3610" s="449"/>
      <c r="G3610" s="449"/>
      <c r="H3610" s="450"/>
      <c r="I3610" s="628"/>
      <c r="J3610" s="629"/>
      <c r="K3610" s="628"/>
      <c r="L3610" s="629"/>
      <c r="M3610" s="628"/>
      <c r="N3610" s="629"/>
      <c r="O3610" s="628"/>
      <c r="P3610" s="629"/>
      <c r="Q3610" s="628"/>
      <c r="R3610" s="629"/>
      <c r="S3610" s="628"/>
      <c r="T3610" s="629"/>
      <c r="U3610" s="628"/>
      <c r="V3610" s="629"/>
      <c r="W3610" s="628"/>
      <c r="X3610" s="629"/>
      <c r="Y3610" s="628"/>
      <c r="Z3610" s="629"/>
      <c r="AA3610" s="630"/>
      <c r="AB3610" s="631"/>
      <c r="AC3610" s="631"/>
      <c r="AD3610" s="632"/>
      <c r="AE3610" s="288"/>
      <c r="AG3610" s="111">
        <f t="shared" si="525"/>
        <v>0</v>
      </c>
      <c r="AH3610" s="95">
        <f t="shared" si="526"/>
        <v>0</v>
      </c>
      <c r="AI3610" s="95">
        <f t="shared" si="527"/>
        <v>0</v>
      </c>
      <c r="AJ3610" s="95">
        <f t="shared" si="528"/>
        <v>0</v>
      </c>
      <c r="AL3610" s="111">
        <f t="shared" si="529"/>
        <v>0</v>
      </c>
      <c r="AN3610" s="111">
        <f t="shared" si="530"/>
        <v>0</v>
      </c>
      <c r="AO3610" s="95">
        <f t="shared" si="531"/>
        <v>0</v>
      </c>
      <c r="AP3610" s="95">
        <f t="shared" si="532"/>
        <v>0</v>
      </c>
      <c r="AQ3610" s="95">
        <f t="shared" si="533"/>
        <v>0</v>
      </c>
      <c r="AS3610" s="111">
        <f t="shared" si="524"/>
        <v>0</v>
      </c>
    </row>
    <row r="3611" spans="3:45" ht="15.05" customHeight="1">
      <c r="C3611" s="126" t="s">
        <v>100</v>
      </c>
      <c r="D3611" s="448" t="str">
        <f t="shared" si="523"/>
        <v/>
      </c>
      <c r="E3611" s="449"/>
      <c r="F3611" s="449"/>
      <c r="G3611" s="449"/>
      <c r="H3611" s="450"/>
      <c r="I3611" s="628"/>
      <c r="J3611" s="629"/>
      <c r="K3611" s="628"/>
      <c r="L3611" s="629"/>
      <c r="M3611" s="628"/>
      <c r="N3611" s="629"/>
      <c r="O3611" s="628"/>
      <c r="P3611" s="629"/>
      <c r="Q3611" s="628"/>
      <c r="R3611" s="629"/>
      <c r="S3611" s="628"/>
      <c r="T3611" s="629"/>
      <c r="U3611" s="628"/>
      <c r="V3611" s="629"/>
      <c r="W3611" s="628"/>
      <c r="X3611" s="629"/>
      <c r="Y3611" s="628"/>
      <c r="Z3611" s="629"/>
      <c r="AA3611" s="630"/>
      <c r="AB3611" s="631"/>
      <c r="AC3611" s="631"/>
      <c r="AD3611" s="632"/>
      <c r="AE3611" s="288"/>
      <c r="AG3611" s="111">
        <f t="shared" si="525"/>
        <v>0</v>
      </c>
      <c r="AH3611" s="95">
        <f t="shared" si="526"/>
        <v>0</v>
      </c>
      <c r="AI3611" s="95">
        <f t="shared" si="527"/>
        <v>0</v>
      </c>
      <c r="AJ3611" s="95">
        <f t="shared" si="528"/>
        <v>0</v>
      </c>
      <c r="AL3611" s="111">
        <f t="shared" si="529"/>
        <v>0</v>
      </c>
      <c r="AN3611" s="111">
        <f t="shared" si="530"/>
        <v>0</v>
      </c>
      <c r="AO3611" s="95">
        <f t="shared" si="531"/>
        <v>0</v>
      </c>
      <c r="AP3611" s="95">
        <f t="shared" si="532"/>
        <v>0</v>
      </c>
      <c r="AQ3611" s="95">
        <f t="shared" si="533"/>
        <v>0</v>
      </c>
      <c r="AS3611" s="111">
        <f t="shared" ref="AS3611:AS3642" si="534">IF(AND(COUNTA(I3611:Z3611)&lt;&gt;0,SUM(I3611:Z3611)=0),1,0)</f>
        <v>0</v>
      </c>
    </row>
    <row r="3612" spans="3:45" ht="15.05" customHeight="1">
      <c r="C3612" s="126" t="s">
        <v>101</v>
      </c>
      <c r="D3612" s="448" t="str">
        <f t="shared" si="523"/>
        <v/>
      </c>
      <c r="E3612" s="449"/>
      <c r="F3612" s="449"/>
      <c r="G3612" s="449"/>
      <c r="H3612" s="450"/>
      <c r="I3612" s="628"/>
      <c r="J3612" s="629"/>
      <c r="K3612" s="628"/>
      <c r="L3612" s="629"/>
      <c r="M3612" s="628"/>
      <c r="N3612" s="629"/>
      <c r="O3612" s="628"/>
      <c r="P3612" s="629"/>
      <c r="Q3612" s="628"/>
      <c r="R3612" s="629"/>
      <c r="S3612" s="628"/>
      <c r="T3612" s="629"/>
      <c r="U3612" s="628"/>
      <c r="V3612" s="629"/>
      <c r="W3612" s="628"/>
      <c r="X3612" s="629"/>
      <c r="Y3612" s="628"/>
      <c r="Z3612" s="629"/>
      <c r="AA3612" s="630"/>
      <c r="AB3612" s="631"/>
      <c r="AC3612" s="631"/>
      <c r="AD3612" s="632"/>
      <c r="AE3612" s="288"/>
      <c r="AG3612" s="111">
        <f t="shared" si="525"/>
        <v>0</v>
      </c>
      <c r="AH3612" s="95">
        <f t="shared" si="526"/>
        <v>0</v>
      </c>
      <c r="AI3612" s="95">
        <f t="shared" si="527"/>
        <v>0</v>
      </c>
      <c r="AJ3612" s="95">
        <f t="shared" si="528"/>
        <v>0</v>
      </c>
      <c r="AL3612" s="111">
        <f t="shared" si="529"/>
        <v>0</v>
      </c>
      <c r="AN3612" s="111">
        <f t="shared" si="530"/>
        <v>0</v>
      </c>
      <c r="AO3612" s="95">
        <f t="shared" si="531"/>
        <v>0</v>
      </c>
      <c r="AP3612" s="95">
        <f t="shared" si="532"/>
        <v>0</v>
      </c>
      <c r="AQ3612" s="95">
        <f t="shared" si="533"/>
        <v>0</v>
      </c>
      <c r="AS3612" s="111">
        <f t="shared" si="534"/>
        <v>0</v>
      </c>
    </row>
    <row r="3613" spans="3:45" ht="15.05" customHeight="1">
      <c r="C3613" s="126" t="s">
        <v>102</v>
      </c>
      <c r="D3613" s="448" t="str">
        <f t="shared" si="523"/>
        <v/>
      </c>
      <c r="E3613" s="449"/>
      <c r="F3613" s="449"/>
      <c r="G3613" s="449"/>
      <c r="H3613" s="450"/>
      <c r="I3613" s="628"/>
      <c r="J3613" s="629"/>
      <c r="K3613" s="628"/>
      <c r="L3613" s="629"/>
      <c r="M3613" s="628"/>
      <c r="N3613" s="629"/>
      <c r="O3613" s="628"/>
      <c r="P3613" s="629"/>
      <c r="Q3613" s="628"/>
      <c r="R3613" s="629"/>
      <c r="S3613" s="628"/>
      <c r="T3613" s="629"/>
      <c r="U3613" s="628"/>
      <c r="V3613" s="629"/>
      <c r="W3613" s="628"/>
      <c r="X3613" s="629"/>
      <c r="Y3613" s="628"/>
      <c r="Z3613" s="629"/>
      <c r="AA3613" s="630"/>
      <c r="AB3613" s="631"/>
      <c r="AC3613" s="631"/>
      <c r="AD3613" s="632"/>
      <c r="AE3613" s="288"/>
      <c r="AG3613" s="111">
        <f t="shared" si="525"/>
        <v>0</v>
      </c>
      <c r="AH3613" s="95">
        <f t="shared" si="526"/>
        <v>0</v>
      </c>
      <c r="AI3613" s="95">
        <f t="shared" si="527"/>
        <v>0</v>
      </c>
      <c r="AJ3613" s="95">
        <f t="shared" si="528"/>
        <v>0</v>
      </c>
      <c r="AL3613" s="111">
        <f t="shared" si="529"/>
        <v>0</v>
      </c>
      <c r="AN3613" s="111">
        <f t="shared" si="530"/>
        <v>0</v>
      </c>
      <c r="AO3613" s="95">
        <f t="shared" si="531"/>
        <v>0</v>
      </c>
      <c r="AP3613" s="95">
        <f t="shared" si="532"/>
        <v>0</v>
      </c>
      <c r="AQ3613" s="95">
        <f t="shared" si="533"/>
        <v>0</v>
      </c>
      <c r="AS3613" s="111">
        <f t="shared" si="534"/>
        <v>0</v>
      </c>
    </row>
    <row r="3614" spans="3:45" ht="15.05" customHeight="1">
      <c r="C3614" s="126" t="s">
        <v>103</v>
      </c>
      <c r="D3614" s="448" t="str">
        <f t="shared" si="523"/>
        <v/>
      </c>
      <c r="E3614" s="449"/>
      <c r="F3614" s="449"/>
      <c r="G3614" s="449"/>
      <c r="H3614" s="450"/>
      <c r="I3614" s="628"/>
      <c r="J3614" s="629"/>
      <c r="K3614" s="628"/>
      <c r="L3614" s="629"/>
      <c r="M3614" s="628"/>
      <c r="N3614" s="629"/>
      <c r="O3614" s="628"/>
      <c r="P3614" s="629"/>
      <c r="Q3614" s="628"/>
      <c r="R3614" s="629"/>
      <c r="S3614" s="628"/>
      <c r="T3614" s="629"/>
      <c r="U3614" s="628"/>
      <c r="V3614" s="629"/>
      <c r="W3614" s="628"/>
      <c r="X3614" s="629"/>
      <c r="Y3614" s="628"/>
      <c r="Z3614" s="629"/>
      <c r="AA3614" s="630"/>
      <c r="AB3614" s="631"/>
      <c r="AC3614" s="631"/>
      <c r="AD3614" s="632"/>
      <c r="AE3614" s="288"/>
      <c r="AG3614" s="111">
        <f t="shared" si="525"/>
        <v>0</v>
      </c>
      <c r="AH3614" s="95">
        <f t="shared" si="526"/>
        <v>0</v>
      </c>
      <c r="AI3614" s="95">
        <f t="shared" si="527"/>
        <v>0</v>
      </c>
      <c r="AJ3614" s="95">
        <f t="shared" si="528"/>
        <v>0</v>
      </c>
      <c r="AL3614" s="111">
        <f t="shared" si="529"/>
        <v>0</v>
      </c>
      <c r="AN3614" s="111">
        <f t="shared" si="530"/>
        <v>0</v>
      </c>
      <c r="AO3614" s="95">
        <f t="shared" si="531"/>
        <v>0</v>
      </c>
      <c r="AP3614" s="95">
        <f t="shared" si="532"/>
        <v>0</v>
      </c>
      <c r="AQ3614" s="95">
        <f t="shared" si="533"/>
        <v>0</v>
      </c>
      <c r="AS3614" s="111">
        <f t="shared" si="534"/>
        <v>0</v>
      </c>
    </row>
    <row r="3615" spans="3:45" ht="15.05" customHeight="1">
      <c r="C3615" s="126" t="s">
        <v>104</v>
      </c>
      <c r="D3615" s="448" t="str">
        <f t="shared" si="523"/>
        <v/>
      </c>
      <c r="E3615" s="449"/>
      <c r="F3615" s="449"/>
      <c r="G3615" s="449"/>
      <c r="H3615" s="450"/>
      <c r="I3615" s="628"/>
      <c r="J3615" s="629"/>
      <c r="K3615" s="628"/>
      <c r="L3615" s="629"/>
      <c r="M3615" s="628"/>
      <c r="N3615" s="629"/>
      <c r="O3615" s="628"/>
      <c r="P3615" s="629"/>
      <c r="Q3615" s="628"/>
      <c r="R3615" s="629"/>
      <c r="S3615" s="628"/>
      <c r="T3615" s="629"/>
      <c r="U3615" s="628"/>
      <c r="V3615" s="629"/>
      <c r="W3615" s="628"/>
      <c r="X3615" s="629"/>
      <c r="Y3615" s="628"/>
      <c r="Z3615" s="629"/>
      <c r="AA3615" s="630"/>
      <c r="AB3615" s="631"/>
      <c r="AC3615" s="631"/>
      <c r="AD3615" s="632"/>
      <c r="AE3615" s="288"/>
      <c r="AG3615" s="111">
        <f t="shared" si="525"/>
        <v>0</v>
      </c>
      <c r="AH3615" s="95">
        <f t="shared" si="526"/>
        <v>0</v>
      </c>
      <c r="AI3615" s="95">
        <f t="shared" si="527"/>
        <v>0</v>
      </c>
      <c r="AJ3615" s="95">
        <f t="shared" si="528"/>
        <v>0</v>
      </c>
      <c r="AL3615" s="111">
        <f t="shared" si="529"/>
        <v>0</v>
      </c>
      <c r="AN3615" s="111">
        <f t="shared" si="530"/>
        <v>0</v>
      </c>
      <c r="AO3615" s="95">
        <f t="shared" si="531"/>
        <v>0</v>
      </c>
      <c r="AP3615" s="95">
        <f t="shared" si="532"/>
        <v>0</v>
      </c>
      <c r="AQ3615" s="95">
        <f t="shared" si="533"/>
        <v>0</v>
      </c>
      <c r="AS3615" s="111">
        <f t="shared" si="534"/>
        <v>0</v>
      </c>
    </row>
    <row r="3616" spans="3:45" ht="15.05" customHeight="1">
      <c r="C3616" s="127" t="s">
        <v>105</v>
      </c>
      <c r="D3616" s="448" t="str">
        <f t="shared" si="523"/>
        <v/>
      </c>
      <c r="E3616" s="449"/>
      <c r="F3616" s="449"/>
      <c r="G3616" s="449"/>
      <c r="H3616" s="450"/>
      <c r="I3616" s="628"/>
      <c r="J3616" s="629"/>
      <c r="K3616" s="628"/>
      <c r="L3616" s="629"/>
      <c r="M3616" s="628"/>
      <c r="N3616" s="629"/>
      <c r="O3616" s="628"/>
      <c r="P3616" s="629"/>
      <c r="Q3616" s="628"/>
      <c r="R3616" s="629"/>
      <c r="S3616" s="628"/>
      <c r="T3616" s="629"/>
      <c r="U3616" s="628"/>
      <c r="V3616" s="629"/>
      <c r="W3616" s="628"/>
      <c r="X3616" s="629"/>
      <c r="Y3616" s="628"/>
      <c r="Z3616" s="629"/>
      <c r="AA3616" s="630"/>
      <c r="AB3616" s="631"/>
      <c r="AC3616" s="631"/>
      <c r="AD3616" s="632"/>
      <c r="AE3616" s="288"/>
      <c r="AG3616" s="111">
        <f t="shared" si="525"/>
        <v>0</v>
      </c>
      <c r="AH3616" s="95">
        <f t="shared" si="526"/>
        <v>0</v>
      </c>
      <c r="AI3616" s="95">
        <f t="shared" si="527"/>
        <v>0</v>
      </c>
      <c r="AJ3616" s="95">
        <f t="shared" si="528"/>
        <v>0</v>
      </c>
      <c r="AL3616" s="111">
        <f t="shared" si="529"/>
        <v>0</v>
      </c>
      <c r="AN3616" s="111">
        <f t="shared" si="530"/>
        <v>0</v>
      </c>
      <c r="AO3616" s="95">
        <f t="shared" si="531"/>
        <v>0</v>
      </c>
      <c r="AP3616" s="95">
        <f t="shared" si="532"/>
        <v>0</v>
      </c>
      <c r="AQ3616" s="95">
        <f t="shared" si="533"/>
        <v>0</v>
      </c>
      <c r="AS3616" s="111">
        <f t="shared" si="534"/>
        <v>0</v>
      </c>
    </row>
    <row r="3617" spans="3:45" ht="15.05" customHeight="1">
      <c r="C3617" s="221" t="s">
        <v>106</v>
      </c>
      <c r="D3617" s="448" t="str">
        <f t="shared" si="523"/>
        <v/>
      </c>
      <c r="E3617" s="449"/>
      <c r="F3617" s="449"/>
      <c r="G3617" s="449"/>
      <c r="H3617" s="450"/>
      <c r="I3617" s="628"/>
      <c r="J3617" s="629"/>
      <c r="K3617" s="628"/>
      <c r="L3617" s="629"/>
      <c r="M3617" s="628"/>
      <c r="N3617" s="629"/>
      <c r="O3617" s="628"/>
      <c r="P3617" s="629"/>
      <c r="Q3617" s="628"/>
      <c r="R3617" s="629"/>
      <c r="S3617" s="628"/>
      <c r="T3617" s="629"/>
      <c r="U3617" s="628"/>
      <c r="V3617" s="629"/>
      <c r="W3617" s="628"/>
      <c r="X3617" s="629"/>
      <c r="Y3617" s="628"/>
      <c r="Z3617" s="629"/>
      <c r="AA3617" s="630"/>
      <c r="AB3617" s="631"/>
      <c r="AC3617" s="631"/>
      <c r="AD3617" s="632"/>
      <c r="AE3617" s="288"/>
      <c r="AG3617" s="111">
        <f t="shared" si="525"/>
        <v>0</v>
      </c>
      <c r="AH3617" s="95">
        <f t="shared" si="526"/>
        <v>0</v>
      </c>
      <c r="AI3617" s="95">
        <f t="shared" si="527"/>
        <v>0</v>
      </c>
      <c r="AJ3617" s="95">
        <f t="shared" si="528"/>
        <v>0</v>
      </c>
      <c r="AL3617" s="111">
        <f t="shared" si="529"/>
        <v>0</v>
      </c>
      <c r="AN3617" s="111">
        <f t="shared" si="530"/>
        <v>0</v>
      </c>
      <c r="AO3617" s="95">
        <f t="shared" si="531"/>
        <v>0</v>
      </c>
      <c r="AP3617" s="95">
        <f t="shared" si="532"/>
        <v>0</v>
      </c>
      <c r="AQ3617" s="95">
        <f t="shared" si="533"/>
        <v>0</v>
      </c>
      <c r="AS3617" s="111">
        <f t="shared" si="534"/>
        <v>0</v>
      </c>
    </row>
    <row r="3618" spans="3:45" ht="15.05" customHeight="1">
      <c r="C3618" s="221" t="s">
        <v>107</v>
      </c>
      <c r="D3618" s="448" t="str">
        <f t="shared" si="523"/>
        <v/>
      </c>
      <c r="E3618" s="449"/>
      <c r="F3618" s="449"/>
      <c r="G3618" s="449"/>
      <c r="H3618" s="450"/>
      <c r="I3618" s="628"/>
      <c r="J3618" s="629"/>
      <c r="K3618" s="628"/>
      <c r="L3618" s="629"/>
      <c r="M3618" s="628"/>
      <c r="N3618" s="629"/>
      <c r="O3618" s="628"/>
      <c r="P3618" s="629"/>
      <c r="Q3618" s="628"/>
      <c r="R3618" s="629"/>
      <c r="S3618" s="628"/>
      <c r="T3618" s="629"/>
      <c r="U3618" s="628"/>
      <c r="V3618" s="629"/>
      <c r="W3618" s="628"/>
      <c r="X3618" s="629"/>
      <c r="Y3618" s="628"/>
      <c r="Z3618" s="629"/>
      <c r="AA3618" s="630"/>
      <c r="AB3618" s="631"/>
      <c r="AC3618" s="631"/>
      <c r="AD3618" s="632"/>
      <c r="AE3618" s="288"/>
      <c r="AG3618" s="111">
        <f t="shared" si="525"/>
        <v>0</v>
      </c>
      <c r="AH3618" s="95">
        <f t="shared" si="526"/>
        <v>0</v>
      </c>
      <c r="AI3618" s="95">
        <f t="shared" si="527"/>
        <v>0</v>
      </c>
      <c r="AJ3618" s="95">
        <f t="shared" si="528"/>
        <v>0</v>
      </c>
      <c r="AL3618" s="111">
        <f t="shared" si="529"/>
        <v>0</v>
      </c>
      <c r="AN3618" s="111">
        <f t="shared" si="530"/>
        <v>0</v>
      </c>
      <c r="AO3618" s="95">
        <f t="shared" si="531"/>
        <v>0</v>
      </c>
      <c r="AP3618" s="95">
        <f t="shared" si="532"/>
        <v>0</v>
      </c>
      <c r="AQ3618" s="95">
        <f t="shared" si="533"/>
        <v>0</v>
      </c>
      <c r="AS3618" s="111">
        <f t="shared" si="534"/>
        <v>0</v>
      </c>
    </row>
    <row r="3619" spans="3:45" ht="15.05" customHeight="1">
      <c r="C3619" s="196" t="s">
        <v>108</v>
      </c>
      <c r="D3619" s="448" t="str">
        <f t="shared" si="523"/>
        <v/>
      </c>
      <c r="E3619" s="449"/>
      <c r="F3619" s="449"/>
      <c r="G3619" s="449"/>
      <c r="H3619" s="450"/>
      <c r="I3619" s="628"/>
      <c r="J3619" s="629"/>
      <c r="K3619" s="628"/>
      <c r="L3619" s="629"/>
      <c r="M3619" s="628"/>
      <c r="N3619" s="629"/>
      <c r="O3619" s="628"/>
      <c r="P3619" s="629"/>
      <c r="Q3619" s="628"/>
      <c r="R3619" s="629"/>
      <c r="S3619" s="628"/>
      <c r="T3619" s="629"/>
      <c r="U3619" s="628"/>
      <c r="V3619" s="629"/>
      <c r="W3619" s="628"/>
      <c r="X3619" s="629"/>
      <c r="Y3619" s="628"/>
      <c r="Z3619" s="629"/>
      <c r="AA3619" s="630"/>
      <c r="AB3619" s="631"/>
      <c r="AC3619" s="631"/>
      <c r="AD3619" s="632"/>
      <c r="AE3619" s="288"/>
      <c r="AG3619" s="111">
        <f t="shared" si="525"/>
        <v>0</v>
      </c>
      <c r="AH3619" s="95">
        <f t="shared" si="526"/>
        <v>0</v>
      </c>
      <c r="AI3619" s="95">
        <f t="shared" si="527"/>
        <v>0</v>
      </c>
      <c r="AJ3619" s="95">
        <f t="shared" si="528"/>
        <v>0</v>
      </c>
      <c r="AL3619" s="111">
        <f t="shared" si="529"/>
        <v>0</v>
      </c>
      <c r="AN3619" s="111">
        <f t="shared" si="530"/>
        <v>0</v>
      </c>
      <c r="AO3619" s="95">
        <f t="shared" si="531"/>
        <v>0</v>
      </c>
      <c r="AP3619" s="95">
        <f t="shared" si="532"/>
        <v>0</v>
      </c>
      <c r="AQ3619" s="95">
        <f t="shared" si="533"/>
        <v>0</v>
      </c>
      <c r="AS3619" s="111">
        <f t="shared" si="534"/>
        <v>0</v>
      </c>
    </row>
    <row r="3620" spans="3:45" ht="15.05" customHeight="1">
      <c r="C3620" s="126" t="s">
        <v>109</v>
      </c>
      <c r="D3620" s="448" t="str">
        <f t="shared" si="523"/>
        <v/>
      </c>
      <c r="E3620" s="449"/>
      <c r="F3620" s="449"/>
      <c r="G3620" s="449"/>
      <c r="H3620" s="450"/>
      <c r="I3620" s="628"/>
      <c r="J3620" s="629"/>
      <c r="K3620" s="628"/>
      <c r="L3620" s="629"/>
      <c r="M3620" s="628"/>
      <c r="N3620" s="629"/>
      <c r="O3620" s="628"/>
      <c r="P3620" s="629"/>
      <c r="Q3620" s="628"/>
      <c r="R3620" s="629"/>
      <c r="S3620" s="628"/>
      <c r="T3620" s="629"/>
      <c r="U3620" s="628"/>
      <c r="V3620" s="629"/>
      <c r="W3620" s="628"/>
      <c r="X3620" s="629"/>
      <c r="Y3620" s="628"/>
      <c r="Z3620" s="629"/>
      <c r="AA3620" s="630"/>
      <c r="AB3620" s="631"/>
      <c r="AC3620" s="631"/>
      <c r="AD3620" s="632"/>
      <c r="AE3620" s="288"/>
      <c r="AG3620" s="111">
        <f t="shared" si="525"/>
        <v>0</v>
      </c>
      <c r="AH3620" s="95">
        <f t="shared" si="526"/>
        <v>0</v>
      </c>
      <c r="AI3620" s="95">
        <f t="shared" si="527"/>
        <v>0</v>
      </c>
      <c r="AJ3620" s="95">
        <f t="shared" si="528"/>
        <v>0</v>
      </c>
      <c r="AL3620" s="111">
        <f t="shared" si="529"/>
        <v>0</v>
      </c>
      <c r="AN3620" s="111">
        <f t="shared" si="530"/>
        <v>0</v>
      </c>
      <c r="AO3620" s="95">
        <f t="shared" si="531"/>
        <v>0</v>
      </c>
      <c r="AP3620" s="95">
        <f t="shared" si="532"/>
        <v>0</v>
      </c>
      <c r="AQ3620" s="95">
        <f t="shared" si="533"/>
        <v>0</v>
      </c>
      <c r="AS3620" s="111">
        <f t="shared" si="534"/>
        <v>0</v>
      </c>
    </row>
    <row r="3621" spans="3:45" ht="15.05" customHeight="1">
      <c r="C3621" s="126" t="s">
        <v>110</v>
      </c>
      <c r="D3621" s="448" t="str">
        <f t="shared" si="523"/>
        <v/>
      </c>
      <c r="E3621" s="449"/>
      <c r="F3621" s="449"/>
      <c r="G3621" s="449"/>
      <c r="H3621" s="450"/>
      <c r="I3621" s="628"/>
      <c r="J3621" s="629"/>
      <c r="K3621" s="628"/>
      <c r="L3621" s="629"/>
      <c r="M3621" s="628"/>
      <c r="N3621" s="629"/>
      <c r="O3621" s="628"/>
      <c r="P3621" s="629"/>
      <c r="Q3621" s="628"/>
      <c r="R3621" s="629"/>
      <c r="S3621" s="628"/>
      <c r="T3621" s="629"/>
      <c r="U3621" s="628"/>
      <c r="V3621" s="629"/>
      <c r="W3621" s="628"/>
      <c r="X3621" s="629"/>
      <c r="Y3621" s="628"/>
      <c r="Z3621" s="629"/>
      <c r="AA3621" s="630"/>
      <c r="AB3621" s="631"/>
      <c r="AC3621" s="631"/>
      <c r="AD3621" s="632"/>
      <c r="AE3621" s="288"/>
      <c r="AG3621" s="111">
        <f t="shared" si="525"/>
        <v>0</v>
      </c>
      <c r="AH3621" s="95">
        <f t="shared" si="526"/>
        <v>0</v>
      </c>
      <c r="AI3621" s="95">
        <f t="shared" si="527"/>
        <v>0</v>
      </c>
      <c r="AJ3621" s="95">
        <f t="shared" si="528"/>
        <v>0</v>
      </c>
      <c r="AL3621" s="111">
        <f t="shared" si="529"/>
        <v>0</v>
      </c>
      <c r="AN3621" s="111">
        <f t="shared" si="530"/>
        <v>0</v>
      </c>
      <c r="AO3621" s="95">
        <f t="shared" si="531"/>
        <v>0</v>
      </c>
      <c r="AP3621" s="95">
        <f t="shared" si="532"/>
        <v>0</v>
      </c>
      <c r="AQ3621" s="95">
        <f t="shared" si="533"/>
        <v>0</v>
      </c>
      <c r="AS3621" s="111">
        <f t="shared" si="534"/>
        <v>0</v>
      </c>
    </row>
    <row r="3622" spans="3:45" ht="15.05" customHeight="1">
      <c r="C3622" s="126" t="s">
        <v>111</v>
      </c>
      <c r="D3622" s="448" t="str">
        <f t="shared" si="523"/>
        <v/>
      </c>
      <c r="E3622" s="449"/>
      <c r="F3622" s="449"/>
      <c r="G3622" s="449"/>
      <c r="H3622" s="450"/>
      <c r="I3622" s="628"/>
      <c r="J3622" s="629"/>
      <c r="K3622" s="628"/>
      <c r="L3622" s="629"/>
      <c r="M3622" s="628"/>
      <c r="N3622" s="629"/>
      <c r="O3622" s="628"/>
      <c r="P3622" s="629"/>
      <c r="Q3622" s="628"/>
      <c r="R3622" s="629"/>
      <c r="S3622" s="628"/>
      <c r="T3622" s="629"/>
      <c r="U3622" s="628"/>
      <c r="V3622" s="629"/>
      <c r="W3622" s="628"/>
      <c r="X3622" s="629"/>
      <c r="Y3622" s="628"/>
      <c r="Z3622" s="629"/>
      <c r="AA3622" s="630"/>
      <c r="AB3622" s="631"/>
      <c r="AC3622" s="631"/>
      <c r="AD3622" s="632"/>
      <c r="AE3622" s="288"/>
      <c r="AG3622" s="111">
        <f t="shared" si="525"/>
        <v>0</v>
      </c>
      <c r="AH3622" s="95">
        <f t="shared" si="526"/>
        <v>0</v>
      </c>
      <c r="AI3622" s="95">
        <f t="shared" si="527"/>
        <v>0</v>
      </c>
      <c r="AJ3622" s="95">
        <f t="shared" si="528"/>
        <v>0</v>
      </c>
      <c r="AL3622" s="111">
        <f t="shared" si="529"/>
        <v>0</v>
      </c>
      <c r="AN3622" s="111">
        <f t="shared" si="530"/>
        <v>0</v>
      </c>
      <c r="AO3622" s="95">
        <f t="shared" si="531"/>
        <v>0</v>
      </c>
      <c r="AP3622" s="95">
        <f t="shared" si="532"/>
        <v>0</v>
      </c>
      <c r="AQ3622" s="95">
        <f t="shared" si="533"/>
        <v>0</v>
      </c>
      <c r="AS3622" s="111">
        <f t="shared" si="534"/>
        <v>0</v>
      </c>
    </row>
    <row r="3623" spans="3:45" ht="15.05" customHeight="1">
      <c r="C3623" s="126" t="s">
        <v>112</v>
      </c>
      <c r="D3623" s="448" t="str">
        <f t="shared" si="523"/>
        <v/>
      </c>
      <c r="E3623" s="449"/>
      <c r="F3623" s="449"/>
      <c r="G3623" s="449"/>
      <c r="H3623" s="450"/>
      <c r="I3623" s="628"/>
      <c r="J3623" s="629"/>
      <c r="K3623" s="628"/>
      <c r="L3623" s="629"/>
      <c r="M3623" s="628"/>
      <c r="N3623" s="629"/>
      <c r="O3623" s="628"/>
      <c r="P3623" s="629"/>
      <c r="Q3623" s="628"/>
      <c r="R3623" s="629"/>
      <c r="S3623" s="628"/>
      <c r="T3623" s="629"/>
      <c r="U3623" s="628"/>
      <c r="V3623" s="629"/>
      <c r="W3623" s="628"/>
      <c r="X3623" s="629"/>
      <c r="Y3623" s="628"/>
      <c r="Z3623" s="629"/>
      <c r="AA3623" s="630"/>
      <c r="AB3623" s="631"/>
      <c r="AC3623" s="631"/>
      <c r="AD3623" s="632"/>
      <c r="AE3623" s="288"/>
      <c r="AG3623" s="111">
        <f t="shared" si="525"/>
        <v>0</v>
      </c>
      <c r="AH3623" s="95">
        <f t="shared" si="526"/>
        <v>0</v>
      </c>
      <c r="AI3623" s="95">
        <f t="shared" si="527"/>
        <v>0</v>
      </c>
      <c r="AJ3623" s="95">
        <f t="shared" si="528"/>
        <v>0</v>
      </c>
      <c r="AL3623" s="111">
        <f t="shared" si="529"/>
        <v>0</v>
      </c>
      <c r="AN3623" s="111">
        <f t="shared" si="530"/>
        <v>0</v>
      </c>
      <c r="AO3623" s="95">
        <f t="shared" si="531"/>
        <v>0</v>
      </c>
      <c r="AP3623" s="95">
        <f t="shared" si="532"/>
        <v>0</v>
      </c>
      <c r="AQ3623" s="95">
        <f t="shared" si="533"/>
        <v>0</v>
      </c>
      <c r="AS3623" s="111">
        <f t="shared" si="534"/>
        <v>0</v>
      </c>
    </row>
    <row r="3624" spans="3:45" ht="15.05" customHeight="1">
      <c r="C3624" s="126" t="s">
        <v>113</v>
      </c>
      <c r="D3624" s="448" t="str">
        <f t="shared" si="523"/>
        <v/>
      </c>
      <c r="E3624" s="449"/>
      <c r="F3624" s="449"/>
      <c r="G3624" s="449"/>
      <c r="H3624" s="450"/>
      <c r="I3624" s="628"/>
      <c r="J3624" s="629"/>
      <c r="K3624" s="628"/>
      <c r="L3624" s="629"/>
      <c r="M3624" s="628"/>
      <c r="N3624" s="629"/>
      <c r="O3624" s="628"/>
      <c r="P3624" s="629"/>
      <c r="Q3624" s="628"/>
      <c r="R3624" s="629"/>
      <c r="S3624" s="628"/>
      <c r="T3624" s="629"/>
      <c r="U3624" s="628"/>
      <c r="V3624" s="629"/>
      <c r="W3624" s="628"/>
      <c r="X3624" s="629"/>
      <c r="Y3624" s="628"/>
      <c r="Z3624" s="629"/>
      <c r="AA3624" s="630"/>
      <c r="AB3624" s="631"/>
      <c r="AC3624" s="631"/>
      <c r="AD3624" s="632"/>
      <c r="AE3624" s="288"/>
      <c r="AG3624" s="111">
        <f t="shared" si="525"/>
        <v>0</v>
      </c>
      <c r="AH3624" s="95">
        <f t="shared" si="526"/>
        <v>0</v>
      </c>
      <c r="AI3624" s="95">
        <f t="shared" si="527"/>
        <v>0</v>
      </c>
      <c r="AJ3624" s="95">
        <f t="shared" si="528"/>
        <v>0</v>
      </c>
      <c r="AL3624" s="111">
        <f t="shared" si="529"/>
        <v>0</v>
      </c>
      <c r="AN3624" s="111">
        <f t="shared" si="530"/>
        <v>0</v>
      </c>
      <c r="AO3624" s="95">
        <f t="shared" si="531"/>
        <v>0</v>
      </c>
      <c r="AP3624" s="95">
        <f t="shared" si="532"/>
        <v>0</v>
      </c>
      <c r="AQ3624" s="95">
        <f t="shared" si="533"/>
        <v>0</v>
      </c>
      <c r="AS3624" s="111">
        <f t="shared" si="534"/>
        <v>0</v>
      </c>
    </row>
    <row r="3625" spans="3:45" ht="15.05" customHeight="1">
      <c r="C3625" s="126" t="s">
        <v>114</v>
      </c>
      <c r="D3625" s="448" t="str">
        <f t="shared" si="523"/>
        <v/>
      </c>
      <c r="E3625" s="449"/>
      <c r="F3625" s="449"/>
      <c r="G3625" s="449"/>
      <c r="H3625" s="450"/>
      <c r="I3625" s="628"/>
      <c r="J3625" s="629"/>
      <c r="K3625" s="628"/>
      <c r="L3625" s="629"/>
      <c r="M3625" s="628"/>
      <c r="N3625" s="629"/>
      <c r="O3625" s="628"/>
      <c r="P3625" s="629"/>
      <c r="Q3625" s="628"/>
      <c r="R3625" s="629"/>
      <c r="S3625" s="628"/>
      <c r="T3625" s="629"/>
      <c r="U3625" s="628"/>
      <c r="V3625" s="629"/>
      <c r="W3625" s="628"/>
      <c r="X3625" s="629"/>
      <c r="Y3625" s="628"/>
      <c r="Z3625" s="629"/>
      <c r="AA3625" s="630"/>
      <c r="AB3625" s="631"/>
      <c r="AC3625" s="631"/>
      <c r="AD3625" s="632"/>
      <c r="AE3625" s="288"/>
      <c r="AG3625" s="111">
        <f t="shared" si="525"/>
        <v>0</v>
      </c>
      <c r="AH3625" s="95">
        <f t="shared" si="526"/>
        <v>0</v>
      </c>
      <c r="AI3625" s="95">
        <f t="shared" si="527"/>
        <v>0</v>
      </c>
      <c r="AJ3625" s="95">
        <f t="shared" si="528"/>
        <v>0</v>
      </c>
      <c r="AL3625" s="111">
        <f t="shared" si="529"/>
        <v>0</v>
      </c>
      <c r="AN3625" s="111">
        <f t="shared" si="530"/>
        <v>0</v>
      </c>
      <c r="AO3625" s="95">
        <f t="shared" si="531"/>
        <v>0</v>
      </c>
      <c r="AP3625" s="95">
        <f t="shared" si="532"/>
        <v>0</v>
      </c>
      <c r="AQ3625" s="95">
        <f t="shared" si="533"/>
        <v>0</v>
      </c>
      <c r="AS3625" s="111">
        <f t="shared" si="534"/>
        <v>0</v>
      </c>
    </row>
    <row r="3626" spans="3:45" ht="15.05" customHeight="1">
      <c r="C3626" s="126" t="s">
        <v>115</v>
      </c>
      <c r="D3626" s="448" t="str">
        <f t="shared" si="523"/>
        <v/>
      </c>
      <c r="E3626" s="449"/>
      <c r="F3626" s="449"/>
      <c r="G3626" s="449"/>
      <c r="H3626" s="450"/>
      <c r="I3626" s="628"/>
      <c r="J3626" s="629"/>
      <c r="K3626" s="628"/>
      <c r="L3626" s="629"/>
      <c r="M3626" s="628"/>
      <c r="N3626" s="629"/>
      <c r="O3626" s="628"/>
      <c r="P3626" s="629"/>
      <c r="Q3626" s="628"/>
      <c r="R3626" s="629"/>
      <c r="S3626" s="628"/>
      <c r="T3626" s="629"/>
      <c r="U3626" s="628"/>
      <c r="V3626" s="629"/>
      <c r="W3626" s="628"/>
      <c r="X3626" s="629"/>
      <c r="Y3626" s="628"/>
      <c r="Z3626" s="629"/>
      <c r="AA3626" s="630"/>
      <c r="AB3626" s="631"/>
      <c r="AC3626" s="631"/>
      <c r="AD3626" s="632"/>
      <c r="AE3626" s="288"/>
      <c r="AG3626" s="111">
        <f t="shared" si="525"/>
        <v>0</v>
      </c>
      <c r="AH3626" s="95">
        <f t="shared" si="526"/>
        <v>0</v>
      </c>
      <c r="AI3626" s="95">
        <f t="shared" si="527"/>
        <v>0</v>
      </c>
      <c r="AJ3626" s="95">
        <f t="shared" si="528"/>
        <v>0</v>
      </c>
      <c r="AL3626" s="111">
        <f t="shared" si="529"/>
        <v>0</v>
      </c>
      <c r="AN3626" s="111">
        <f t="shared" si="530"/>
        <v>0</v>
      </c>
      <c r="AO3626" s="95">
        <f t="shared" si="531"/>
        <v>0</v>
      </c>
      <c r="AP3626" s="95">
        <f t="shared" si="532"/>
        <v>0</v>
      </c>
      <c r="AQ3626" s="95">
        <f t="shared" si="533"/>
        <v>0</v>
      </c>
      <c r="AS3626" s="111">
        <f t="shared" si="534"/>
        <v>0</v>
      </c>
    </row>
    <row r="3627" spans="3:45" ht="15.05" customHeight="1">
      <c r="C3627" s="126" t="s">
        <v>116</v>
      </c>
      <c r="D3627" s="448" t="str">
        <f t="shared" si="523"/>
        <v/>
      </c>
      <c r="E3627" s="449"/>
      <c r="F3627" s="449"/>
      <c r="G3627" s="449"/>
      <c r="H3627" s="450"/>
      <c r="I3627" s="628"/>
      <c r="J3627" s="629"/>
      <c r="K3627" s="628"/>
      <c r="L3627" s="629"/>
      <c r="M3627" s="628"/>
      <c r="N3627" s="629"/>
      <c r="O3627" s="628"/>
      <c r="P3627" s="629"/>
      <c r="Q3627" s="628"/>
      <c r="R3627" s="629"/>
      <c r="S3627" s="628"/>
      <c r="T3627" s="629"/>
      <c r="U3627" s="628"/>
      <c r="V3627" s="629"/>
      <c r="W3627" s="628"/>
      <c r="X3627" s="629"/>
      <c r="Y3627" s="628"/>
      <c r="Z3627" s="629"/>
      <c r="AA3627" s="630"/>
      <c r="AB3627" s="631"/>
      <c r="AC3627" s="631"/>
      <c r="AD3627" s="632"/>
      <c r="AE3627" s="288"/>
      <c r="AG3627" s="111">
        <f t="shared" si="525"/>
        <v>0</v>
      </c>
      <c r="AH3627" s="95">
        <f t="shared" si="526"/>
        <v>0</v>
      </c>
      <c r="AI3627" s="95">
        <f t="shared" si="527"/>
        <v>0</v>
      </c>
      <c r="AJ3627" s="95">
        <f t="shared" si="528"/>
        <v>0</v>
      </c>
      <c r="AL3627" s="111">
        <f t="shared" si="529"/>
        <v>0</v>
      </c>
      <c r="AN3627" s="111">
        <f t="shared" si="530"/>
        <v>0</v>
      </c>
      <c r="AO3627" s="95">
        <f t="shared" si="531"/>
        <v>0</v>
      </c>
      <c r="AP3627" s="95">
        <f t="shared" si="532"/>
        <v>0</v>
      </c>
      <c r="AQ3627" s="95">
        <f t="shared" si="533"/>
        <v>0</v>
      </c>
      <c r="AS3627" s="111">
        <f t="shared" si="534"/>
        <v>0</v>
      </c>
    </row>
    <row r="3628" spans="3:45" ht="15.05" customHeight="1">
      <c r="C3628" s="127" t="s">
        <v>117</v>
      </c>
      <c r="D3628" s="448" t="str">
        <f t="shared" si="523"/>
        <v/>
      </c>
      <c r="E3628" s="449"/>
      <c r="F3628" s="449"/>
      <c r="G3628" s="449"/>
      <c r="H3628" s="450"/>
      <c r="I3628" s="628"/>
      <c r="J3628" s="629"/>
      <c r="K3628" s="628"/>
      <c r="L3628" s="629"/>
      <c r="M3628" s="628"/>
      <c r="N3628" s="629"/>
      <c r="O3628" s="628"/>
      <c r="P3628" s="629"/>
      <c r="Q3628" s="628"/>
      <c r="R3628" s="629"/>
      <c r="S3628" s="628"/>
      <c r="T3628" s="629"/>
      <c r="U3628" s="628"/>
      <c r="V3628" s="629"/>
      <c r="W3628" s="628"/>
      <c r="X3628" s="629"/>
      <c r="Y3628" s="628"/>
      <c r="Z3628" s="629"/>
      <c r="AA3628" s="630"/>
      <c r="AB3628" s="631"/>
      <c r="AC3628" s="631"/>
      <c r="AD3628" s="632"/>
      <c r="AE3628" s="288"/>
      <c r="AG3628" s="111">
        <f t="shared" si="525"/>
        <v>0</v>
      </c>
      <c r="AH3628" s="95">
        <f t="shared" si="526"/>
        <v>0</v>
      </c>
      <c r="AI3628" s="95">
        <f t="shared" si="527"/>
        <v>0</v>
      </c>
      <c r="AJ3628" s="95">
        <f t="shared" si="528"/>
        <v>0</v>
      </c>
      <c r="AL3628" s="111">
        <f t="shared" si="529"/>
        <v>0</v>
      </c>
      <c r="AN3628" s="111">
        <f t="shared" si="530"/>
        <v>0</v>
      </c>
      <c r="AO3628" s="95">
        <f t="shared" si="531"/>
        <v>0</v>
      </c>
      <c r="AP3628" s="95">
        <f t="shared" si="532"/>
        <v>0</v>
      </c>
      <c r="AQ3628" s="95">
        <f t="shared" si="533"/>
        <v>0</v>
      </c>
      <c r="AS3628" s="111">
        <f t="shared" si="534"/>
        <v>0</v>
      </c>
    </row>
    <row r="3629" spans="3:45" ht="15.05" customHeight="1">
      <c r="C3629" s="221" t="s">
        <v>118</v>
      </c>
      <c r="D3629" s="448" t="str">
        <f t="shared" si="523"/>
        <v/>
      </c>
      <c r="E3629" s="449"/>
      <c r="F3629" s="449"/>
      <c r="G3629" s="449"/>
      <c r="H3629" s="450"/>
      <c r="I3629" s="628"/>
      <c r="J3629" s="629"/>
      <c r="K3629" s="628"/>
      <c r="L3629" s="629"/>
      <c r="M3629" s="628"/>
      <c r="N3629" s="629"/>
      <c r="O3629" s="628"/>
      <c r="P3629" s="629"/>
      <c r="Q3629" s="628"/>
      <c r="R3629" s="629"/>
      <c r="S3629" s="628"/>
      <c r="T3629" s="629"/>
      <c r="U3629" s="628"/>
      <c r="V3629" s="629"/>
      <c r="W3629" s="628"/>
      <c r="X3629" s="629"/>
      <c r="Y3629" s="628"/>
      <c r="Z3629" s="629"/>
      <c r="AA3629" s="630"/>
      <c r="AB3629" s="631"/>
      <c r="AC3629" s="631"/>
      <c r="AD3629" s="632"/>
      <c r="AE3629" s="288"/>
      <c r="AG3629" s="111">
        <f t="shared" si="525"/>
        <v>0</v>
      </c>
      <c r="AH3629" s="95">
        <f t="shared" si="526"/>
        <v>0</v>
      </c>
      <c r="AI3629" s="95">
        <f t="shared" si="527"/>
        <v>0</v>
      </c>
      <c r="AJ3629" s="95">
        <f t="shared" si="528"/>
        <v>0</v>
      </c>
      <c r="AL3629" s="111">
        <f t="shared" si="529"/>
        <v>0</v>
      </c>
      <c r="AN3629" s="111">
        <f t="shared" si="530"/>
        <v>0</v>
      </c>
      <c r="AO3629" s="95">
        <f t="shared" si="531"/>
        <v>0</v>
      </c>
      <c r="AP3629" s="95">
        <f t="shared" si="532"/>
        <v>0</v>
      </c>
      <c r="AQ3629" s="95">
        <f t="shared" si="533"/>
        <v>0</v>
      </c>
      <c r="AS3629" s="111">
        <f t="shared" si="534"/>
        <v>0</v>
      </c>
    </row>
    <row r="3630" spans="3:45" ht="15.05" customHeight="1">
      <c r="C3630" s="221" t="s">
        <v>119</v>
      </c>
      <c r="D3630" s="448" t="str">
        <f t="shared" si="523"/>
        <v/>
      </c>
      <c r="E3630" s="449"/>
      <c r="F3630" s="449"/>
      <c r="G3630" s="449"/>
      <c r="H3630" s="450"/>
      <c r="I3630" s="628"/>
      <c r="J3630" s="629"/>
      <c r="K3630" s="628"/>
      <c r="L3630" s="629"/>
      <c r="M3630" s="628"/>
      <c r="N3630" s="629"/>
      <c r="O3630" s="628"/>
      <c r="P3630" s="629"/>
      <c r="Q3630" s="628"/>
      <c r="R3630" s="629"/>
      <c r="S3630" s="628"/>
      <c r="T3630" s="629"/>
      <c r="U3630" s="628"/>
      <c r="V3630" s="629"/>
      <c r="W3630" s="628"/>
      <c r="X3630" s="629"/>
      <c r="Y3630" s="628"/>
      <c r="Z3630" s="629"/>
      <c r="AA3630" s="630"/>
      <c r="AB3630" s="631"/>
      <c r="AC3630" s="631"/>
      <c r="AD3630" s="632"/>
      <c r="AE3630" s="288"/>
      <c r="AG3630" s="111">
        <f t="shared" si="525"/>
        <v>0</v>
      </c>
      <c r="AH3630" s="95">
        <f t="shared" si="526"/>
        <v>0</v>
      </c>
      <c r="AI3630" s="95">
        <f t="shared" si="527"/>
        <v>0</v>
      </c>
      <c r="AJ3630" s="95">
        <f t="shared" si="528"/>
        <v>0</v>
      </c>
      <c r="AL3630" s="111">
        <f t="shared" si="529"/>
        <v>0</v>
      </c>
      <c r="AN3630" s="111">
        <f t="shared" si="530"/>
        <v>0</v>
      </c>
      <c r="AO3630" s="95">
        <f t="shared" si="531"/>
        <v>0</v>
      </c>
      <c r="AP3630" s="95">
        <f t="shared" si="532"/>
        <v>0</v>
      </c>
      <c r="AQ3630" s="95">
        <f t="shared" si="533"/>
        <v>0</v>
      </c>
      <c r="AS3630" s="111">
        <f t="shared" si="534"/>
        <v>0</v>
      </c>
    </row>
    <row r="3631" spans="3:45" ht="15.05" customHeight="1">
      <c r="C3631" s="221" t="s">
        <v>120</v>
      </c>
      <c r="D3631" s="448" t="str">
        <f t="shared" si="523"/>
        <v/>
      </c>
      <c r="E3631" s="449"/>
      <c r="F3631" s="449"/>
      <c r="G3631" s="449"/>
      <c r="H3631" s="450"/>
      <c r="I3631" s="628"/>
      <c r="J3631" s="629"/>
      <c r="K3631" s="628"/>
      <c r="L3631" s="629"/>
      <c r="M3631" s="628"/>
      <c r="N3631" s="629"/>
      <c r="O3631" s="628"/>
      <c r="P3631" s="629"/>
      <c r="Q3631" s="628"/>
      <c r="R3631" s="629"/>
      <c r="S3631" s="628"/>
      <c r="T3631" s="629"/>
      <c r="U3631" s="628"/>
      <c r="V3631" s="629"/>
      <c r="W3631" s="628"/>
      <c r="X3631" s="629"/>
      <c r="Y3631" s="628"/>
      <c r="Z3631" s="629"/>
      <c r="AA3631" s="630"/>
      <c r="AB3631" s="631"/>
      <c r="AC3631" s="631"/>
      <c r="AD3631" s="632"/>
      <c r="AE3631" s="288"/>
      <c r="AG3631" s="111">
        <f t="shared" si="525"/>
        <v>0</v>
      </c>
      <c r="AH3631" s="95">
        <f t="shared" si="526"/>
        <v>0</v>
      </c>
      <c r="AI3631" s="95">
        <f t="shared" si="527"/>
        <v>0</v>
      </c>
      <c r="AJ3631" s="95">
        <f t="shared" si="528"/>
        <v>0</v>
      </c>
      <c r="AL3631" s="111">
        <f t="shared" si="529"/>
        <v>0</v>
      </c>
      <c r="AN3631" s="111">
        <f t="shared" si="530"/>
        <v>0</v>
      </c>
      <c r="AO3631" s="95">
        <f t="shared" si="531"/>
        <v>0</v>
      </c>
      <c r="AP3631" s="95">
        <f t="shared" si="532"/>
        <v>0</v>
      </c>
      <c r="AQ3631" s="95">
        <f t="shared" si="533"/>
        <v>0</v>
      </c>
      <c r="AS3631" s="111">
        <f t="shared" si="534"/>
        <v>0</v>
      </c>
    </row>
    <row r="3632" spans="3:45" ht="15.05" customHeight="1">
      <c r="C3632" s="196" t="s">
        <v>121</v>
      </c>
      <c r="D3632" s="448" t="str">
        <f t="shared" si="523"/>
        <v/>
      </c>
      <c r="E3632" s="449"/>
      <c r="F3632" s="449"/>
      <c r="G3632" s="449"/>
      <c r="H3632" s="450"/>
      <c r="I3632" s="628"/>
      <c r="J3632" s="629"/>
      <c r="K3632" s="628"/>
      <c r="L3632" s="629"/>
      <c r="M3632" s="628"/>
      <c r="N3632" s="629"/>
      <c r="O3632" s="628"/>
      <c r="P3632" s="629"/>
      <c r="Q3632" s="628"/>
      <c r="R3632" s="629"/>
      <c r="S3632" s="628"/>
      <c r="T3632" s="629"/>
      <c r="U3632" s="628"/>
      <c r="V3632" s="629"/>
      <c r="W3632" s="628"/>
      <c r="X3632" s="629"/>
      <c r="Y3632" s="628"/>
      <c r="Z3632" s="629"/>
      <c r="AA3632" s="630"/>
      <c r="AB3632" s="631"/>
      <c r="AC3632" s="631"/>
      <c r="AD3632" s="632"/>
      <c r="AE3632" s="288"/>
      <c r="AG3632" s="111">
        <f t="shared" si="525"/>
        <v>0</v>
      </c>
      <c r="AH3632" s="95">
        <f t="shared" si="526"/>
        <v>0</v>
      </c>
      <c r="AI3632" s="95">
        <f t="shared" si="527"/>
        <v>0</v>
      </c>
      <c r="AJ3632" s="95">
        <f t="shared" si="528"/>
        <v>0</v>
      </c>
      <c r="AL3632" s="111">
        <f t="shared" si="529"/>
        <v>0</v>
      </c>
      <c r="AN3632" s="111">
        <f t="shared" si="530"/>
        <v>0</v>
      </c>
      <c r="AO3632" s="95">
        <f t="shared" si="531"/>
        <v>0</v>
      </c>
      <c r="AP3632" s="95">
        <f t="shared" si="532"/>
        <v>0</v>
      </c>
      <c r="AQ3632" s="95">
        <f t="shared" si="533"/>
        <v>0</v>
      </c>
      <c r="AS3632" s="111">
        <f t="shared" si="534"/>
        <v>0</v>
      </c>
    </row>
    <row r="3633" spans="3:45" ht="15.05" customHeight="1">
      <c r="C3633" s="126" t="s">
        <v>122</v>
      </c>
      <c r="D3633" s="448" t="str">
        <f t="shared" si="523"/>
        <v/>
      </c>
      <c r="E3633" s="449"/>
      <c r="F3633" s="449"/>
      <c r="G3633" s="449"/>
      <c r="H3633" s="450"/>
      <c r="I3633" s="628"/>
      <c r="J3633" s="629"/>
      <c r="K3633" s="628"/>
      <c r="L3633" s="629"/>
      <c r="M3633" s="628"/>
      <c r="N3633" s="629"/>
      <c r="O3633" s="628"/>
      <c r="P3633" s="629"/>
      <c r="Q3633" s="628"/>
      <c r="R3633" s="629"/>
      <c r="S3633" s="628"/>
      <c r="T3633" s="629"/>
      <c r="U3633" s="628"/>
      <c r="V3633" s="629"/>
      <c r="W3633" s="628"/>
      <c r="X3633" s="629"/>
      <c r="Y3633" s="628"/>
      <c r="Z3633" s="629"/>
      <c r="AA3633" s="630"/>
      <c r="AB3633" s="631"/>
      <c r="AC3633" s="631"/>
      <c r="AD3633" s="632"/>
      <c r="AE3633" s="288"/>
      <c r="AG3633" s="111">
        <f t="shared" si="525"/>
        <v>0</v>
      </c>
      <c r="AH3633" s="95">
        <f t="shared" si="526"/>
        <v>0</v>
      </c>
      <c r="AI3633" s="95">
        <f t="shared" si="527"/>
        <v>0</v>
      </c>
      <c r="AJ3633" s="95">
        <f t="shared" si="528"/>
        <v>0</v>
      </c>
      <c r="AL3633" s="111">
        <f t="shared" si="529"/>
        <v>0</v>
      </c>
      <c r="AN3633" s="111">
        <f t="shared" si="530"/>
        <v>0</v>
      </c>
      <c r="AO3633" s="95">
        <f t="shared" si="531"/>
        <v>0</v>
      </c>
      <c r="AP3633" s="95">
        <f t="shared" si="532"/>
        <v>0</v>
      </c>
      <c r="AQ3633" s="95">
        <f t="shared" si="533"/>
        <v>0</v>
      </c>
      <c r="AS3633" s="111">
        <f t="shared" si="534"/>
        <v>0</v>
      </c>
    </row>
    <row r="3634" spans="3:45" ht="15.05" customHeight="1">
      <c r="C3634" s="126" t="s">
        <v>123</v>
      </c>
      <c r="D3634" s="448" t="str">
        <f t="shared" si="523"/>
        <v/>
      </c>
      <c r="E3634" s="449"/>
      <c r="F3634" s="449"/>
      <c r="G3634" s="449"/>
      <c r="H3634" s="450"/>
      <c r="I3634" s="628"/>
      <c r="J3634" s="629"/>
      <c r="K3634" s="628"/>
      <c r="L3634" s="629"/>
      <c r="M3634" s="628"/>
      <c r="N3634" s="629"/>
      <c r="O3634" s="628"/>
      <c r="P3634" s="629"/>
      <c r="Q3634" s="628"/>
      <c r="R3634" s="629"/>
      <c r="S3634" s="628"/>
      <c r="T3634" s="629"/>
      <c r="U3634" s="628"/>
      <c r="V3634" s="629"/>
      <c r="W3634" s="628"/>
      <c r="X3634" s="629"/>
      <c r="Y3634" s="628"/>
      <c r="Z3634" s="629"/>
      <c r="AA3634" s="630"/>
      <c r="AB3634" s="631"/>
      <c r="AC3634" s="631"/>
      <c r="AD3634" s="632"/>
      <c r="AE3634" s="288"/>
      <c r="AG3634" s="111">
        <f t="shared" si="525"/>
        <v>0</v>
      </c>
      <c r="AH3634" s="95">
        <f t="shared" si="526"/>
        <v>0</v>
      </c>
      <c r="AI3634" s="95">
        <f t="shared" si="527"/>
        <v>0</v>
      </c>
      <c r="AJ3634" s="95">
        <f t="shared" si="528"/>
        <v>0</v>
      </c>
      <c r="AL3634" s="111">
        <f t="shared" si="529"/>
        <v>0</v>
      </c>
      <c r="AN3634" s="111">
        <f t="shared" si="530"/>
        <v>0</v>
      </c>
      <c r="AO3634" s="95">
        <f t="shared" si="531"/>
        <v>0</v>
      </c>
      <c r="AP3634" s="95">
        <f t="shared" si="532"/>
        <v>0</v>
      </c>
      <c r="AQ3634" s="95">
        <f t="shared" si="533"/>
        <v>0</v>
      </c>
      <c r="AS3634" s="111">
        <f t="shared" si="534"/>
        <v>0</v>
      </c>
    </row>
    <row r="3635" spans="3:45" ht="15.05" customHeight="1">
      <c r="C3635" s="126" t="s">
        <v>124</v>
      </c>
      <c r="D3635" s="448" t="str">
        <f t="shared" si="523"/>
        <v/>
      </c>
      <c r="E3635" s="449"/>
      <c r="F3635" s="449"/>
      <c r="G3635" s="449"/>
      <c r="H3635" s="450"/>
      <c r="I3635" s="628"/>
      <c r="J3635" s="629"/>
      <c r="K3635" s="628"/>
      <c r="L3635" s="629"/>
      <c r="M3635" s="628"/>
      <c r="N3635" s="629"/>
      <c r="O3635" s="628"/>
      <c r="P3635" s="629"/>
      <c r="Q3635" s="628"/>
      <c r="R3635" s="629"/>
      <c r="S3635" s="628"/>
      <c r="T3635" s="629"/>
      <c r="U3635" s="628"/>
      <c r="V3635" s="629"/>
      <c r="W3635" s="628"/>
      <c r="X3635" s="629"/>
      <c r="Y3635" s="628"/>
      <c r="Z3635" s="629"/>
      <c r="AA3635" s="630"/>
      <c r="AB3635" s="631"/>
      <c r="AC3635" s="631"/>
      <c r="AD3635" s="632"/>
      <c r="AE3635" s="288"/>
      <c r="AG3635" s="111">
        <f t="shared" si="525"/>
        <v>0</v>
      </c>
      <c r="AH3635" s="95">
        <f t="shared" si="526"/>
        <v>0</v>
      </c>
      <c r="AI3635" s="95">
        <f t="shared" si="527"/>
        <v>0</v>
      </c>
      <c r="AJ3635" s="95">
        <f t="shared" si="528"/>
        <v>0</v>
      </c>
      <c r="AL3635" s="111">
        <f t="shared" si="529"/>
        <v>0</v>
      </c>
      <c r="AN3635" s="111">
        <f t="shared" si="530"/>
        <v>0</v>
      </c>
      <c r="AO3635" s="95">
        <f t="shared" si="531"/>
        <v>0</v>
      </c>
      <c r="AP3635" s="95">
        <f t="shared" si="532"/>
        <v>0</v>
      </c>
      <c r="AQ3635" s="95">
        <f t="shared" si="533"/>
        <v>0</v>
      </c>
      <c r="AS3635" s="111">
        <f t="shared" si="534"/>
        <v>0</v>
      </c>
    </row>
    <row r="3636" spans="3:45" ht="15.05" customHeight="1">
      <c r="C3636" s="126" t="s">
        <v>125</v>
      </c>
      <c r="D3636" s="448" t="str">
        <f t="shared" si="523"/>
        <v/>
      </c>
      <c r="E3636" s="449"/>
      <c r="F3636" s="449"/>
      <c r="G3636" s="449"/>
      <c r="H3636" s="450"/>
      <c r="I3636" s="628"/>
      <c r="J3636" s="629"/>
      <c r="K3636" s="628"/>
      <c r="L3636" s="629"/>
      <c r="M3636" s="628"/>
      <c r="N3636" s="629"/>
      <c r="O3636" s="628"/>
      <c r="P3636" s="629"/>
      <c r="Q3636" s="628"/>
      <c r="R3636" s="629"/>
      <c r="S3636" s="628"/>
      <c r="T3636" s="629"/>
      <c r="U3636" s="628"/>
      <c r="V3636" s="629"/>
      <c r="W3636" s="628"/>
      <c r="X3636" s="629"/>
      <c r="Y3636" s="628"/>
      <c r="Z3636" s="629"/>
      <c r="AA3636" s="630"/>
      <c r="AB3636" s="631"/>
      <c r="AC3636" s="631"/>
      <c r="AD3636" s="632"/>
      <c r="AE3636" s="288"/>
      <c r="AG3636" s="111">
        <f t="shared" si="525"/>
        <v>0</v>
      </c>
      <c r="AH3636" s="95">
        <f t="shared" si="526"/>
        <v>0</v>
      </c>
      <c r="AI3636" s="95">
        <f t="shared" si="527"/>
        <v>0</v>
      </c>
      <c r="AJ3636" s="95">
        <f t="shared" si="528"/>
        <v>0</v>
      </c>
      <c r="AL3636" s="111">
        <f t="shared" si="529"/>
        <v>0</v>
      </c>
      <c r="AN3636" s="111">
        <f t="shared" si="530"/>
        <v>0</v>
      </c>
      <c r="AO3636" s="95">
        <f t="shared" si="531"/>
        <v>0</v>
      </c>
      <c r="AP3636" s="95">
        <f t="shared" si="532"/>
        <v>0</v>
      </c>
      <c r="AQ3636" s="95">
        <f t="shared" si="533"/>
        <v>0</v>
      </c>
      <c r="AS3636" s="111">
        <f t="shared" si="534"/>
        <v>0</v>
      </c>
    </row>
    <row r="3637" spans="3:45" ht="15.05" customHeight="1">
      <c r="C3637" s="126" t="s">
        <v>126</v>
      </c>
      <c r="D3637" s="448" t="str">
        <f t="shared" si="523"/>
        <v/>
      </c>
      <c r="E3637" s="449"/>
      <c r="F3637" s="449"/>
      <c r="G3637" s="449"/>
      <c r="H3637" s="450"/>
      <c r="I3637" s="628"/>
      <c r="J3637" s="629"/>
      <c r="K3637" s="628"/>
      <c r="L3637" s="629"/>
      <c r="M3637" s="628"/>
      <c r="N3637" s="629"/>
      <c r="O3637" s="628"/>
      <c r="P3637" s="629"/>
      <c r="Q3637" s="628"/>
      <c r="R3637" s="629"/>
      <c r="S3637" s="628"/>
      <c r="T3637" s="629"/>
      <c r="U3637" s="628"/>
      <c r="V3637" s="629"/>
      <c r="W3637" s="628"/>
      <c r="X3637" s="629"/>
      <c r="Y3637" s="628"/>
      <c r="Z3637" s="629"/>
      <c r="AA3637" s="630"/>
      <c r="AB3637" s="631"/>
      <c r="AC3637" s="631"/>
      <c r="AD3637" s="632"/>
      <c r="AE3637" s="288"/>
      <c r="AG3637" s="111">
        <f t="shared" si="525"/>
        <v>0</v>
      </c>
      <c r="AH3637" s="95">
        <f t="shared" si="526"/>
        <v>0</v>
      </c>
      <c r="AI3637" s="95">
        <f t="shared" si="527"/>
        <v>0</v>
      </c>
      <c r="AJ3637" s="95">
        <f t="shared" si="528"/>
        <v>0</v>
      </c>
      <c r="AL3637" s="111">
        <f t="shared" si="529"/>
        <v>0</v>
      </c>
      <c r="AN3637" s="111">
        <f t="shared" si="530"/>
        <v>0</v>
      </c>
      <c r="AO3637" s="95">
        <f t="shared" si="531"/>
        <v>0</v>
      </c>
      <c r="AP3637" s="95">
        <f t="shared" si="532"/>
        <v>0</v>
      </c>
      <c r="AQ3637" s="95">
        <f t="shared" si="533"/>
        <v>0</v>
      </c>
      <c r="AS3637" s="111">
        <f t="shared" si="534"/>
        <v>0</v>
      </c>
    </row>
    <row r="3638" spans="3:45" ht="15.05" customHeight="1">
      <c r="C3638" s="126" t="s">
        <v>127</v>
      </c>
      <c r="D3638" s="448" t="str">
        <f t="shared" si="523"/>
        <v/>
      </c>
      <c r="E3638" s="449"/>
      <c r="F3638" s="449"/>
      <c r="G3638" s="449"/>
      <c r="H3638" s="450"/>
      <c r="I3638" s="628"/>
      <c r="J3638" s="629"/>
      <c r="K3638" s="628"/>
      <c r="L3638" s="629"/>
      <c r="M3638" s="628"/>
      <c r="N3638" s="629"/>
      <c r="O3638" s="628"/>
      <c r="P3638" s="629"/>
      <c r="Q3638" s="628"/>
      <c r="R3638" s="629"/>
      <c r="S3638" s="628"/>
      <c r="T3638" s="629"/>
      <c r="U3638" s="628"/>
      <c r="V3638" s="629"/>
      <c r="W3638" s="628"/>
      <c r="X3638" s="629"/>
      <c r="Y3638" s="628"/>
      <c r="Z3638" s="629"/>
      <c r="AA3638" s="630"/>
      <c r="AB3638" s="631"/>
      <c r="AC3638" s="631"/>
      <c r="AD3638" s="632"/>
      <c r="AE3638" s="288"/>
      <c r="AG3638" s="111">
        <f t="shared" si="525"/>
        <v>0</v>
      </c>
      <c r="AH3638" s="95">
        <f t="shared" si="526"/>
        <v>0</v>
      </c>
      <c r="AI3638" s="95">
        <f t="shared" si="527"/>
        <v>0</v>
      </c>
      <c r="AJ3638" s="95">
        <f t="shared" si="528"/>
        <v>0</v>
      </c>
      <c r="AL3638" s="111">
        <f t="shared" si="529"/>
        <v>0</v>
      </c>
      <c r="AN3638" s="111">
        <f t="shared" si="530"/>
        <v>0</v>
      </c>
      <c r="AO3638" s="95">
        <f t="shared" si="531"/>
        <v>0</v>
      </c>
      <c r="AP3638" s="95">
        <f t="shared" si="532"/>
        <v>0</v>
      </c>
      <c r="AQ3638" s="95">
        <f t="shared" si="533"/>
        <v>0</v>
      </c>
      <c r="AS3638" s="111">
        <f t="shared" si="534"/>
        <v>0</v>
      </c>
    </row>
    <row r="3639" spans="3:45" ht="15.05" customHeight="1">
      <c r="C3639" s="126" t="s">
        <v>128</v>
      </c>
      <c r="D3639" s="448" t="str">
        <f t="shared" si="523"/>
        <v/>
      </c>
      <c r="E3639" s="449"/>
      <c r="F3639" s="449"/>
      <c r="G3639" s="449"/>
      <c r="H3639" s="450"/>
      <c r="I3639" s="628"/>
      <c r="J3639" s="629"/>
      <c r="K3639" s="628"/>
      <c r="L3639" s="629"/>
      <c r="M3639" s="628"/>
      <c r="N3639" s="629"/>
      <c r="O3639" s="628"/>
      <c r="P3639" s="629"/>
      <c r="Q3639" s="628"/>
      <c r="R3639" s="629"/>
      <c r="S3639" s="628"/>
      <c r="T3639" s="629"/>
      <c r="U3639" s="628"/>
      <c r="V3639" s="629"/>
      <c r="W3639" s="628"/>
      <c r="X3639" s="629"/>
      <c r="Y3639" s="628"/>
      <c r="Z3639" s="629"/>
      <c r="AA3639" s="630"/>
      <c r="AB3639" s="631"/>
      <c r="AC3639" s="631"/>
      <c r="AD3639" s="632"/>
      <c r="AE3639" s="288"/>
      <c r="AG3639" s="111">
        <f t="shared" si="525"/>
        <v>0</v>
      </c>
      <c r="AH3639" s="95">
        <f t="shared" si="526"/>
        <v>0</v>
      </c>
      <c r="AI3639" s="95">
        <f t="shared" si="527"/>
        <v>0</v>
      </c>
      <c r="AJ3639" s="95">
        <f t="shared" si="528"/>
        <v>0</v>
      </c>
      <c r="AL3639" s="111">
        <f t="shared" si="529"/>
        <v>0</v>
      </c>
      <c r="AN3639" s="111">
        <f t="shared" si="530"/>
        <v>0</v>
      </c>
      <c r="AO3639" s="95">
        <f t="shared" si="531"/>
        <v>0</v>
      </c>
      <c r="AP3639" s="95">
        <f t="shared" si="532"/>
        <v>0</v>
      </c>
      <c r="AQ3639" s="95">
        <f t="shared" si="533"/>
        <v>0</v>
      </c>
      <c r="AS3639" s="111">
        <f t="shared" si="534"/>
        <v>0</v>
      </c>
    </row>
    <row r="3640" spans="3:45" ht="15.05" customHeight="1">
      <c r="C3640" s="126" t="s">
        <v>129</v>
      </c>
      <c r="D3640" s="448" t="str">
        <f t="shared" si="523"/>
        <v/>
      </c>
      <c r="E3640" s="449"/>
      <c r="F3640" s="449"/>
      <c r="G3640" s="449"/>
      <c r="H3640" s="450"/>
      <c r="I3640" s="628"/>
      <c r="J3640" s="629"/>
      <c r="K3640" s="628"/>
      <c r="L3640" s="629"/>
      <c r="M3640" s="628"/>
      <c r="N3640" s="629"/>
      <c r="O3640" s="628"/>
      <c r="P3640" s="629"/>
      <c r="Q3640" s="628"/>
      <c r="R3640" s="629"/>
      <c r="S3640" s="628"/>
      <c r="T3640" s="629"/>
      <c r="U3640" s="628"/>
      <c r="V3640" s="629"/>
      <c r="W3640" s="628"/>
      <c r="X3640" s="629"/>
      <c r="Y3640" s="628"/>
      <c r="Z3640" s="629"/>
      <c r="AA3640" s="630"/>
      <c r="AB3640" s="631"/>
      <c r="AC3640" s="631"/>
      <c r="AD3640" s="632"/>
      <c r="AE3640" s="288"/>
      <c r="AG3640" s="111">
        <f t="shared" si="525"/>
        <v>0</v>
      </c>
      <c r="AH3640" s="95">
        <f t="shared" si="526"/>
        <v>0</v>
      </c>
      <c r="AI3640" s="95">
        <f t="shared" si="527"/>
        <v>0</v>
      </c>
      <c r="AJ3640" s="95">
        <f t="shared" si="528"/>
        <v>0</v>
      </c>
      <c r="AL3640" s="111">
        <f t="shared" si="529"/>
        <v>0</v>
      </c>
      <c r="AN3640" s="111">
        <f t="shared" si="530"/>
        <v>0</v>
      </c>
      <c r="AO3640" s="95">
        <f t="shared" si="531"/>
        <v>0</v>
      </c>
      <c r="AP3640" s="95">
        <f t="shared" si="532"/>
        <v>0</v>
      </c>
      <c r="AQ3640" s="95">
        <f t="shared" si="533"/>
        <v>0</v>
      </c>
      <c r="AS3640" s="111">
        <f t="shared" si="534"/>
        <v>0</v>
      </c>
    </row>
    <row r="3641" spans="3:45" ht="15.05" customHeight="1">
      <c r="C3641" s="126" t="s">
        <v>130</v>
      </c>
      <c r="D3641" s="448" t="str">
        <f t="shared" si="523"/>
        <v/>
      </c>
      <c r="E3641" s="449"/>
      <c r="F3641" s="449"/>
      <c r="G3641" s="449"/>
      <c r="H3641" s="450"/>
      <c r="I3641" s="628"/>
      <c r="J3641" s="629"/>
      <c r="K3641" s="628"/>
      <c r="L3641" s="629"/>
      <c r="M3641" s="628"/>
      <c r="N3641" s="629"/>
      <c r="O3641" s="628"/>
      <c r="P3641" s="629"/>
      <c r="Q3641" s="628"/>
      <c r="R3641" s="629"/>
      <c r="S3641" s="628"/>
      <c r="T3641" s="629"/>
      <c r="U3641" s="628"/>
      <c r="V3641" s="629"/>
      <c r="W3641" s="628"/>
      <c r="X3641" s="629"/>
      <c r="Y3641" s="628"/>
      <c r="Z3641" s="629"/>
      <c r="AA3641" s="630"/>
      <c r="AB3641" s="631"/>
      <c r="AC3641" s="631"/>
      <c r="AD3641" s="632"/>
      <c r="AE3641" s="288"/>
      <c r="AG3641" s="111">
        <f t="shared" si="525"/>
        <v>0</v>
      </c>
      <c r="AH3641" s="95">
        <f t="shared" si="526"/>
        <v>0</v>
      </c>
      <c r="AI3641" s="95">
        <f t="shared" si="527"/>
        <v>0</v>
      </c>
      <c r="AJ3641" s="95">
        <f t="shared" si="528"/>
        <v>0</v>
      </c>
      <c r="AL3641" s="111">
        <f t="shared" si="529"/>
        <v>0</v>
      </c>
      <c r="AN3641" s="111">
        <f t="shared" si="530"/>
        <v>0</v>
      </c>
      <c r="AO3641" s="95">
        <f t="shared" si="531"/>
        <v>0</v>
      </c>
      <c r="AP3641" s="95">
        <f t="shared" si="532"/>
        <v>0</v>
      </c>
      <c r="AQ3641" s="95">
        <f t="shared" si="533"/>
        <v>0</v>
      </c>
      <c r="AS3641" s="111">
        <f t="shared" si="534"/>
        <v>0</v>
      </c>
    </row>
    <row r="3642" spans="3:45" ht="15.05" customHeight="1">
      <c r="C3642" s="126" t="s">
        <v>131</v>
      </c>
      <c r="D3642" s="448" t="str">
        <f t="shared" si="523"/>
        <v/>
      </c>
      <c r="E3642" s="449"/>
      <c r="F3642" s="449"/>
      <c r="G3642" s="449"/>
      <c r="H3642" s="450"/>
      <c r="I3642" s="628"/>
      <c r="J3642" s="629"/>
      <c r="K3642" s="628"/>
      <c r="L3642" s="629"/>
      <c r="M3642" s="628"/>
      <c r="N3642" s="629"/>
      <c r="O3642" s="628"/>
      <c r="P3642" s="629"/>
      <c r="Q3642" s="628"/>
      <c r="R3642" s="629"/>
      <c r="S3642" s="628"/>
      <c r="T3642" s="629"/>
      <c r="U3642" s="628"/>
      <c r="V3642" s="629"/>
      <c r="W3642" s="628"/>
      <c r="X3642" s="629"/>
      <c r="Y3642" s="628"/>
      <c r="Z3642" s="629"/>
      <c r="AA3642" s="630"/>
      <c r="AB3642" s="631"/>
      <c r="AC3642" s="631"/>
      <c r="AD3642" s="632"/>
      <c r="AE3642" s="288"/>
      <c r="AG3642" s="111">
        <f t="shared" si="525"/>
        <v>0</v>
      </c>
      <c r="AH3642" s="95">
        <f t="shared" si="526"/>
        <v>0</v>
      </c>
      <c r="AI3642" s="95">
        <f t="shared" si="527"/>
        <v>0</v>
      </c>
      <c r="AJ3642" s="95">
        <f t="shared" si="528"/>
        <v>0</v>
      </c>
      <c r="AL3642" s="111">
        <f t="shared" si="529"/>
        <v>0</v>
      </c>
      <c r="AN3642" s="111">
        <f t="shared" si="530"/>
        <v>0</v>
      </c>
      <c r="AO3642" s="95">
        <f t="shared" si="531"/>
        <v>0</v>
      </c>
      <c r="AP3642" s="95">
        <f t="shared" si="532"/>
        <v>0</v>
      </c>
      <c r="AQ3642" s="95">
        <f t="shared" si="533"/>
        <v>0</v>
      </c>
      <c r="AS3642" s="111">
        <f t="shared" si="534"/>
        <v>0</v>
      </c>
    </row>
    <row r="3643" spans="3:45" ht="15.05" customHeight="1">
      <c r="C3643" s="126" t="s">
        <v>132</v>
      </c>
      <c r="D3643" s="448" t="str">
        <f t="shared" si="523"/>
        <v/>
      </c>
      <c r="E3643" s="449"/>
      <c r="F3643" s="449"/>
      <c r="G3643" s="449"/>
      <c r="H3643" s="450"/>
      <c r="I3643" s="628"/>
      <c r="J3643" s="629"/>
      <c r="K3643" s="628"/>
      <c r="L3643" s="629"/>
      <c r="M3643" s="628"/>
      <c r="N3643" s="629"/>
      <c r="O3643" s="628"/>
      <c r="P3643" s="629"/>
      <c r="Q3643" s="628"/>
      <c r="R3643" s="629"/>
      <c r="S3643" s="628"/>
      <c r="T3643" s="629"/>
      <c r="U3643" s="628"/>
      <c r="V3643" s="629"/>
      <c r="W3643" s="628"/>
      <c r="X3643" s="629"/>
      <c r="Y3643" s="628"/>
      <c r="Z3643" s="629"/>
      <c r="AA3643" s="630"/>
      <c r="AB3643" s="631"/>
      <c r="AC3643" s="631"/>
      <c r="AD3643" s="632"/>
      <c r="AE3643" s="288"/>
      <c r="AG3643" s="111">
        <f t="shared" si="525"/>
        <v>0</v>
      </c>
      <c r="AH3643" s="95">
        <f t="shared" si="526"/>
        <v>0</v>
      </c>
      <c r="AI3643" s="95">
        <f t="shared" si="527"/>
        <v>0</v>
      </c>
      <c r="AJ3643" s="95">
        <f t="shared" si="528"/>
        <v>0</v>
      </c>
      <c r="AL3643" s="111">
        <f t="shared" si="529"/>
        <v>0</v>
      </c>
      <c r="AN3643" s="111">
        <f t="shared" si="530"/>
        <v>0</v>
      </c>
      <c r="AO3643" s="95">
        <f t="shared" si="531"/>
        <v>0</v>
      </c>
      <c r="AP3643" s="95">
        <f t="shared" si="532"/>
        <v>0</v>
      </c>
      <c r="AQ3643" s="95">
        <f t="shared" si="533"/>
        <v>0</v>
      </c>
      <c r="AS3643" s="111">
        <f t="shared" ref="AS3643:AS3674" si="535">IF(AND(COUNTA(I3643:Z3643)&lt;&gt;0,SUM(I3643:Z3643)=0),1,0)</f>
        <v>0</v>
      </c>
    </row>
    <row r="3644" spans="3:45" ht="15.05" customHeight="1">
      <c r="C3644" s="126" t="s">
        <v>133</v>
      </c>
      <c r="D3644" s="448" t="str">
        <f t="shared" ref="D3644:D3698" si="536">IF(D103="","",D103)</f>
        <v/>
      </c>
      <c r="E3644" s="449"/>
      <c r="F3644" s="449"/>
      <c r="G3644" s="449"/>
      <c r="H3644" s="450"/>
      <c r="I3644" s="628"/>
      <c r="J3644" s="629"/>
      <c r="K3644" s="628"/>
      <c r="L3644" s="629"/>
      <c r="M3644" s="628"/>
      <c r="N3644" s="629"/>
      <c r="O3644" s="628"/>
      <c r="P3644" s="629"/>
      <c r="Q3644" s="628"/>
      <c r="R3644" s="629"/>
      <c r="S3644" s="628"/>
      <c r="T3644" s="629"/>
      <c r="U3644" s="628"/>
      <c r="V3644" s="629"/>
      <c r="W3644" s="628"/>
      <c r="X3644" s="629"/>
      <c r="Y3644" s="628"/>
      <c r="Z3644" s="629"/>
      <c r="AA3644" s="630"/>
      <c r="AB3644" s="631"/>
      <c r="AC3644" s="631"/>
      <c r="AD3644" s="632"/>
      <c r="AE3644" s="288"/>
      <c r="AG3644" s="111">
        <f t="shared" ref="AG3644:AG3698" si="537">I3644</f>
        <v>0</v>
      </c>
      <c r="AH3644" s="95">
        <f t="shared" ref="AH3644:AH3698" si="538">IF(COUNTIF(K3644:N3644,"NA")=2,"NA",SUM(K3644:N3644))</f>
        <v>0</v>
      </c>
      <c r="AI3644" s="95">
        <f t="shared" ref="AI3644:AI3698" si="539">COUNTIF(K3644:N3644, "NS")</f>
        <v>0</v>
      </c>
      <c r="AJ3644" s="95">
        <f t="shared" ref="AJ3644:AJ3698" si="540">IF($AG$3577 = $AH$3577, 0, IF(OR(AND(AG3644 = 0, AI3644 &gt; 0), AND(AG3644 = "NS", AH3644 &gt; 0), AND(AG3644 = "NS", AI3644 = 0, AH3644 =0), AND(AG3644="NA", AH3644&lt;&gt;"NA")), 1, IF(OR(AND(AG3644 &gt; 0, AI3644 = 2), AND(AG3644 = "NS", AI3644 = 2), AND(AG3644 = "NS", AH3644 = 0, AI3644 &gt; 0), AG3644 = AH3644), 0, 1)))</f>
        <v>0</v>
      </c>
      <c r="AL3644" s="111">
        <f t="shared" ref="AL3644:AL3698" si="541">IF($AG$3577=$AH$3577,0,IF(OR(AND(D3644&lt;&gt;"",COUNTA(I3644:AD3644)&lt;&gt;COUNTA($I$3578:$T$3578,$U$3577:$Z$3578,$AA$3577)),AND(D3644="",COUNTA(I3644:AD3644)&gt;0)),1,0))</f>
        <v>0</v>
      </c>
      <c r="AN3644" s="111">
        <f t="shared" ref="AN3644:AN3698" si="542">O3644</f>
        <v>0</v>
      </c>
      <c r="AO3644" s="95">
        <f t="shared" ref="AO3644:AO3698" si="543">IF(COUNTIF(Q3644:T3644,"NA")=2,"NA",SUM(Q3644:T3644))</f>
        <v>0</v>
      </c>
      <c r="AP3644" s="95">
        <f t="shared" ref="AP3644:AP3698" si="544">COUNTIF(Q3644:T3644, "NS")</f>
        <v>0</v>
      </c>
      <c r="AQ3644" s="95">
        <f t="shared" ref="AQ3644:AQ3698" si="545">IF($AG$3577 = $AH$3577, 0, IF(OR(AND(AN3644 = 0, AP3644 &gt; 0), AND(AN3644 = "NS", AO3644 &gt; 0), AND(AN3644 = "NS", AP3644 = 0, AO3644 =0), AND(AN3644="NA", AO3644&lt;&gt;"NA")), 1, IF(OR(AND(AN3644 &gt; 0, AP3644 = 2), AND(AN3644 = "NS", AP3644 = 2), AND(AN3644 = "NS", AO3644 = 0, AP3644 &gt; 0), AN3644 = AO3644), 0, 1)))</f>
        <v>0</v>
      </c>
      <c r="AS3644" s="111">
        <f t="shared" si="535"/>
        <v>0</v>
      </c>
    </row>
    <row r="3645" spans="3:45" ht="15.05" customHeight="1">
      <c r="C3645" s="126" t="s">
        <v>134</v>
      </c>
      <c r="D3645" s="448" t="str">
        <f t="shared" si="536"/>
        <v/>
      </c>
      <c r="E3645" s="449"/>
      <c r="F3645" s="449"/>
      <c r="G3645" s="449"/>
      <c r="H3645" s="450"/>
      <c r="I3645" s="628"/>
      <c r="J3645" s="629"/>
      <c r="K3645" s="628"/>
      <c r="L3645" s="629"/>
      <c r="M3645" s="628"/>
      <c r="N3645" s="629"/>
      <c r="O3645" s="628"/>
      <c r="P3645" s="629"/>
      <c r="Q3645" s="628"/>
      <c r="R3645" s="629"/>
      <c r="S3645" s="628"/>
      <c r="T3645" s="629"/>
      <c r="U3645" s="628"/>
      <c r="V3645" s="629"/>
      <c r="W3645" s="628"/>
      <c r="X3645" s="629"/>
      <c r="Y3645" s="628"/>
      <c r="Z3645" s="629"/>
      <c r="AA3645" s="630"/>
      <c r="AB3645" s="631"/>
      <c r="AC3645" s="631"/>
      <c r="AD3645" s="632"/>
      <c r="AE3645" s="288"/>
      <c r="AG3645" s="111">
        <f t="shared" si="537"/>
        <v>0</v>
      </c>
      <c r="AH3645" s="95">
        <f t="shared" si="538"/>
        <v>0</v>
      </c>
      <c r="AI3645" s="95">
        <f t="shared" si="539"/>
        <v>0</v>
      </c>
      <c r="AJ3645" s="95">
        <f t="shared" si="540"/>
        <v>0</v>
      </c>
      <c r="AL3645" s="111">
        <f t="shared" si="541"/>
        <v>0</v>
      </c>
      <c r="AN3645" s="111">
        <f t="shared" si="542"/>
        <v>0</v>
      </c>
      <c r="AO3645" s="95">
        <f t="shared" si="543"/>
        <v>0</v>
      </c>
      <c r="AP3645" s="95">
        <f t="shared" si="544"/>
        <v>0</v>
      </c>
      <c r="AQ3645" s="95">
        <f t="shared" si="545"/>
        <v>0</v>
      </c>
      <c r="AS3645" s="111">
        <f t="shared" si="535"/>
        <v>0</v>
      </c>
    </row>
    <row r="3646" spans="3:45" ht="15.05" customHeight="1">
      <c r="C3646" s="126" t="s">
        <v>135</v>
      </c>
      <c r="D3646" s="448" t="str">
        <f t="shared" si="536"/>
        <v/>
      </c>
      <c r="E3646" s="449"/>
      <c r="F3646" s="449"/>
      <c r="G3646" s="449"/>
      <c r="H3646" s="450"/>
      <c r="I3646" s="628"/>
      <c r="J3646" s="629"/>
      <c r="K3646" s="628"/>
      <c r="L3646" s="629"/>
      <c r="M3646" s="628"/>
      <c r="N3646" s="629"/>
      <c r="O3646" s="628"/>
      <c r="P3646" s="629"/>
      <c r="Q3646" s="628"/>
      <c r="R3646" s="629"/>
      <c r="S3646" s="628"/>
      <c r="T3646" s="629"/>
      <c r="U3646" s="628"/>
      <c r="V3646" s="629"/>
      <c r="W3646" s="628"/>
      <c r="X3646" s="629"/>
      <c r="Y3646" s="628"/>
      <c r="Z3646" s="629"/>
      <c r="AA3646" s="630"/>
      <c r="AB3646" s="631"/>
      <c r="AC3646" s="631"/>
      <c r="AD3646" s="632"/>
      <c r="AE3646" s="288"/>
      <c r="AG3646" s="111">
        <f t="shared" si="537"/>
        <v>0</v>
      </c>
      <c r="AH3646" s="95">
        <f t="shared" si="538"/>
        <v>0</v>
      </c>
      <c r="AI3646" s="95">
        <f t="shared" si="539"/>
        <v>0</v>
      </c>
      <c r="AJ3646" s="95">
        <f t="shared" si="540"/>
        <v>0</v>
      </c>
      <c r="AL3646" s="111">
        <f t="shared" si="541"/>
        <v>0</v>
      </c>
      <c r="AN3646" s="111">
        <f t="shared" si="542"/>
        <v>0</v>
      </c>
      <c r="AO3646" s="95">
        <f t="shared" si="543"/>
        <v>0</v>
      </c>
      <c r="AP3646" s="95">
        <f t="shared" si="544"/>
        <v>0</v>
      </c>
      <c r="AQ3646" s="95">
        <f t="shared" si="545"/>
        <v>0</v>
      </c>
      <c r="AS3646" s="111">
        <f t="shared" si="535"/>
        <v>0</v>
      </c>
    </row>
    <row r="3647" spans="3:45" ht="15.05" customHeight="1">
      <c r="C3647" s="126" t="s">
        <v>136</v>
      </c>
      <c r="D3647" s="448" t="str">
        <f t="shared" si="536"/>
        <v/>
      </c>
      <c r="E3647" s="449"/>
      <c r="F3647" s="449"/>
      <c r="G3647" s="449"/>
      <c r="H3647" s="450"/>
      <c r="I3647" s="628"/>
      <c r="J3647" s="629"/>
      <c r="K3647" s="628"/>
      <c r="L3647" s="629"/>
      <c r="M3647" s="628"/>
      <c r="N3647" s="629"/>
      <c r="O3647" s="628"/>
      <c r="P3647" s="629"/>
      <c r="Q3647" s="628"/>
      <c r="R3647" s="629"/>
      <c r="S3647" s="628"/>
      <c r="T3647" s="629"/>
      <c r="U3647" s="628"/>
      <c r="V3647" s="629"/>
      <c r="W3647" s="628"/>
      <c r="X3647" s="629"/>
      <c r="Y3647" s="628"/>
      <c r="Z3647" s="629"/>
      <c r="AA3647" s="630"/>
      <c r="AB3647" s="631"/>
      <c r="AC3647" s="631"/>
      <c r="AD3647" s="632"/>
      <c r="AE3647" s="288"/>
      <c r="AG3647" s="111">
        <f t="shared" si="537"/>
        <v>0</v>
      </c>
      <c r="AH3647" s="95">
        <f t="shared" si="538"/>
        <v>0</v>
      </c>
      <c r="AI3647" s="95">
        <f t="shared" si="539"/>
        <v>0</v>
      </c>
      <c r="AJ3647" s="95">
        <f t="shared" si="540"/>
        <v>0</v>
      </c>
      <c r="AL3647" s="111">
        <f t="shared" si="541"/>
        <v>0</v>
      </c>
      <c r="AN3647" s="111">
        <f t="shared" si="542"/>
        <v>0</v>
      </c>
      <c r="AO3647" s="95">
        <f t="shared" si="543"/>
        <v>0</v>
      </c>
      <c r="AP3647" s="95">
        <f t="shared" si="544"/>
        <v>0</v>
      </c>
      <c r="AQ3647" s="95">
        <f t="shared" si="545"/>
        <v>0</v>
      </c>
      <c r="AS3647" s="111">
        <f t="shared" si="535"/>
        <v>0</v>
      </c>
    </row>
    <row r="3648" spans="3:45" ht="15.05" customHeight="1">
      <c r="C3648" s="126" t="s">
        <v>137</v>
      </c>
      <c r="D3648" s="448" t="str">
        <f t="shared" si="536"/>
        <v/>
      </c>
      <c r="E3648" s="449"/>
      <c r="F3648" s="449"/>
      <c r="G3648" s="449"/>
      <c r="H3648" s="450"/>
      <c r="I3648" s="628"/>
      <c r="J3648" s="629"/>
      <c r="K3648" s="628"/>
      <c r="L3648" s="629"/>
      <c r="M3648" s="628"/>
      <c r="N3648" s="629"/>
      <c r="O3648" s="628"/>
      <c r="P3648" s="629"/>
      <c r="Q3648" s="628"/>
      <c r="R3648" s="629"/>
      <c r="S3648" s="628"/>
      <c r="T3648" s="629"/>
      <c r="U3648" s="628"/>
      <c r="V3648" s="629"/>
      <c r="W3648" s="628"/>
      <c r="X3648" s="629"/>
      <c r="Y3648" s="628"/>
      <c r="Z3648" s="629"/>
      <c r="AA3648" s="630"/>
      <c r="AB3648" s="631"/>
      <c r="AC3648" s="631"/>
      <c r="AD3648" s="632"/>
      <c r="AE3648" s="288"/>
      <c r="AG3648" s="111">
        <f t="shared" si="537"/>
        <v>0</v>
      </c>
      <c r="AH3648" s="95">
        <f t="shared" si="538"/>
        <v>0</v>
      </c>
      <c r="AI3648" s="95">
        <f t="shared" si="539"/>
        <v>0</v>
      </c>
      <c r="AJ3648" s="95">
        <f t="shared" si="540"/>
        <v>0</v>
      </c>
      <c r="AL3648" s="111">
        <f t="shared" si="541"/>
        <v>0</v>
      </c>
      <c r="AN3648" s="111">
        <f t="shared" si="542"/>
        <v>0</v>
      </c>
      <c r="AO3648" s="95">
        <f t="shared" si="543"/>
        <v>0</v>
      </c>
      <c r="AP3648" s="95">
        <f t="shared" si="544"/>
        <v>0</v>
      </c>
      <c r="AQ3648" s="95">
        <f t="shared" si="545"/>
        <v>0</v>
      </c>
      <c r="AS3648" s="111">
        <f t="shared" si="535"/>
        <v>0</v>
      </c>
    </row>
    <row r="3649" spans="3:45" ht="15.05" customHeight="1">
      <c r="C3649" s="126" t="s">
        <v>138</v>
      </c>
      <c r="D3649" s="448" t="str">
        <f t="shared" si="536"/>
        <v/>
      </c>
      <c r="E3649" s="449"/>
      <c r="F3649" s="449"/>
      <c r="G3649" s="449"/>
      <c r="H3649" s="450"/>
      <c r="I3649" s="628"/>
      <c r="J3649" s="629"/>
      <c r="K3649" s="628"/>
      <c r="L3649" s="629"/>
      <c r="M3649" s="628"/>
      <c r="N3649" s="629"/>
      <c r="O3649" s="628"/>
      <c r="P3649" s="629"/>
      <c r="Q3649" s="628"/>
      <c r="R3649" s="629"/>
      <c r="S3649" s="628"/>
      <c r="T3649" s="629"/>
      <c r="U3649" s="628"/>
      <c r="V3649" s="629"/>
      <c r="W3649" s="628"/>
      <c r="X3649" s="629"/>
      <c r="Y3649" s="628"/>
      <c r="Z3649" s="629"/>
      <c r="AA3649" s="630"/>
      <c r="AB3649" s="631"/>
      <c r="AC3649" s="631"/>
      <c r="AD3649" s="632"/>
      <c r="AE3649" s="288"/>
      <c r="AG3649" s="111">
        <f t="shared" si="537"/>
        <v>0</v>
      </c>
      <c r="AH3649" s="95">
        <f t="shared" si="538"/>
        <v>0</v>
      </c>
      <c r="AI3649" s="95">
        <f t="shared" si="539"/>
        <v>0</v>
      </c>
      <c r="AJ3649" s="95">
        <f t="shared" si="540"/>
        <v>0</v>
      </c>
      <c r="AL3649" s="111">
        <f t="shared" si="541"/>
        <v>0</v>
      </c>
      <c r="AN3649" s="111">
        <f t="shared" si="542"/>
        <v>0</v>
      </c>
      <c r="AO3649" s="95">
        <f t="shared" si="543"/>
        <v>0</v>
      </c>
      <c r="AP3649" s="95">
        <f t="shared" si="544"/>
        <v>0</v>
      </c>
      <c r="AQ3649" s="95">
        <f t="shared" si="545"/>
        <v>0</v>
      </c>
      <c r="AS3649" s="111">
        <f t="shared" si="535"/>
        <v>0</v>
      </c>
    </row>
    <row r="3650" spans="3:45" ht="15.05" customHeight="1">
      <c r="C3650" s="126" t="s">
        <v>139</v>
      </c>
      <c r="D3650" s="448" t="str">
        <f t="shared" si="536"/>
        <v/>
      </c>
      <c r="E3650" s="449"/>
      <c r="F3650" s="449"/>
      <c r="G3650" s="449"/>
      <c r="H3650" s="450"/>
      <c r="I3650" s="628"/>
      <c r="J3650" s="629"/>
      <c r="K3650" s="628"/>
      <c r="L3650" s="629"/>
      <c r="M3650" s="628"/>
      <c r="N3650" s="629"/>
      <c r="O3650" s="628"/>
      <c r="P3650" s="629"/>
      <c r="Q3650" s="628"/>
      <c r="R3650" s="629"/>
      <c r="S3650" s="628"/>
      <c r="T3650" s="629"/>
      <c r="U3650" s="628"/>
      <c r="V3650" s="629"/>
      <c r="W3650" s="628"/>
      <c r="X3650" s="629"/>
      <c r="Y3650" s="628"/>
      <c r="Z3650" s="629"/>
      <c r="AA3650" s="630"/>
      <c r="AB3650" s="631"/>
      <c r="AC3650" s="631"/>
      <c r="AD3650" s="632"/>
      <c r="AE3650" s="288"/>
      <c r="AG3650" s="111">
        <f t="shared" si="537"/>
        <v>0</v>
      </c>
      <c r="AH3650" s="95">
        <f t="shared" si="538"/>
        <v>0</v>
      </c>
      <c r="AI3650" s="95">
        <f t="shared" si="539"/>
        <v>0</v>
      </c>
      <c r="AJ3650" s="95">
        <f t="shared" si="540"/>
        <v>0</v>
      </c>
      <c r="AL3650" s="111">
        <f t="shared" si="541"/>
        <v>0</v>
      </c>
      <c r="AN3650" s="111">
        <f t="shared" si="542"/>
        <v>0</v>
      </c>
      <c r="AO3650" s="95">
        <f t="shared" si="543"/>
        <v>0</v>
      </c>
      <c r="AP3650" s="95">
        <f t="shared" si="544"/>
        <v>0</v>
      </c>
      <c r="AQ3650" s="95">
        <f t="shared" si="545"/>
        <v>0</v>
      </c>
      <c r="AS3650" s="111">
        <f t="shared" si="535"/>
        <v>0</v>
      </c>
    </row>
    <row r="3651" spans="3:45" ht="15.05" customHeight="1">
      <c r="C3651" s="126" t="s">
        <v>140</v>
      </c>
      <c r="D3651" s="448" t="str">
        <f t="shared" si="536"/>
        <v/>
      </c>
      <c r="E3651" s="449"/>
      <c r="F3651" s="449"/>
      <c r="G3651" s="449"/>
      <c r="H3651" s="450"/>
      <c r="I3651" s="628"/>
      <c r="J3651" s="629"/>
      <c r="K3651" s="628"/>
      <c r="L3651" s="629"/>
      <c r="M3651" s="628"/>
      <c r="N3651" s="629"/>
      <c r="O3651" s="628"/>
      <c r="P3651" s="629"/>
      <c r="Q3651" s="628"/>
      <c r="R3651" s="629"/>
      <c r="S3651" s="628"/>
      <c r="T3651" s="629"/>
      <c r="U3651" s="628"/>
      <c r="V3651" s="629"/>
      <c r="W3651" s="628"/>
      <c r="X3651" s="629"/>
      <c r="Y3651" s="628"/>
      <c r="Z3651" s="629"/>
      <c r="AA3651" s="630"/>
      <c r="AB3651" s="631"/>
      <c r="AC3651" s="631"/>
      <c r="AD3651" s="632"/>
      <c r="AE3651" s="288"/>
      <c r="AG3651" s="111">
        <f t="shared" si="537"/>
        <v>0</v>
      </c>
      <c r="AH3651" s="95">
        <f t="shared" si="538"/>
        <v>0</v>
      </c>
      <c r="AI3651" s="95">
        <f t="shared" si="539"/>
        <v>0</v>
      </c>
      <c r="AJ3651" s="95">
        <f t="shared" si="540"/>
        <v>0</v>
      </c>
      <c r="AL3651" s="111">
        <f t="shared" si="541"/>
        <v>0</v>
      </c>
      <c r="AN3651" s="111">
        <f t="shared" si="542"/>
        <v>0</v>
      </c>
      <c r="AO3651" s="95">
        <f t="shared" si="543"/>
        <v>0</v>
      </c>
      <c r="AP3651" s="95">
        <f t="shared" si="544"/>
        <v>0</v>
      </c>
      <c r="AQ3651" s="95">
        <f t="shared" si="545"/>
        <v>0</v>
      </c>
      <c r="AS3651" s="111">
        <f t="shared" si="535"/>
        <v>0</v>
      </c>
    </row>
    <row r="3652" spans="3:45" ht="15.05" customHeight="1">
      <c r="C3652" s="126" t="s">
        <v>141</v>
      </c>
      <c r="D3652" s="448" t="str">
        <f t="shared" si="536"/>
        <v/>
      </c>
      <c r="E3652" s="449"/>
      <c r="F3652" s="449"/>
      <c r="G3652" s="449"/>
      <c r="H3652" s="450"/>
      <c r="I3652" s="628"/>
      <c r="J3652" s="629"/>
      <c r="K3652" s="628"/>
      <c r="L3652" s="629"/>
      <c r="M3652" s="628"/>
      <c r="N3652" s="629"/>
      <c r="O3652" s="628"/>
      <c r="P3652" s="629"/>
      <c r="Q3652" s="628"/>
      <c r="R3652" s="629"/>
      <c r="S3652" s="628"/>
      <c r="T3652" s="629"/>
      <c r="U3652" s="628"/>
      <c r="V3652" s="629"/>
      <c r="W3652" s="628"/>
      <c r="X3652" s="629"/>
      <c r="Y3652" s="628"/>
      <c r="Z3652" s="629"/>
      <c r="AA3652" s="630"/>
      <c r="AB3652" s="631"/>
      <c r="AC3652" s="631"/>
      <c r="AD3652" s="632"/>
      <c r="AE3652" s="288"/>
      <c r="AG3652" s="111">
        <f t="shared" si="537"/>
        <v>0</v>
      </c>
      <c r="AH3652" s="95">
        <f t="shared" si="538"/>
        <v>0</v>
      </c>
      <c r="AI3652" s="95">
        <f t="shared" si="539"/>
        <v>0</v>
      </c>
      <c r="AJ3652" s="95">
        <f t="shared" si="540"/>
        <v>0</v>
      </c>
      <c r="AL3652" s="111">
        <f t="shared" si="541"/>
        <v>0</v>
      </c>
      <c r="AN3652" s="111">
        <f t="shared" si="542"/>
        <v>0</v>
      </c>
      <c r="AO3652" s="95">
        <f t="shared" si="543"/>
        <v>0</v>
      </c>
      <c r="AP3652" s="95">
        <f t="shared" si="544"/>
        <v>0</v>
      </c>
      <c r="AQ3652" s="95">
        <f t="shared" si="545"/>
        <v>0</v>
      </c>
      <c r="AS3652" s="111">
        <f t="shared" si="535"/>
        <v>0</v>
      </c>
    </row>
    <row r="3653" spans="3:45" ht="15.05" customHeight="1">
      <c r="C3653" s="126" t="s">
        <v>142</v>
      </c>
      <c r="D3653" s="448" t="str">
        <f t="shared" si="536"/>
        <v/>
      </c>
      <c r="E3653" s="449"/>
      <c r="F3653" s="449"/>
      <c r="G3653" s="449"/>
      <c r="H3653" s="450"/>
      <c r="I3653" s="628"/>
      <c r="J3653" s="629"/>
      <c r="K3653" s="628"/>
      <c r="L3653" s="629"/>
      <c r="M3653" s="628"/>
      <c r="N3653" s="629"/>
      <c r="O3653" s="628"/>
      <c r="P3653" s="629"/>
      <c r="Q3653" s="628"/>
      <c r="R3653" s="629"/>
      <c r="S3653" s="628"/>
      <c r="T3653" s="629"/>
      <c r="U3653" s="628"/>
      <c r="V3653" s="629"/>
      <c r="W3653" s="628"/>
      <c r="X3653" s="629"/>
      <c r="Y3653" s="628"/>
      <c r="Z3653" s="629"/>
      <c r="AA3653" s="630"/>
      <c r="AB3653" s="631"/>
      <c r="AC3653" s="631"/>
      <c r="AD3653" s="632"/>
      <c r="AE3653" s="288"/>
      <c r="AG3653" s="111">
        <f t="shared" si="537"/>
        <v>0</v>
      </c>
      <c r="AH3653" s="95">
        <f t="shared" si="538"/>
        <v>0</v>
      </c>
      <c r="AI3653" s="95">
        <f t="shared" si="539"/>
        <v>0</v>
      </c>
      <c r="AJ3653" s="95">
        <f t="shared" si="540"/>
        <v>0</v>
      </c>
      <c r="AL3653" s="111">
        <f t="shared" si="541"/>
        <v>0</v>
      </c>
      <c r="AN3653" s="111">
        <f t="shared" si="542"/>
        <v>0</v>
      </c>
      <c r="AO3653" s="95">
        <f t="shared" si="543"/>
        <v>0</v>
      </c>
      <c r="AP3653" s="95">
        <f t="shared" si="544"/>
        <v>0</v>
      </c>
      <c r="AQ3653" s="95">
        <f t="shared" si="545"/>
        <v>0</v>
      </c>
      <c r="AS3653" s="111">
        <f t="shared" si="535"/>
        <v>0</v>
      </c>
    </row>
    <row r="3654" spans="3:45" ht="15.05" customHeight="1">
      <c r="C3654" s="126" t="s">
        <v>143</v>
      </c>
      <c r="D3654" s="448" t="str">
        <f t="shared" si="536"/>
        <v/>
      </c>
      <c r="E3654" s="449"/>
      <c r="F3654" s="449"/>
      <c r="G3654" s="449"/>
      <c r="H3654" s="450"/>
      <c r="I3654" s="628"/>
      <c r="J3654" s="629"/>
      <c r="K3654" s="628"/>
      <c r="L3654" s="629"/>
      <c r="M3654" s="628"/>
      <c r="N3654" s="629"/>
      <c r="O3654" s="628"/>
      <c r="P3654" s="629"/>
      <c r="Q3654" s="628"/>
      <c r="R3654" s="629"/>
      <c r="S3654" s="628"/>
      <c r="T3654" s="629"/>
      <c r="U3654" s="628"/>
      <c r="V3654" s="629"/>
      <c r="W3654" s="628"/>
      <c r="X3654" s="629"/>
      <c r="Y3654" s="628"/>
      <c r="Z3654" s="629"/>
      <c r="AA3654" s="630"/>
      <c r="AB3654" s="631"/>
      <c r="AC3654" s="631"/>
      <c r="AD3654" s="632"/>
      <c r="AE3654" s="288"/>
      <c r="AG3654" s="111">
        <f t="shared" si="537"/>
        <v>0</v>
      </c>
      <c r="AH3654" s="95">
        <f t="shared" si="538"/>
        <v>0</v>
      </c>
      <c r="AI3654" s="95">
        <f t="shared" si="539"/>
        <v>0</v>
      </c>
      <c r="AJ3654" s="95">
        <f t="shared" si="540"/>
        <v>0</v>
      </c>
      <c r="AL3654" s="111">
        <f t="shared" si="541"/>
        <v>0</v>
      </c>
      <c r="AN3654" s="111">
        <f t="shared" si="542"/>
        <v>0</v>
      </c>
      <c r="AO3654" s="95">
        <f t="shared" si="543"/>
        <v>0</v>
      </c>
      <c r="AP3654" s="95">
        <f t="shared" si="544"/>
        <v>0</v>
      </c>
      <c r="AQ3654" s="95">
        <f t="shared" si="545"/>
        <v>0</v>
      </c>
      <c r="AS3654" s="111">
        <f t="shared" si="535"/>
        <v>0</v>
      </c>
    </row>
    <row r="3655" spans="3:45" ht="15.05" customHeight="1">
      <c r="C3655" s="126" t="s">
        <v>144</v>
      </c>
      <c r="D3655" s="448" t="str">
        <f t="shared" si="536"/>
        <v/>
      </c>
      <c r="E3655" s="449"/>
      <c r="F3655" s="449"/>
      <c r="G3655" s="449"/>
      <c r="H3655" s="450"/>
      <c r="I3655" s="628"/>
      <c r="J3655" s="629"/>
      <c r="K3655" s="628"/>
      <c r="L3655" s="629"/>
      <c r="M3655" s="628"/>
      <c r="N3655" s="629"/>
      <c r="O3655" s="628"/>
      <c r="P3655" s="629"/>
      <c r="Q3655" s="628"/>
      <c r="R3655" s="629"/>
      <c r="S3655" s="628"/>
      <c r="T3655" s="629"/>
      <c r="U3655" s="628"/>
      <c r="V3655" s="629"/>
      <c r="W3655" s="628"/>
      <c r="X3655" s="629"/>
      <c r="Y3655" s="628"/>
      <c r="Z3655" s="629"/>
      <c r="AA3655" s="630"/>
      <c r="AB3655" s="631"/>
      <c r="AC3655" s="631"/>
      <c r="AD3655" s="632"/>
      <c r="AE3655" s="288"/>
      <c r="AG3655" s="111">
        <f t="shared" si="537"/>
        <v>0</v>
      </c>
      <c r="AH3655" s="95">
        <f t="shared" si="538"/>
        <v>0</v>
      </c>
      <c r="AI3655" s="95">
        <f t="shared" si="539"/>
        <v>0</v>
      </c>
      <c r="AJ3655" s="95">
        <f t="shared" si="540"/>
        <v>0</v>
      </c>
      <c r="AL3655" s="111">
        <f t="shared" si="541"/>
        <v>0</v>
      </c>
      <c r="AN3655" s="111">
        <f t="shared" si="542"/>
        <v>0</v>
      </c>
      <c r="AO3655" s="95">
        <f t="shared" si="543"/>
        <v>0</v>
      </c>
      <c r="AP3655" s="95">
        <f t="shared" si="544"/>
        <v>0</v>
      </c>
      <c r="AQ3655" s="95">
        <f t="shared" si="545"/>
        <v>0</v>
      </c>
      <c r="AS3655" s="111">
        <f t="shared" si="535"/>
        <v>0</v>
      </c>
    </row>
    <row r="3656" spans="3:45" ht="15.05" customHeight="1">
      <c r="C3656" s="126" t="s">
        <v>145</v>
      </c>
      <c r="D3656" s="448" t="str">
        <f t="shared" si="536"/>
        <v/>
      </c>
      <c r="E3656" s="449"/>
      <c r="F3656" s="449"/>
      <c r="G3656" s="449"/>
      <c r="H3656" s="450"/>
      <c r="I3656" s="628"/>
      <c r="J3656" s="629"/>
      <c r="K3656" s="628"/>
      <c r="L3656" s="629"/>
      <c r="M3656" s="628"/>
      <c r="N3656" s="629"/>
      <c r="O3656" s="628"/>
      <c r="P3656" s="629"/>
      <c r="Q3656" s="628"/>
      <c r="R3656" s="629"/>
      <c r="S3656" s="628"/>
      <c r="T3656" s="629"/>
      <c r="U3656" s="628"/>
      <c r="V3656" s="629"/>
      <c r="W3656" s="628"/>
      <c r="X3656" s="629"/>
      <c r="Y3656" s="628"/>
      <c r="Z3656" s="629"/>
      <c r="AA3656" s="630"/>
      <c r="AB3656" s="631"/>
      <c r="AC3656" s="631"/>
      <c r="AD3656" s="632"/>
      <c r="AE3656" s="288"/>
      <c r="AG3656" s="111">
        <f t="shared" si="537"/>
        <v>0</v>
      </c>
      <c r="AH3656" s="95">
        <f t="shared" si="538"/>
        <v>0</v>
      </c>
      <c r="AI3656" s="95">
        <f t="shared" si="539"/>
        <v>0</v>
      </c>
      <c r="AJ3656" s="95">
        <f t="shared" si="540"/>
        <v>0</v>
      </c>
      <c r="AL3656" s="111">
        <f t="shared" si="541"/>
        <v>0</v>
      </c>
      <c r="AN3656" s="111">
        <f t="shared" si="542"/>
        <v>0</v>
      </c>
      <c r="AO3656" s="95">
        <f t="shared" si="543"/>
        <v>0</v>
      </c>
      <c r="AP3656" s="95">
        <f t="shared" si="544"/>
        <v>0</v>
      </c>
      <c r="AQ3656" s="95">
        <f t="shared" si="545"/>
        <v>0</v>
      </c>
      <c r="AS3656" s="111">
        <f t="shared" si="535"/>
        <v>0</v>
      </c>
    </row>
    <row r="3657" spans="3:45" ht="15.05" customHeight="1">
      <c r="C3657" s="126" t="s">
        <v>146</v>
      </c>
      <c r="D3657" s="448" t="str">
        <f t="shared" si="536"/>
        <v/>
      </c>
      <c r="E3657" s="449"/>
      <c r="F3657" s="449"/>
      <c r="G3657" s="449"/>
      <c r="H3657" s="450"/>
      <c r="I3657" s="628"/>
      <c r="J3657" s="629"/>
      <c r="K3657" s="628"/>
      <c r="L3657" s="629"/>
      <c r="M3657" s="628"/>
      <c r="N3657" s="629"/>
      <c r="O3657" s="628"/>
      <c r="P3657" s="629"/>
      <c r="Q3657" s="628"/>
      <c r="R3657" s="629"/>
      <c r="S3657" s="628"/>
      <c r="T3657" s="629"/>
      <c r="U3657" s="628"/>
      <c r="V3657" s="629"/>
      <c r="W3657" s="628"/>
      <c r="X3657" s="629"/>
      <c r="Y3657" s="628"/>
      <c r="Z3657" s="629"/>
      <c r="AA3657" s="630"/>
      <c r="AB3657" s="631"/>
      <c r="AC3657" s="631"/>
      <c r="AD3657" s="632"/>
      <c r="AE3657" s="288"/>
      <c r="AG3657" s="111">
        <f t="shared" si="537"/>
        <v>0</v>
      </c>
      <c r="AH3657" s="95">
        <f t="shared" si="538"/>
        <v>0</v>
      </c>
      <c r="AI3657" s="95">
        <f t="shared" si="539"/>
        <v>0</v>
      </c>
      <c r="AJ3657" s="95">
        <f t="shared" si="540"/>
        <v>0</v>
      </c>
      <c r="AL3657" s="111">
        <f t="shared" si="541"/>
        <v>0</v>
      </c>
      <c r="AN3657" s="111">
        <f t="shared" si="542"/>
        <v>0</v>
      </c>
      <c r="AO3657" s="95">
        <f t="shared" si="543"/>
        <v>0</v>
      </c>
      <c r="AP3657" s="95">
        <f t="shared" si="544"/>
        <v>0</v>
      </c>
      <c r="AQ3657" s="95">
        <f t="shared" si="545"/>
        <v>0</v>
      </c>
      <c r="AS3657" s="111">
        <f t="shared" si="535"/>
        <v>0</v>
      </c>
    </row>
    <row r="3658" spans="3:45" ht="15.05" customHeight="1">
      <c r="C3658" s="126" t="s">
        <v>147</v>
      </c>
      <c r="D3658" s="448" t="str">
        <f t="shared" si="536"/>
        <v/>
      </c>
      <c r="E3658" s="449"/>
      <c r="F3658" s="449"/>
      <c r="G3658" s="449"/>
      <c r="H3658" s="450"/>
      <c r="I3658" s="628"/>
      <c r="J3658" s="629"/>
      <c r="K3658" s="628"/>
      <c r="L3658" s="629"/>
      <c r="M3658" s="628"/>
      <c r="N3658" s="629"/>
      <c r="O3658" s="628"/>
      <c r="P3658" s="629"/>
      <c r="Q3658" s="628"/>
      <c r="R3658" s="629"/>
      <c r="S3658" s="628"/>
      <c r="T3658" s="629"/>
      <c r="U3658" s="628"/>
      <c r="V3658" s="629"/>
      <c r="W3658" s="628"/>
      <c r="X3658" s="629"/>
      <c r="Y3658" s="628"/>
      <c r="Z3658" s="629"/>
      <c r="AA3658" s="630"/>
      <c r="AB3658" s="631"/>
      <c r="AC3658" s="631"/>
      <c r="AD3658" s="632"/>
      <c r="AE3658" s="288"/>
      <c r="AG3658" s="111">
        <f t="shared" si="537"/>
        <v>0</v>
      </c>
      <c r="AH3658" s="95">
        <f t="shared" si="538"/>
        <v>0</v>
      </c>
      <c r="AI3658" s="95">
        <f t="shared" si="539"/>
        <v>0</v>
      </c>
      <c r="AJ3658" s="95">
        <f t="shared" si="540"/>
        <v>0</v>
      </c>
      <c r="AL3658" s="111">
        <f t="shared" si="541"/>
        <v>0</v>
      </c>
      <c r="AN3658" s="111">
        <f t="shared" si="542"/>
        <v>0</v>
      </c>
      <c r="AO3658" s="95">
        <f t="shared" si="543"/>
        <v>0</v>
      </c>
      <c r="AP3658" s="95">
        <f t="shared" si="544"/>
        <v>0</v>
      </c>
      <c r="AQ3658" s="95">
        <f t="shared" si="545"/>
        <v>0</v>
      </c>
      <c r="AS3658" s="111">
        <f t="shared" si="535"/>
        <v>0</v>
      </c>
    </row>
    <row r="3659" spans="3:45" ht="15.05" customHeight="1">
      <c r="C3659" s="126" t="s">
        <v>148</v>
      </c>
      <c r="D3659" s="448" t="str">
        <f t="shared" si="536"/>
        <v/>
      </c>
      <c r="E3659" s="449"/>
      <c r="F3659" s="449"/>
      <c r="G3659" s="449"/>
      <c r="H3659" s="450"/>
      <c r="I3659" s="628"/>
      <c r="J3659" s="629"/>
      <c r="K3659" s="628"/>
      <c r="L3659" s="629"/>
      <c r="M3659" s="628"/>
      <c r="N3659" s="629"/>
      <c r="O3659" s="628"/>
      <c r="P3659" s="629"/>
      <c r="Q3659" s="628"/>
      <c r="R3659" s="629"/>
      <c r="S3659" s="628"/>
      <c r="T3659" s="629"/>
      <c r="U3659" s="628"/>
      <c r="V3659" s="629"/>
      <c r="W3659" s="628"/>
      <c r="X3659" s="629"/>
      <c r="Y3659" s="628"/>
      <c r="Z3659" s="629"/>
      <c r="AA3659" s="630"/>
      <c r="AB3659" s="631"/>
      <c r="AC3659" s="631"/>
      <c r="AD3659" s="632"/>
      <c r="AE3659" s="288"/>
      <c r="AG3659" s="111">
        <f t="shared" si="537"/>
        <v>0</v>
      </c>
      <c r="AH3659" s="95">
        <f t="shared" si="538"/>
        <v>0</v>
      </c>
      <c r="AI3659" s="95">
        <f t="shared" si="539"/>
        <v>0</v>
      </c>
      <c r="AJ3659" s="95">
        <f t="shared" si="540"/>
        <v>0</v>
      </c>
      <c r="AL3659" s="111">
        <f t="shared" si="541"/>
        <v>0</v>
      </c>
      <c r="AN3659" s="111">
        <f t="shared" si="542"/>
        <v>0</v>
      </c>
      <c r="AO3659" s="95">
        <f t="shared" si="543"/>
        <v>0</v>
      </c>
      <c r="AP3659" s="95">
        <f t="shared" si="544"/>
        <v>0</v>
      </c>
      <c r="AQ3659" s="95">
        <f t="shared" si="545"/>
        <v>0</v>
      </c>
      <c r="AS3659" s="111">
        <f t="shared" si="535"/>
        <v>0</v>
      </c>
    </row>
    <row r="3660" spans="3:45" ht="15.05" customHeight="1">
      <c r="C3660" s="126" t="s">
        <v>149</v>
      </c>
      <c r="D3660" s="448" t="str">
        <f t="shared" si="536"/>
        <v/>
      </c>
      <c r="E3660" s="449"/>
      <c r="F3660" s="449"/>
      <c r="G3660" s="449"/>
      <c r="H3660" s="450"/>
      <c r="I3660" s="628"/>
      <c r="J3660" s="629"/>
      <c r="K3660" s="628"/>
      <c r="L3660" s="629"/>
      <c r="M3660" s="628"/>
      <c r="N3660" s="629"/>
      <c r="O3660" s="628"/>
      <c r="P3660" s="629"/>
      <c r="Q3660" s="628"/>
      <c r="R3660" s="629"/>
      <c r="S3660" s="628"/>
      <c r="T3660" s="629"/>
      <c r="U3660" s="628"/>
      <c r="V3660" s="629"/>
      <c r="W3660" s="628"/>
      <c r="X3660" s="629"/>
      <c r="Y3660" s="628"/>
      <c r="Z3660" s="629"/>
      <c r="AA3660" s="630"/>
      <c r="AB3660" s="631"/>
      <c r="AC3660" s="631"/>
      <c r="AD3660" s="632"/>
      <c r="AE3660" s="288"/>
      <c r="AG3660" s="111">
        <f t="shared" si="537"/>
        <v>0</v>
      </c>
      <c r="AH3660" s="95">
        <f t="shared" si="538"/>
        <v>0</v>
      </c>
      <c r="AI3660" s="95">
        <f t="shared" si="539"/>
        <v>0</v>
      </c>
      <c r="AJ3660" s="95">
        <f t="shared" si="540"/>
        <v>0</v>
      </c>
      <c r="AL3660" s="111">
        <f t="shared" si="541"/>
        <v>0</v>
      </c>
      <c r="AN3660" s="111">
        <f t="shared" si="542"/>
        <v>0</v>
      </c>
      <c r="AO3660" s="95">
        <f t="shared" si="543"/>
        <v>0</v>
      </c>
      <c r="AP3660" s="95">
        <f t="shared" si="544"/>
        <v>0</v>
      </c>
      <c r="AQ3660" s="95">
        <f t="shared" si="545"/>
        <v>0</v>
      </c>
      <c r="AS3660" s="111">
        <f t="shared" si="535"/>
        <v>0</v>
      </c>
    </row>
    <row r="3661" spans="3:45" ht="15.05" customHeight="1">
      <c r="C3661" s="126" t="s">
        <v>150</v>
      </c>
      <c r="D3661" s="448" t="str">
        <f t="shared" si="536"/>
        <v/>
      </c>
      <c r="E3661" s="449"/>
      <c r="F3661" s="449"/>
      <c r="G3661" s="449"/>
      <c r="H3661" s="450"/>
      <c r="I3661" s="628"/>
      <c r="J3661" s="629"/>
      <c r="K3661" s="628"/>
      <c r="L3661" s="629"/>
      <c r="M3661" s="628"/>
      <c r="N3661" s="629"/>
      <c r="O3661" s="628"/>
      <c r="P3661" s="629"/>
      <c r="Q3661" s="628"/>
      <c r="R3661" s="629"/>
      <c r="S3661" s="628"/>
      <c r="T3661" s="629"/>
      <c r="U3661" s="628"/>
      <c r="V3661" s="629"/>
      <c r="W3661" s="628"/>
      <c r="X3661" s="629"/>
      <c r="Y3661" s="628"/>
      <c r="Z3661" s="629"/>
      <c r="AA3661" s="630"/>
      <c r="AB3661" s="631"/>
      <c r="AC3661" s="631"/>
      <c r="AD3661" s="632"/>
      <c r="AE3661" s="288"/>
      <c r="AG3661" s="111">
        <f t="shared" si="537"/>
        <v>0</v>
      </c>
      <c r="AH3661" s="95">
        <f t="shared" si="538"/>
        <v>0</v>
      </c>
      <c r="AI3661" s="95">
        <f t="shared" si="539"/>
        <v>0</v>
      </c>
      <c r="AJ3661" s="95">
        <f t="shared" si="540"/>
        <v>0</v>
      </c>
      <c r="AL3661" s="111">
        <f t="shared" si="541"/>
        <v>0</v>
      </c>
      <c r="AN3661" s="111">
        <f t="shared" si="542"/>
        <v>0</v>
      </c>
      <c r="AO3661" s="95">
        <f t="shared" si="543"/>
        <v>0</v>
      </c>
      <c r="AP3661" s="95">
        <f t="shared" si="544"/>
        <v>0</v>
      </c>
      <c r="AQ3661" s="95">
        <f t="shared" si="545"/>
        <v>0</v>
      </c>
      <c r="AS3661" s="111">
        <f t="shared" si="535"/>
        <v>0</v>
      </c>
    </row>
    <row r="3662" spans="3:45" ht="15.05" customHeight="1">
      <c r="C3662" s="126" t="s">
        <v>151</v>
      </c>
      <c r="D3662" s="448" t="str">
        <f t="shared" si="536"/>
        <v/>
      </c>
      <c r="E3662" s="449"/>
      <c r="F3662" s="449"/>
      <c r="G3662" s="449"/>
      <c r="H3662" s="450"/>
      <c r="I3662" s="628"/>
      <c r="J3662" s="629"/>
      <c r="K3662" s="628"/>
      <c r="L3662" s="629"/>
      <c r="M3662" s="628"/>
      <c r="N3662" s="629"/>
      <c r="O3662" s="628"/>
      <c r="P3662" s="629"/>
      <c r="Q3662" s="628"/>
      <c r="R3662" s="629"/>
      <c r="S3662" s="628"/>
      <c r="T3662" s="629"/>
      <c r="U3662" s="628"/>
      <c r="V3662" s="629"/>
      <c r="W3662" s="628"/>
      <c r="X3662" s="629"/>
      <c r="Y3662" s="628"/>
      <c r="Z3662" s="629"/>
      <c r="AA3662" s="630"/>
      <c r="AB3662" s="631"/>
      <c r="AC3662" s="631"/>
      <c r="AD3662" s="632"/>
      <c r="AE3662" s="288"/>
      <c r="AG3662" s="111">
        <f t="shared" si="537"/>
        <v>0</v>
      </c>
      <c r="AH3662" s="95">
        <f t="shared" si="538"/>
        <v>0</v>
      </c>
      <c r="AI3662" s="95">
        <f t="shared" si="539"/>
        <v>0</v>
      </c>
      <c r="AJ3662" s="95">
        <f t="shared" si="540"/>
        <v>0</v>
      </c>
      <c r="AL3662" s="111">
        <f t="shared" si="541"/>
        <v>0</v>
      </c>
      <c r="AN3662" s="111">
        <f t="shared" si="542"/>
        <v>0</v>
      </c>
      <c r="AO3662" s="95">
        <f t="shared" si="543"/>
        <v>0</v>
      </c>
      <c r="AP3662" s="95">
        <f t="shared" si="544"/>
        <v>0</v>
      </c>
      <c r="AQ3662" s="95">
        <f t="shared" si="545"/>
        <v>0</v>
      </c>
      <c r="AS3662" s="111">
        <f t="shared" si="535"/>
        <v>0</v>
      </c>
    </row>
    <row r="3663" spans="3:45" ht="15.05" customHeight="1">
      <c r="C3663" s="126" t="s">
        <v>152</v>
      </c>
      <c r="D3663" s="448" t="str">
        <f t="shared" si="536"/>
        <v/>
      </c>
      <c r="E3663" s="449"/>
      <c r="F3663" s="449"/>
      <c r="G3663" s="449"/>
      <c r="H3663" s="450"/>
      <c r="I3663" s="628"/>
      <c r="J3663" s="629"/>
      <c r="K3663" s="628"/>
      <c r="L3663" s="629"/>
      <c r="M3663" s="628"/>
      <c r="N3663" s="629"/>
      <c r="O3663" s="628"/>
      <c r="P3663" s="629"/>
      <c r="Q3663" s="628"/>
      <c r="R3663" s="629"/>
      <c r="S3663" s="628"/>
      <c r="T3663" s="629"/>
      <c r="U3663" s="628"/>
      <c r="V3663" s="629"/>
      <c r="W3663" s="628"/>
      <c r="X3663" s="629"/>
      <c r="Y3663" s="628"/>
      <c r="Z3663" s="629"/>
      <c r="AA3663" s="630"/>
      <c r="AB3663" s="631"/>
      <c r="AC3663" s="631"/>
      <c r="AD3663" s="632"/>
      <c r="AE3663" s="288"/>
      <c r="AG3663" s="111">
        <f t="shared" si="537"/>
        <v>0</v>
      </c>
      <c r="AH3663" s="95">
        <f t="shared" si="538"/>
        <v>0</v>
      </c>
      <c r="AI3663" s="95">
        <f t="shared" si="539"/>
        <v>0</v>
      </c>
      <c r="AJ3663" s="95">
        <f t="shared" si="540"/>
        <v>0</v>
      </c>
      <c r="AL3663" s="111">
        <f t="shared" si="541"/>
        <v>0</v>
      </c>
      <c r="AN3663" s="111">
        <f t="shared" si="542"/>
        <v>0</v>
      </c>
      <c r="AO3663" s="95">
        <f t="shared" si="543"/>
        <v>0</v>
      </c>
      <c r="AP3663" s="95">
        <f t="shared" si="544"/>
        <v>0</v>
      </c>
      <c r="AQ3663" s="95">
        <f t="shared" si="545"/>
        <v>0</v>
      </c>
      <c r="AS3663" s="111">
        <f t="shared" si="535"/>
        <v>0</v>
      </c>
    </row>
    <row r="3664" spans="3:45" ht="15.05" customHeight="1">
      <c r="C3664" s="126" t="s">
        <v>153</v>
      </c>
      <c r="D3664" s="448" t="str">
        <f t="shared" si="536"/>
        <v/>
      </c>
      <c r="E3664" s="449"/>
      <c r="F3664" s="449"/>
      <c r="G3664" s="449"/>
      <c r="H3664" s="450"/>
      <c r="I3664" s="628"/>
      <c r="J3664" s="629"/>
      <c r="K3664" s="628"/>
      <c r="L3664" s="629"/>
      <c r="M3664" s="628"/>
      <c r="N3664" s="629"/>
      <c r="O3664" s="628"/>
      <c r="P3664" s="629"/>
      <c r="Q3664" s="628"/>
      <c r="R3664" s="629"/>
      <c r="S3664" s="628"/>
      <c r="T3664" s="629"/>
      <c r="U3664" s="628"/>
      <c r="V3664" s="629"/>
      <c r="W3664" s="628"/>
      <c r="X3664" s="629"/>
      <c r="Y3664" s="628"/>
      <c r="Z3664" s="629"/>
      <c r="AA3664" s="630"/>
      <c r="AB3664" s="631"/>
      <c r="AC3664" s="631"/>
      <c r="AD3664" s="632"/>
      <c r="AE3664" s="288"/>
      <c r="AG3664" s="111">
        <f t="shared" si="537"/>
        <v>0</v>
      </c>
      <c r="AH3664" s="95">
        <f t="shared" si="538"/>
        <v>0</v>
      </c>
      <c r="AI3664" s="95">
        <f t="shared" si="539"/>
        <v>0</v>
      </c>
      <c r="AJ3664" s="95">
        <f t="shared" si="540"/>
        <v>0</v>
      </c>
      <c r="AL3664" s="111">
        <f t="shared" si="541"/>
        <v>0</v>
      </c>
      <c r="AN3664" s="111">
        <f t="shared" si="542"/>
        <v>0</v>
      </c>
      <c r="AO3664" s="95">
        <f t="shared" si="543"/>
        <v>0</v>
      </c>
      <c r="AP3664" s="95">
        <f t="shared" si="544"/>
        <v>0</v>
      </c>
      <c r="AQ3664" s="95">
        <f t="shared" si="545"/>
        <v>0</v>
      </c>
      <c r="AS3664" s="111">
        <f t="shared" si="535"/>
        <v>0</v>
      </c>
    </row>
    <row r="3665" spans="3:45" ht="15.05" customHeight="1">
      <c r="C3665" s="126" t="s">
        <v>154</v>
      </c>
      <c r="D3665" s="448" t="str">
        <f t="shared" si="536"/>
        <v/>
      </c>
      <c r="E3665" s="449"/>
      <c r="F3665" s="449"/>
      <c r="G3665" s="449"/>
      <c r="H3665" s="450"/>
      <c r="I3665" s="628"/>
      <c r="J3665" s="629"/>
      <c r="K3665" s="628"/>
      <c r="L3665" s="629"/>
      <c r="M3665" s="628"/>
      <c r="N3665" s="629"/>
      <c r="O3665" s="628"/>
      <c r="P3665" s="629"/>
      <c r="Q3665" s="628"/>
      <c r="R3665" s="629"/>
      <c r="S3665" s="628"/>
      <c r="T3665" s="629"/>
      <c r="U3665" s="628"/>
      <c r="V3665" s="629"/>
      <c r="W3665" s="628"/>
      <c r="X3665" s="629"/>
      <c r="Y3665" s="628"/>
      <c r="Z3665" s="629"/>
      <c r="AA3665" s="630"/>
      <c r="AB3665" s="631"/>
      <c r="AC3665" s="631"/>
      <c r="AD3665" s="632"/>
      <c r="AE3665" s="288"/>
      <c r="AG3665" s="111">
        <f t="shared" si="537"/>
        <v>0</v>
      </c>
      <c r="AH3665" s="95">
        <f t="shared" si="538"/>
        <v>0</v>
      </c>
      <c r="AI3665" s="95">
        <f t="shared" si="539"/>
        <v>0</v>
      </c>
      <c r="AJ3665" s="95">
        <f t="shared" si="540"/>
        <v>0</v>
      </c>
      <c r="AL3665" s="111">
        <f t="shared" si="541"/>
        <v>0</v>
      </c>
      <c r="AN3665" s="111">
        <f t="shared" si="542"/>
        <v>0</v>
      </c>
      <c r="AO3665" s="95">
        <f t="shared" si="543"/>
        <v>0</v>
      </c>
      <c r="AP3665" s="95">
        <f t="shared" si="544"/>
        <v>0</v>
      </c>
      <c r="AQ3665" s="95">
        <f t="shared" si="545"/>
        <v>0</v>
      </c>
      <c r="AS3665" s="111">
        <f t="shared" si="535"/>
        <v>0</v>
      </c>
    </row>
    <row r="3666" spans="3:45" ht="15.05" customHeight="1">
      <c r="C3666" s="126" t="s">
        <v>155</v>
      </c>
      <c r="D3666" s="448" t="str">
        <f t="shared" si="536"/>
        <v/>
      </c>
      <c r="E3666" s="449"/>
      <c r="F3666" s="449"/>
      <c r="G3666" s="449"/>
      <c r="H3666" s="450"/>
      <c r="I3666" s="628"/>
      <c r="J3666" s="629"/>
      <c r="K3666" s="628"/>
      <c r="L3666" s="629"/>
      <c r="M3666" s="628"/>
      <c r="N3666" s="629"/>
      <c r="O3666" s="628"/>
      <c r="P3666" s="629"/>
      <c r="Q3666" s="628"/>
      <c r="R3666" s="629"/>
      <c r="S3666" s="628"/>
      <c r="T3666" s="629"/>
      <c r="U3666" s="628"/>
      <c r="V3666" s="629"/>
      <c r="W3666" s="628"/>
      <c r="X3666" s="629"/>
      <c r="Y3666" s="628"/>
      <c r="Z3666" s="629"/>
      <c r="AA3666" s="630"/>
      <c r="AB3666" s="631"/>
      <c r="AC3666" s="631"/>
      <c r="AD3666" s="632"/>
      <c r="AE3666" s="288"/>
      <c r="AG3666" s="111">
        <f t="shared" si="537"/>
        <v>0</v>
      </c>
      <c r="AH3666" s="95">
        <f t="shared" si="538"/>
        <v>0</v>
      </c>
      <c r="AI3666" s="95">
        <f t="shared" si="539"/>
        <v>0</v>
      </c>
      <c r="AJ3666" s="95">
        <f t="shared" si="540"/>
        <v>0</v>
      </c>
      <c r="AL3666" s="111">
        <f t="shared" si="541"/>
        <v>0</v>
      </c>
      <c r="AN3666" s="111">
        <f t="shared" si="542"/>
        <v>0</v>
      </c>
      <c r="AO3666" s="95">
        <f t="shared" si="543"/>
        <v>0</v>
      </c>
      <c r="AP3666" s="95">
        <f t="shared" si="544"/>
        <v>0</v>
      </c>
      <c r="AQ3666" s="95">
        <f t="shared" si="545"/>
        <v>0</v>
      </c>
      <c r="AS3666" s="111">
        <f t="shared" si="535"/>
        <v>0</v>
      </c>
    </row>
    <row r="3667" spans="3:45" ht="15.05" customHeight="1">
      <c r="C3667" s="126" t="s">
        <v>156</v>
      </c>
      <c r="D3667" s="448" t="str">
        <f t="shared" si="536"/>
        <v/>
      </c>
      <c r="E3667" s="449"/>
      <c r="F3667" s="449"/>
      <c r="G3667" s="449"/>
      <c r="H3667" s="450"/>
      <c r="I3667" s="628"/>
      <c r="J3667" s="629"/>
      <c r="K3667" s="628"/>
      <c r="L3667" s="629"/>
      <c r="M3667" s="628"/>
      <c r="N3667" s="629"/>
      <c r="O3667" s="628"/>
      <c r="P3667" s="629"/>
      <c r="Q3667" s="628"/>
      <c r="R3667" s="629"/>
      <c r="S3667" s="628"/>
      <c r="T3667" s="629"/>
      <c r="U3667" s="628"/>
      <c r="V3667" s="629"/>
      <c r="W3667" s="628"/>
      <c r="X3667" s="629"/>
      <c r="Y3667" s="628"/>
      <c r="Z3667" s="629"/>
      <c r="AA3667" s="630"/>
      <c r="AB3667" s="631"/>
      <c r="AC3667" s="631"/>
      <c r="AD3667" s="632"/>
      <c r="AE3667" s="288"/>
      <c r="AG3667" s="111">
        <f t="shared" si="537"/>
        <v>0</v>
      </c>
      <c r="AH3667" s="95">
        <f t="shared" si="538"/>
        <v>0</v>
      </c>
      <c r="AI3667" s="95">
        <f t="shared" si="539"/>
        <v>0</v>
      </c>
      <c r="AJ3667" s="95">
        <f t="shared" si="540"/>
        <v>0</v>
      </c>
      <c r="AL3667" s="111">
        <f t="shared" si="541"/>
        <v>0</v>
      </c>
      <c r="AN3667" s="111">
        <f t="shared" si="542"/>
        <v>0</v>
      </c>
      <c r="AO3667" s="95">
        <f t="shared" si="543"/>
        <v>0</v>
      </c>
      <c r="AP3667" s="95">
        <f t="shared" si="544"/>
        <v>0</v>
      </c>
      <c r="AQ3667" s="95">
        <f t="shared" si="545"/>
        <v>0</v>
      </c>
      <c r="AS3667" s="111">
        <f t="shared" si="535"/>
        <v>0</v>
      </c>
    </row>
    <row r="3668" spans="3:45" ht="15.05" customHeight="1">
      <c r="C3668" s="126" t="s">
        <v>157</v>
      </c>
      <c r="D3668" s="448" t="str">
        <f t="shared" si="536"/>
        <v/>
      </c>
      <c r="E3668" s="449"/>
      <c r="F3668" s="449"/>
      <c r="G3668" s="449"/>
      <c r="H3668" s="450"/>
      <c r="I3668" s="628"/>
      <c r="J3668" s="629"/>
      <c r="K3668" s="628"/>
      <c r="L3668" s="629"/>
      <c r="M3668" s="628"/>
      <c r="N3668" s="629"/>
      <c r="O3668" s="628"/>
      <c r="P3668" s="629"/>
      <c r="Q3668" s="628"/>
      <c r="R3668" s="629"/>
      <c r="S3668" s="628"/>
      <c r="T3668" s="629"/>
      <c r="U3668" s="628"/>
      <c r="V3668" s="629"/>
      <c r="W3668" s="628"/>
      <c r="X3668" s="629"/>
      <c r="Y3668" s="628"/>
      <c r="Z3668" s="629"/>
      <c r="AA3668" s="630"/>
      <c r="AB3668" s="631"/>
      <c r="AC3668" s="631"/>
      <c r="AD3668" s="632"/>
      <c r="AE3668" s="288"/>
      <c r="AG3668" s="111">
        <f t="shared" si="537"/>
        <v>0</v>
      </c>
      <c r="AH3668" s="95">
        <f t="shared" si="538"/>
        <v>0</v>
      </c>
      <c r="AI3668" s="95">
        <f t="shared" si="539"/>
        <v>0</v>
      </c>
      <c r="AJ3668" s="95">
        <f t="shared" si="540"/>
        <v>0</v>
      </c>
      <c r="AL3668" s="111">
        <f t="shared" si="541"/>
        <v>0</v>
      </c>
      <c r="AN3668" s="111">
        <f t="shared" si="542"/>
        <v>0</v>
      </c>
      <c r="AO3668" s="95">
        <f t="shared" si="543"/>
        <v>0</v>
      </c>
      <c r="AP3668" s="95">
        <f t="shared" si="544"/>
        <v>0</v>
      </c>
      <c r="AQ3668" s="95">
        <f t="shared" si="545"/>
        <v>0</v>
      </c>
      <c r="AS3668" s="111">
        <f t="shared" si="535"/>
        <v>0</v>
      </c>
    </row>
    <row r="3669" spans="3:45" ht="15.05" customHeight="1">
      <c r="C3669" s="126" t="s">
        <v>158</v>
      </c>
      <c r="D3669" s="448" t="str">
        <f t="shared" si="536"/>
        <v/>
      </c>
      <c r="E3669" s="449"/>
      <c r="F3669" s="449"/>
      <c r="G3669" s="449"/>
      <c r="H3669" s="450"/>
      <c r="I3669" s="628"/>
      <c r="J3669" s="629"/>
      <c r="K3669" s="628"/>
      <c r="L3669" s="629"/>
      <c r="M3669" s="628"/>
      <c r="N3669" s="629"/>
      <c r="O3669" s="628"/>
      <c r="P3669" s="629"/>
      <c r="Q3669" s="628"/>
      <c r="R3669" s="629"/>
      <c r="S3669" s="628"/>
      <c r="T3669" s="629"/>
      <c r="U3669" s="628"/>
      <c r="V3669" s="629"/>
      <c r="W3669" s="628"/>
      <c r="X3669" s="629"/>
      <c r="Y3669" s="628"/>
      <c r="Z3669" s="629"/>
      <c r="AA3669" s="630"/>
      <c r="AB3669" s="631"/>
      <c r="AC3669" s="631"/>
      <c r="AD3669" s="632"/>
      <c r="AE3669" s="288"/>
      <c r="AG3669" s="111">
        <f t="shared" si="537"/>
        <v>0</v>
      </c>
      <c r="AH3669" s="95">
        <f t="shared" si="538"/>
        <v>0</v>
      </c>
      <c r="AI3669" s="95">
        <f t="shared" si="539"/>
        <v>0</v>
      </c>
      <c r="AJ3669" s="95">
        <f t="shared" si="540"/>
        <v>0</v>
      </c>
      <c r="AL3669" s="111">
        <f t="shared" si="541"/>
        <v>0</v>
      </c>
      <c r="AN3669" s="111">
        <f t="shared" si="542"/>
        <v>0</v>
      </c>
      <c r="AO3669" s="95">
        <f t="shared" si="543"/>
        <v>0</v>
      </c>
      <c r="AP3669" s="95">
        <f t="shared" si="544"/>
        <v>0</v>
      </c>
      <c r="AQ3669" s="95">
        <f t="shared" si="545"/>
        <v>0</v>
      </c>
      <c r="AS3669" s="111">
        <f t="shared" si="535"/>
        <v>0</v>
      </c>
    </row>
    <row r="3670" spans="3:45" ht="15.05" customHeight="1">
      <c r="C3670" s="126" t="s">
        <v>159</v>
      </c>
      <c r="D3670" s="448" t="str">
        <f t="shared" si="536"/>
        <v/>
      </c>
      <c r="E3670" s="449"/>
      <c r="F3670" s="449"/>
      <c r="G3670" s="449"/>
      <c r="H3670" s="450"/>
      <c r="I3670" s="628"/>
      <c r="J3670" s="629"/>
      <c r="K3670" s="628"/>
      <c r="L3670" s="629"/>
      <c r="M3670" s="628"/>
      <c r="N3670" s="629"/>
      <c r="O3670" s="628"/>
      <c r="P3670" s="629"/>
      <c r="Q3670" s="628"/>
      <c r="R3670" s="629"/>
      <c r="S3670" s="628"/>
      <c r="T3670" s="629"/>
      <c r="U3670" s="628"/>
      <c r="V3670" s="629"/>
      <c r="W3670" s="628"/>
      <c r="X3670" s="629"/>
      <c r="Y3670" s="628"/>
      <c r="Z3670" s="629"/>
      <c r="AA3670" s="630"/>
      <c r="AB3670" s="631"/>
      <c r="AC3670" s="631"/>
      <c r="AD3670" s="632"/>
      <c r="AE3670" s="288"/>
      <c r="AG3670" s="111">
        <f t="shared" si="537"/>
        <v>0</v>
      </c>
      <c r="AH3670" s="95">
        <f t="shared" si="538"/>
        <v>0</v>
      </c>
      <c r="AI3670" s="95">
        <f t="shared" si="539"/>
        <v>0</v>
      </c>
      <c r="AJ3670" s="95">
        <f t="shared" si="540"/>
        <v>0</v>
      </c>
      <c r="AL3670" s="111">
        <f t="shared" si="541"/>
        <v>0</v>
      </c>
      <c r="AN3670" s="111">
        <f t="shared" si="542"/>
        <v>0</v>
      </c>
      <c r="AO3670" s="95">
        <f t="shared" si="543"/>
        <v>0</v>
      </c>
      <c r="AP3670" s="95">
        <f t="shared" si="544"/>
        <v>0</v>
      </c>
      <c r="AQ3670" s="95">
        <f t="shared" si="545"/>
        <v>0</v>
      </c>
      <c r="AS3670" s="111">
        <f t="shared" si="535"/>
        <v>0</v>
      </c>
    </row>
    <row r="3671" spans="3:45" ht="15.05" customHeight="1">
      <c r="C3671" s="126" t="s">
        <v>160</v>
      </c>
      <c r="D3671" s="448" t="str">
        <f t="shared" si="536"/>
        <v/>
      </c>
      <c r="E3671" s="449"/>
      <c r="F3671" s="449"/>
      <c r="G3671" s="449"/>
      <c r="H3671" s="450"/>
      <c r="I3671" s="628"/>
      <c r="J3671" s="629"/>
      <c r="K3671" s="628"/>
      <c r="L3671" s="629"/>
      <c r="M3671" s="628"/>
      <c r="N3671" s="629"/>
      <c r="O3671" s="628"/>
      <c r="P3671" s="629"/>
      <c r="Q3671" s="628"/>
      <c r="R3671" s="629"/>
      <c r="S3671" s="628"/>
      <c r="T3671" s="629"/>
      <c r="U3671" s="628"/>
      <c r="V3671" s="629"/>
      <c r="W3671" s="628"/>
      <c r="X3671" s="629"/>
      <c r="Y3671" s="628"/>
      <c r="Z3671" s="629"/>
      <c r="AA3671" s="630"/>
      <c r="AB3671" s="631"/>
      <c r="AC3671" s="631"/>
      <c r="AD3671" s="632"/>
      <c r="AE3671" s="288"/>
      <c r="AG3671" s="111">
        <f t="shared" si="537"/>
        <v>0</v>
      </c>
      <c r="AH3671" s="95">
        <f t="shared" si="538"/>
        <v>0</v>
      </c>
      <c r="AI3671" s="95">
        <f t="shared" si="539"/>
        <v>0</v>
      </c>
      <c r="AJ3671" s="95">
        <f t="shared" si="540"/>
        <v>0</v>
      </c>
      <c r="AL3671" s="111">
        <f t="shared" si="541"/>
        <v>0</v>
      </c>
      <c r="AN3671" s="111">
        <f t="shared" si="542"/>
        <v>0</v>
      </c>
      <c r="AO3671" s="95">
        <f t="shared" si="543"/>
        <v>0</v>
      </c>
      <c r="AP3671" s="95">
        <f t="shared" si="544"/>
        <v>0</v>
      </c>
      <c r="AQ3671" s="95">
        <f t="shared" si="545"/>
        <v>0</v>
      </c>
      <c r="AS3671" s="111">
        <f t="shared" si="535"/>
        <v>0</v>
      </c>
    </row>
    <row r="3672" spans="3:45" ht="15.05" customHeight="1">
      <c r="C3672" s="192" t="s">
        <v>161</v>
      </c>
      <c r="D3672" s="448" t="str">
        <f t="shared" si="536"/>
        <v/>
      </c>
      <c r="E3672" s="449"/>
      <c r="F3672" s="449"/>
      <c r="G3672" s="449"/>
      <c r="H3672" s="450"/>
      <c r="I3672" s="628"/>
      <c r="J3672" s="629"/>
      <c r="K3672" s="628"/>
      <c r="L3672" s="629"/>
      <c r="M3672" s="628"/>
      <c r="N3672" s="629"/>
      <c r="O3672" s="628"/>
      <c r="P3672" s="629"/>
      <c r="Q3672" s="628"/>
      <c r="R3672" s="629"/>
      <c r="S3672" s="628"/>
      <c r="T3672" s="629"/>
      <c r="U3672" s="628"/>
      <c r="V3672" s="629"/>
      <c r="W3672" s="628"/>
      <c r="X3672" s="629"/>
      <c r="Y3672" s="628"/>
      <c r="Z3672" s="629"/>
      <c r="AA3672" s="630"/>
      <c r="AB3672" s="631"/>
      <c r="AC3672" s="631"/>
      <c r="AD3672" s="632"/>
      <c r="AE3672" s="288"/>
      <c r="AG3672" s="111">
        <f t="shared" si="537"/>
        <v>0</v>
      </c>
      <c r="AH3672" s="95">
        <f t="shared" si="538"/>
        <v>0</v>
      </c>
      <c r="AI3672" s="95">
        <f t="shared" si="539"/>
        <v>0</v>
      </c>
      <c r="AJ3672" s="95">
        <f t="shared" si="540"/>
        <v>0</v>
      </c>
      <c r="AL3672" s="111">
        <f t="shared" si="541"/>
        <v>0</v>
      </c>
      <c r="AN3672" s="111">
        <f t="shared" si="542"/>
        <v>0</v>
      </c>
      <c r="AO3672" s="95">
        <f t="shared" si="543"/>
        <v>0</v>
      </c>
      <c r="AP3672" s="95">
        <f t="shared" si="544"/>
        <v>0</v>
      </c>
      <c r="AQ3672" s="95">
        <f t="shared" si="545"/>
        <v>0</v>
      </c>
      <c r="AS3672" s="111">
        <f t="shared" si="535"/>
        <v>0</v>
      </c>
    </row>
    <row r="3673" spans="3:45" ht="15.05" customHeight="1">
      <c r="C3673" s="192" t="s">
        <v>162</v>
      </c>
      <c r="D3673" s="448" t="str">
        <f t="shared" si="536"/>
        <v/>
      </c>
      <c r="E3673" s="449"/>
      <c r="F3673" s="449"/>
      <c r="G3673" s="449"/>
      <c r="H3673" s="450"/>
      <c r="I3673" s="628"/>
      <c r="J3673" s="629"/>
      <c r="K3673" s="628"/>
      <c r="L3673" s="629"/>
      <c r="M3673" s="628"/>
      <c r="N3673" s="629"/>
      <c r="O3673" s="628"/>
      <c r="P3673" s="629"/>
      <c r="Q3673" s="628"/>
      <c r="R3673" s="629"/>
      <c r="S3673" s="628"/>
      <c r="T3673" s="629"/>
      <c r="U3673" s="628"/>
      <c r="V3673" s="629"/>
      <c r="W3673" s="628"/>
      <c r="X3673" s="629"/>
      <c r="Y3673" s="628"/>
      <c r="Z3673" s="629"/>
      <c r="AA3673" s="630"/>
      <c r="AB3673" s="631"/>
      <c r="AC3673" s="631"/>
      <c r="AD3673" s="632"/>
      <c r="AE3673" s="288"/>
      <c r="AG3673" s="111">
        <f t="shared" si="537"/>
        <v>0</v>
      </c>
      <c r="AH3673" s="95">
        <f t="shared" si="538"/>
        <v>0</v>
      </c>
      <c r="AI3673" s="95">
        <f t="shared" si="539"/>
        <v>0</v>
      </c>
      <c r="AJ3673" s="95">
        <f t="shared" si="540"/>
        <v>0</v>
      </c>
      <c r="AL3673" s="111">
        <f t="shared" si="541"/>
        <v>0</v>
      </c>
      <c r="AN3673" s="111">
        <f t="shared" si="542"/>
        <v>0</v>
      </c>
      <c r="AO3673" s="95">
        <f t="shared" si="543"/>
        <v>0</v>
      </c>
      <c r="AP3673" s="95">
        <f t="shared" si="544"/>
        <v>0</v>
      </c>
      <c r="AQ3673" s="95">
        <f t="shared" si="545"/>
        <v>0</v>
      </c>
      <c r="AS3673" s="111">
        <f t="shared" si="535"/>
        <v>0</v>
      </c>
    </row>
    <row r="3674" spans="3:45" ht="15.05" customHeight="1">
      <c r="C3674" s="192" t="s">
        <v>163</v>
      </c>
      <c r="D3674" s="448" t="str">
        <f t="shared" si="536"/>
        <v/>
      </c>
      <c r="E3674" s="449"/>
      <c r="F3674" s="449"/>
      <c r="G3674" s="449"/>
      <c r="H3674" s="450"/>
      <c r="I3674" s="628"/>
      <c r="J3674" s="629"/>
      <c r="K3674" s="628"/>
      <c r="L3674" s="629"/>
      <c r="M3674" s="628"/>
      <c r="N3674" s="629"/>
      <c r="O3674" s="628"/>
      <c r="P3674" s="629"/>
      <c r="Q3674" s="628"/>
      <c r="R3674" s="629"/>
      <c r="S3674" s="628"/>
      <c r="T3674" s="629"/>
      <c r="U3674" s="628"/>
      <c r="V3674" s="629"/>
      <c r="W3674" s="628"/>
      <c r="X3674" s="629"/>
      <c r="Y3674" s="628"/>
      <c r="Z3674" s="629"/>
      <c r="AA3674" s="630"/>
      <c r="AB3674" s="631"/>
      <c r="AC3674" s="631"/>
      <c r="AD3674" s="632"/>
      <c r="AE3674" s="288"/>
      <c r="AG3674" s="111">
        <f t="shared" si="537"/>
        <v>0</v>
      </c>
      <c r="AH3674" s="95">
        <f t="shared" si="538"/>
        <v>0</v>
      </c>
      <c r="AI3674" s="95">
        <f t="shared" si="539"/>
        <v>0</v>
      </c>
      <c r="AJ3674" s="95">
        <f t="shared" si="540"/>
        <v>0</v>
      </c>
      <c r="AL3674" s="111">
        <f t="shared" si="541"/>
        <v>0</v>
      </c>
      <c r="AN3674" s="111">
        <f t="shared" si="542"/>
        <v>0</v>
      </c>
      <c r="AO3674" s="95">
        <f t="shared" si="543"/>
        <v>0</v>
      </c>
      <c r="AP3674" s="95">
        <f t="shared" si="544"/>
        <v>0</v>
      </c>
      <c r="AQ3674" s="95">
        <f t="shared" si="545"/>
        <v>0</v>
      </c>
      <c r="AS3674" s="111">
        <f t="shared" si="535"/>
        <v>0</v>
      </c>
    </row>
    <row r="3675" spans="3:45" ht="15.05" customHeight="1">
      <c r="C3675" s="192" t="s">
        <v>164</v>
      </c>
      <c r="D3675" s="448" t="str">
        <f t="shared" si="536"/>
        <v/>
      </c>
      <c r="E3675" s="449"/>
      <c r="F3675" s="449"/>
      <c r="G3675" s="449"/>
      <c r="H3675" s="450"/>
      <c r="I3675" s="628"/>
      <c r="J3675" s="629"/>
      <c r="K3675" s="628"/>
      <c r="L3675" s="629"/>
      <c r="M3675" s="628"/>
      <c r="N3675" s="629"/>
      <c r="O3675" s="628"/>
      <c r="P3675" s="629"/>
      <c r="Q3675" s="628"/>
      <c r="R3675" s="629"/>
      <c r="S3675" s="628"/>
      <c r="T3675" s="629"/>
      <c r="U3675" s="628"/>
      <c r="V3675" s="629"/>
      <c r="W3675" s="628"/>
      <c r="X3675" s="629"/>
      <c r="Y3675" s="628"/>
      <c r="Z3675" s="629"/>
      <c r="AA3675" s="630"/>
      <c r="AB3675" s="631"/>
      <c r="AC3675" s="631"/>
      <c r="AD3675" s="632"/>
      <c r="AE3675" s="288"/>
      <c r="AG3675" s="111">
        <f t="shared" si="537"/>
        <v>0</v>
      </c>
      <c r="AH3675" s="95">
        <f t="shared" si="538"/>
        <v>0</v>
      </c>
      <c r="AI3675" s="95">
        <f t="shared" si="539"/>
        <v>0</v>
      </c>
      <c r="AJ3675" s="95">
        <f t="shared" si="540"/>
        <v>0</v>
      </c>
      <c r="AL3675" s="111">
        <f t="shared" si="541"/>
        <v>0</v>
      </c>
      <c r="AN3675" s="111">
        <f t="shared" si="542"/>
        <v>0</v>
      </c>
      <c r="AO3675" s="95">
        <f t="shared" si="543"/>
        <v>0</v>
      </c>
      <c r="AP3675" s="95">
        <f t="shared" si="544"/>
        <v>0</v>
      </c>
      <c r="AQ3675" s="95">
        <f t="shared" si="545"/>
        <v>0</v>
      </c>
      <c r="AS3675" s="111">
        <f t="shared" ref="AS3675:AS3698" si="546">IF(AND(COUNTA(I3675:Z3675)&lt;&gt;0,SUM(I3675:Z3675)=0),1,0)</f>
        <v>0</v>
      </c>
    </row>
    <row r="3676" spans="3:45" ht="15.05" customHeight="1">
      <c r="C3676" s="267" t="s">
        <v>165</v>
      </c>
      <c r="D3676" s="448" t="str">
        <f t="shared" si="536"/>
        <v/>
      </c>
      <c r="E3676" s="449"/>
      <c r="F3676" s="449"/>
      <c r="G3676" s="449"/>
      <c r="H3676" s="450"/>
      <c r="I3676" s="628"/>
      <c r="J3676" s="629"/>
      <c r="K3676" s="628"/>
      <c r="L3676" s="629"/>
      <c r="M3676" s="628"/>
      <c r="N3676" s="629"/>
      <c r="O3676" s="628"/>
      <c r="P3676" s="629"/>
      <c r="Q3676" s="628"/>
      <c r="R3676" s="629"/>
      <c r="S3676" s="628"/>
      <c r="T3676" s="629"/>
      <c r="U3676" s="628"/>
      <c r="V3676" s="629"/>
      <c r="W3676" s="628"/>
      <c r="X3676" s="629"/>
      <c r="Y3676" s="628"/>
      <c r="Z3676" s="629"/>
      <c r="AA3676" s="630"/>
      <c r="AB3676" s="631"/>
      <c r="AC3676" s="631"/>
      <c r="AD3676" s="632"/>
      <c r="AE3676" s="288"/>
      <c r="AG3676" s="111">
        <f t="shared" si="537"/>
        <v>0</v>
      </c>
      <c r="AH3676" s="95">
        <f t="shared" si="538"/>
        <v>0</v>
      </c>
      <c r="AI3676" s="95">
        <f t="shared" si="539"/>
        <v>0</v>
      </c>
      <c r="AJ3676" s="95">
        <f t="shared" si="540"/>
        <v>0</v>
      </c>
      <c r="AL3676" s="111">
        <f t="shared" si="541"/>
        <v>0</v>
      </c>
      <c r="AN3676" s="111">
        <f t="shared" si="542"/>
        <v>0</v>
      </c>
      <c r="AO3676" s="95">
        <f t="shared" si="543"/>
        <v>0</v>
      </c>
      <c r="AP3676" s="95">
        <f t="shared" si="544"/>
        <v>0</v>
      </c>
      <c r="AQ3676" s="95">
        <f t="shared" si="545"/>
        <v>0</v>
      </c>
      <c r="AS3676" s="111">
        <f t="shared" si="546"/>
        <v>0</v>
      </c>
    </row>
    <row r="3677" spans="3:45" ht="15.05" customHeight="1">
      <c r="C3677" s="179" t="s">
        <v>166</v>
      </c>
      <c r="D3677" s="448" t="str">
        <f t="shared" si="536"/>
        <v/>
      </c>
      <c r="E3677" s="449"/>
      <c r="F3677" s="449"/>
      <c r="G3677" s="449"/>
      <c r="H3677" s="450"/>
      <c r="I3677" s="628"/>
      <c r="J3677" s="629"/>
      <c r="K3677" s="628"/>
      <c r="L3677" s="629"/>
      <c r="M3677" s="628"/>
      <c r="N3677" s="629"/>
      <c r="O3677" s="628"/>
      <c r="P3677" s="629"/>
      <c r="Q3677" s="628"/>
      <c r="R3677" s="629"/>
      <c r="S3677" s="628"/>
      <c r="T3677" s="629"/>
      <c r="U3677" s="628"/>
      <c r="V3677" s="629"/>
      <c r="W3677" s="628"/>
      <c r="X3677" s="629"/>
      <c r="Y3677" s="628"/>
      <c r="Z3677" s="629"/>
      <c r="AA3677" s="630"/>
      <c r="AB3677" s="631"/>
      <c r="AC3677" s="631"/>
      <c r="AD3677" s="632"/>
      <c r="AE3677" s="288"/>
      <c r="AG3677" s="111">
        <f t="shared" si="537"/>
        <v>0</v>
      </c>
      <c r="AH3677" s="95">
        <f t="shared" si="538"/>
        <v>0</v>
      </c>
      <c r="AI3677" s="95">
        <f t="shared" si="539"/>
        <v>0</v>
      </c>
      <c r="AJ3677" s="95">
        <f t="shared" si="540"/>
        <v>0</v>
      </c>
      <c r="AL3677" s="111">
        <f t="shared" si="541"/>
        <v>0</v>
      </c>
      <c r="AN3677" s="111">
        <f t="shared" si="542"/>
        <v>0</v>
      </c>
      <c r="AO3677" s="95">
        <f t="shared" si="543"/>
        <v>0</v>
      </c>
      <c r="AP3677" s="95">
        <f t="shared" si="544"/>
        <v>0</v>
      </c>
      <c r="AQ3677" s="95">
        <f t="shared" si="545"/>
        <v>0</v>
      </c>
      <c r="AS3677" s="111">
        <f t="shared" si="546"/>
        <v>0</v>
      </c>
    </row>
    <row r="3678" spans="3:45" ht="15.05" customHeight="1">
      <c r="C3678" s="179" t="s">
        <v>167</v>
      </c>
      <c r="D3678" s="448" t="str">
        <f t="shared" si="536"/>
        <v/>
      </c>
      <c r="E3678" s="449"/>
      <c r="F3678" s="449"/>
      <c r="G3678" s="449"/>
      <c r="H3678" s="450"/>
      <c r="I3678" s="628"/>
      <c r="J3678" s="629"/>
      <c r="K3678" s="628"/>
      <c r="L3678" s="629"/>
      <c r="M3678" s="628"/>
      <c r="N3678" s="629"/>
      <c r="O3678" s="628"/>
      <c r="P3678" s="629"/>
      <c r="Q3678" s="628"/>
      <c r="R3678" s="629"/>
      <c r="S3678" s="628"/>
      <c r="T3678" s="629"/>
      <c r="U3678" s="628"/>
      <c r="V3678" s="629"/>
      <c r="W3678" s="628"/>
      <c r="X3678" s="629"/>
      <c r="Y3678" s="628"/>
      <c r="Z3678" s="629"/>
      <c r="AA3678" s="630"/>
      <c r="AB3678" s="631"/>
      <c r="AC3678" s="631"/>
      <c r="AD3678" s="632"/>
      <c r="AE3678" s="288"/>
      <c r="AG3678" s="111">
        <f t="shared" si="537"/>
        <v>0</v>
      </c>
      <c r="AH3678" s="95">
        <f t="shared" si="538"/>
        <v>0</v>
      </c>
      <c r="AI3678" s="95">
        <f t="shared" si="539"/>
        <v>0</v>
      </c>
      <c r="AJ3678" s="95">
        <f t="shared" si="540"/>
        <v>0</v>
      </c>
      <c r="AL3678" s="111">
        <f t="shared" si="541"/>
        <v>0</v>
      </c>
      <c r="AN3678" s="111">
        <f t="shared" si="542"/>
        <v>0</v>
      </c>
      <c r="AO3678" s="95">
        <f t="shared" si="543"/>
        <v>0</v>
      </c>
      <c r="AP3678" s="95">
        <f t="shared" si="544"/>
        <v>0</v>
      </c>
      <c r="AQ3678" s="95">
        <f t="shared" si="545"/>
        <v>0</v>
      </c>
      <c r="AS3678" s="111">
        <f t="shared" si="546"/>
        <v>0</v>
      </c>
    </row>
    <row r="3679" spans="3:45" ht="15.05" customHeight="1">
      <c r="C3679" s="268" t="s">
        <v>168</v>
      </c>
      <c r="D3679" s="448" t="str">
        <f t="shared" si="536"/>
        <v/>
      </c>
      <c r="E3679" s="449"/>
      <c r="F3679" s="449"/>
      <c r="G3679" s="449"/>
      <c r="H3679" s="450"/>
      <c r="I3679" s="628"/>
      <c r="J3679" s="629"/>
      <c r="K3679" s="628"/>
      <c r="L3679" s="629"/>
      <c r="M3679" s="628"/>
      <c r="N3679" s="629"/>
      <c r="O3679" s="628"/>
      <c r="P3679" s="629"/>
      <c r="Q3679" s="628"/>
      <c r="R3679" s="629"/>
      <c r="S3679" s="628"/>
      <c r="T3679" s="629"/>
      <c r="U3679" s="628"/>
      <c r="V3679" s="629"/>
      <c r="W3679" s="628"/>
      <c r="X3679" s="629"/>
      <c r="Y3679" s="628"/>
      <c r="Z3679" s="629"/>
      <c r="AA3679" s="630"/>
      <c r="AB3679" s="631"/>
      <c r="AC3679" s="631"/>
      <c r="AD3679" s="632"/>
      <c r="AE3679" s="288"/>
      <c r="AG3679" s="111">
        <f t="shared" si="537"/>
        <v>0</v>
      </c>
      <c r="AH3679" s="95">
        <f t="shared" si="538"/>
        <v>0</v>
      </c>
      <c r="AI3679" s="95">
        <f t="shared" si="539"/>
        <v>0</v>
      </c>
      <c r="AJ3679" s="95">
        <f t="shared" si="540"/>
        <v>0</v>
      </c>
      <c r="AL3679" s="111">
        <f t="shared" si="541"/>
        <v>0</v>
      </c>
      <c r="AN3679" s="111">
        <f t="shared" si="542"/>
        <v>0</v>
      </c>
      <c r="AO3679" s="95">
        <f t="shared" si="543"/>
        <v>0</v>
      </c>
      <c r="AP3679" s="95">
        <f t="shared" si="544"/>
        <v>0</v>
      </c>
      <c r="AQ3679" s="95">
        <f t="shared" si="545"/>
        <v>0</v>
      </c>
      <c r="AS3679" s="111">
        <f t="shared" si="546"/>
        <v>0</v>
      </c>
    </row>
    <row r="3680" spans="3:45" ht="15.05" customHeight="1">
      <c r="C3680" s="192" t="s">
        <v>169</v>
      </c>
      <c r="D3680" s="448" t="str">
        <f t="shared" si="536"/>
        <v/>
      </c>
      <c r="E3680" s="449"/>
      <c r="F3680" s="449"/>
      <c r="G3680" s="449"/>
      <c r="H3680" s="450"/>
      <c r="I3680" s="628"/>
      <c r="J3680" s="629"/>
      <c r="K3680" s="628"/>
      <c r="L3680" s="629"/>
      <c r="M3680" s="628"/>
      <c r="N3680" s="629"/>
      <c r="O3680" s="628"/>
      <c r="P3680" s="629"/>
      <c r="Q3680" s="628"/>
      <c r="R3680" s="629"/>
      <c r="S3680" s="628"/>
      <c r="T3680" s="629"/>
      <c r="U3680" s="628"/>
      <c r="V3680" s="629"/>
      <c r="W3680" s="628"/>
      <c r="X3680" s="629"/>
      <c r="Y3680" s="628"/>
      <c r="Z3680" s="629"/>
      <c r="AA3680" s="630"/>
      <c r="AB3680" s="631"/>
      <c r="AC3680" s="631"/>
      <c r="AD3680" s="632"/>
      <c r="AE3680" s="288"/>
      <c r="AG3680" s="111">
        <f t="shared" si="537"/>
        <v>0</v>
      </c>
      <c r="AH3680" s="95">
        <f t="shared" si="538"/>
        <v>0</v>
      </c>
      <c r="AI3680" s="95">
        <f t="shared" si="539"/>
        <v>0</v>
      </c>
      <c r="AJ3680" s="95">
        <f t="shared" si="540"/>
        <v>0</v>
      </c>
      <c r="AL3680" s="111">
        <f t="shared" si="541"/>
        <v>0</v>
      </c>
      <c r="AN3680" s="111">
        <f t="shared" si="542"/>
        <v>0</v>
      </c>
      <c r="AO3680" s="95">
        <f t="shared" si="543"/>
        <v>0</v>
      </c>
      <c r="AP3680" s="95">
        <f t="shared" si="544"/>
        <v>0</v>
      </c>
      <c r="AQ3680" s="95">
        <f t="shared" si="545"/>
        <v>0</v>
      </c>
      <c r="AS3680" s="111">
        <f t="shared" si="546"/>
        <v>0</v>
      </c>
    </row>
    <row r="3681" spans="3:45" ht="15.05" customHeight="1">
      <c r="C3681" s="192" t="s">
        <v>170</v>
      </c>
      <c r="D3681" s="448" t="str">
        <f t="shared" si="536"/>
        <v/>
      </c>
      <c r="E3681" s="449"/>
      <c r="F3681" s="449"/>
      <c r="G3681" s="449"/>
      <c r="H3681" s="450"/>
      <c r="I3681" s="628"/>
      <c r="J3681" s="629"/>
      <c r="K3681" s="628"/>
      <c r="L3681" s="629"/>
      <c r="M3681" s="628"/>
      <c r="N3681" s="629"/>
      <c r="O3681" s="628"/>
      <c r="P3681" s="629"/>
      <c r="Q3681" s="628"/>
      <c r="R3681" s="629"/>
      <c r="S3681" s="628"/>
      <c r="T3681" s="629"/>
      <c r="U3681" s="628"/>
      <c r="V3681" s="629"/>
      <c r="W3681" s="628"/>
      <c r="X3681" s="629"/>
      <c r="Y3681" s="628"/>
      <c r="Z3681" s="629"/>
      <c r="AA3681" s="630"/>
      <c r="AB3681" s="631"/>
      <c r="AC3681" s="631"/>
      <c r="AD3681" s="632"/>
      <c r="AE3681" s="288"/>
      <c r="AG3681" s="111">
        <f t="shared" si="537"/>
        <v>0</v>
      </c>
      <c r="AH3681" s="95">
        <f t="shared" si="538"/>
        <v>0</v>
      </c>
      <c r="AI3681" s="95">
        <f t="shared" si="539"/>
        <v>0</v>
      </c>
      <c r="AJ3681" s="95">
        <f t="shared" si="540"/>
        <v>0</v>
      </c>
      <c r="AL3681" s="111">
        <f t="shared" si="541"/>
        <v>0</v>
      </c>
      <c r="AN3681" s="111">
        <f t="shared" si="542"/>
        <v>0</v>
      </c>
      <c r="AO3681" s="95">
        <f t="shared" si="543"/>
        <v>0</v>
      </c>
      <c r="AP3681" s="95">
        <f t="shared" si="544"/>
        <v>0</v>
      </c>
      <c r="AQ3681" s="95">
        <f t="shared" si="545"/>
        <v>0</v>
      </c>
      <c r="AS3681" s="111">
        <f t="shared" si="546"/>
        <v>0</v>
      </c>
    </row>
    <row r="3682" spans="3:45" ht="15.05" customHeight="1">
      <c r="C3682" s="192" t="s">
        <v>171</v>
      </c>
      <c r="D3682" s="448" t="str">
        <f t="shared" si="536"/>
        <v/>
      </c>
      <c r="E3682" s="449"/>
      <c r="F3682" s="449"/>
      <c r="G3682" s="449"/>
      <c r="H3682" s="450"/>
      <c r="I3682" s="628"/>
      <c r="J3682" s="629"/>
      <c r="K3682" s="628"/>
      <c r="L3682" s="629"/>
      <c r="M3682" s="628"/>
      <c r="N3682" s="629"/>
      <c r="O3682" s="628"/>
      <c r="P3682" s="629"/>
      <c r="Q3682" s="628"/>
      <c r="R3682" s="629"/>
      <c r="S3682" s="628"/>
      <c r="T3682" s="629"/>
      <c r="U3682" s="628"/>
      <c r="V3682" s="629"/>
      <c r="W3682" s="628"/>
      <c r="X3682" s="629"/>
      <c r="Y3682" s="628"/>
      <c r="Z3682" s="629"/>
      <c r="AA3682" s="630"/>
      <c r="AB3682" s="631"/>
      <c r="AC3682" s="631"/>
      <c r="AD3682" s="632"/>
      <c r="AE3682" s="288"/>
      <c r="AG3682" s="111">
        <f t="shared" si="537"/>
        <v>0</v>
      </c>
      <c r="AH3682" s="95">
        <f t="shared" si="538"/>
        <v>0</v>
      </c>
      <c r="AI3682" s="95">
        <f t="shared" si="539"/>
        <v>0</v>
      </c>
      <c r="AJ3682" s="95">
        <f t="shared" si="540"/>
        <v>0</v>
      </c>
      <c r="AL3682" s="111">
        <f t="shared" si="541"/>
        <v>0</v>
      </c>
      <c r="AN3682" s="111">
        <f t="shared" si="542"/>
        <v>0</v>
      </c>
      <c r="AO3682" s="95">
        <f t="shared" si="543"/>
        <v>0</v>
      </c>
      <c r="AP3682" s="95">
        <f t="shared" si="544"/>
        <v>0</v>
      </c>
      <c r="AQ3682" s="95">
        <f t="shared" si="545"/>
        <v>0</v>
      </c>
      <c r="AS3682" s="111">
        <f t="shared" si="546"/>
        <v>0</v>
      </c>
    </row>
    <row r="3683" spans="3:45" ht="15.05" customHeight="1">
      <c r="C3683" s="192" t="s">
        <v>172</v>
      </c>
      <c r="D3683" s="448" t="str">
        <f t="shared" si="536"/>
        <v/>
      </c>
      <c r="E3683" s="449"/>
      <c r="F3683" s="449"/>
      <c r="G3683" s="449"/>
      <c r="H3683" s="450"/>
      <c r="I3683" s="628"/>
      <c r="J3683" s="629"/>
      <c r="K3683" s="628"/>
      <c r="L3683" s="629"/>
      <c r="M3683" s="628"/>
      <c r="N3683" s="629"/>
      <c r="O3683" s="628"/>
      <c r="P3683" s="629"/>
      <c r="Q3683" s="628"/>
      <c r="R3683" s="629"/>
      <c r="S3683" s="628"/>
      <c r="T3683" s="629"/>
      <c r="U3683" s="628"/>
      <c r="V3683" s="629"/>
      <c r="W3683" s="628"/>
      <c r="X3683" s="629"/>
      <c r="Y3683" s="628"/>
      <c r="Z3683" s="629"/>
      <c r="AA3683" s="630"/>
      <c r="AB3683" s="631"/>
      <c r="AC3683" s="631"/>
      <c r="AD3683" s="632"/>
      <c r="AE3683" s="288"/>
      <c r="AG3683" s="111">
        <f t="shared" si="537"/>
        <v>0</v>
      </c>
      <c r="AH3683" s="95">
        <f t="shared" si="538"/>
        <v>0</v>
      </c>
      <c r="AI3683" s="95">
        <f t="shared" si="539"/>
        <v>0</v>
      </c>
      <c r="AJ3683" s="95">
        <f t="shared" si="540"/>
        <v>0</v>
      </c>
      <c r="AL3683" s="111">
        <f t="shared" si="541"/>
        <v>0</v>
      </c>
      <c r="AN3683" s="111">
        <f t="shared" si="542"/>
        <v>0</v>
      </c>
      <c r="AO3683" s="95">
        <f t="shared" si="543"/>
        <v>0</v>
      </c>
      <c r="AP3683" s="95">
        <f t="shared" si="544"/>
        <v>0</v>
      </c>
      <c r="AQ3683" s="95">
        <f t="shared" si="545"/>
        <v>0</v>
      </c>
      <c r="AS3683" s="111">
        <f t="shared" si="546"/>
        <v>0</v>
      </c>
    </row>
    <row r="3684" spans="3:45" ht="15.05" customHeight="1">
      <c r="C3684" s="192" t="s">
        <v>173</v>
      </c>
      <c r="D3684" s="448" t="str">
        <f t="shared" si="536"/>
        <v/>
      </c>
      <c r="E3684" s="449"/>
      <c r="F3684" s="449"/>
      <c r="G3684" s="449"/>
      <c r="H3684" s="450"/>
      <c r="I3684" s="628"/>
      <c r="J3684" s="629"/>
      <c r="K3684" s="628"/>
      <c r="L3684" s="629"/>
      <c r="M3684" s="628"/>
      <c r="N3684" s="629"/>
      <c r="O3684" s="628"/>
      <c r="P3684" s="629"/>
      <c r="Q3684" s="628"/>
      <c r="R3684" s="629"/>
      <c r="S3684" s="628"/>
      <c r="T3684" s="629"/>
      <c r="U3684" s="628"/>
      <c r="V3684" s="629"/>
      <c r="W3684" s="628"/>
      <c r="X3684" s="629"/>
      <c r="Y3684" s="628"/>
      <c r="Z3684" s="629"/>
      <c r="AA3684" s="630"/>
      <c r="AB3684" s="631"/>
      <c r="AC3684" s="631"/>
      <c r="AD3684" s="632"/>
      <c r="AE3684" s="288"/>
      <c r="AG3684" s="111">
        <f t="shared" si="537"/>
        <v>0</v>
      </c>
      <c r="AH3684" s="95">
        <f t="shared" si="538"/>
        <v>0</v>
      </c>
      <c r="AI3684" s="95">
        <f t="shared" si="539"/>
        <v>0</v>
      </c>
      <c r="AJ3684" s="95">
        <f t="shared" si="540"/>
        <v>0</v>
      </c>
      <c r="AL3684" s="111">
        <f t="shared" si="541"/>
        <v>0</v>
      </c>
      <c r="AN3684" s="111">
        <f t="shared" si="542"/>
        <v>0</v>
      </c>
      <c r="AO3684" s="95">
        <f t="shared" si="543"/>
        <v>0</v>
      </c>
      <c r="AP3684" s="95">
        <f t="shared" si="544"/>
        <v>0</v>
      </c>
      <c r="AQ3684" s="95">
        <f t="shared" si="545"/>
        <v>0</v>
      </c>
      <c r="AS3684" s="111">
        <f t="shared" si="546"/>
        <v>0</v>
      </c>
    </row>
    <row r="3685" spans="3:45" ht="15.05" customHeight="1">
      <c r="C3685" s="192" t="s">
        <v>174</v>
      </c>
      <c r="D3685" s="448" t="str">
        <f t="shared" si="536"/>
        <v/>
      </c>
      <c r="E3685" s="449"/>
      <c r="F3685" s="449"/>
      <c r="G3685" s="449"/>
      <c r="H3685" s="450"/>
      <c r="I3685" s="628"/>
      <c r="J3685" s="629"/>
      <c r="K3685" s="628"/>
      <c r="L3685" s="629"/>
      <c r="M3685" s="628"/>
      <c r="N3685" s="629"/>
      <c r="O3685" s="628"/>
      <c r="P3685" s="629"/>
      <c r="Q3685" s="628"/>
      <c r="R3685" s="629"/>
      <c r="S3685" s="628"/>
      <c r="T3685" s="629"/>
      <c r="U3685" s="628"/>
      <c r="V3685" s="629"/>
      <c r="W3685" s="628"/>
      <c r="X3685" s="629"/>
      <c r="Y3685" s="628"/>
      <c r="Z3685" s="629"/>
      <c r="AA3685" s="630"/>
      <c r="AB3685" s="631"/>
      <c r="AC3685" s="631"/>
      <c r="AD3685" s="632"/>
      <c r="AE3685" s="288"/>
      <c r="AG3685" s="111">
        <f t="shared" si="537"/>
        <v>0</v>
      </c>
      <c r="AH3685" s="95">
        <f t="shared" si="538"/>
        <v>0</v>
      </c>
      <c r="AI3685" s="95">
        <f t="shared" si="539"/>
        <v>0</v>
      </c>
      <c r="AJ3685" s="95">
        <f t="shared" si="540"/>
        <v>0</v>
      </c>
      <c r="AL3685" s="111">
        <f t="shared" si="541"/>
        <v>0</v>
      </c>
      <c r="AN3685" s="111">
        <f t="shared" si="542"/>
        <v>0</v>
      </c>
      <c r="AO3685" s="95">
        <f t="shared" si="543"/>
        <v>0</v>
      </c>
      <c r="AP3685" s="95">
        <f t="shared" si="544"/>
        <v>0</v>
      </c>
      <c r="AQ3685" s="95">
        <f t="shared" si="545"/>
        <v>0</v>
      </c>
      <c r="AS3685" s="111">
        <f t="shared" si="546"/>
        <v>0</v>
      </c>
    </row>
    <row r="3686" spans="3:45" ht="15.05" customHeight="1">
      <c r="C3686" s="192" t="s">
        <v>175</v>
      </c>
      <c r="D3686" s="448" t="str">
        <f t="shared" si="536"/>
        <v/>
      </c>
      <c r="E3686" s="449"/>
      <c r="F3686" s="449"/>
      <c r="G3686" s="449"/>
      <c r="H3686" s="450"/>
      <c r="I3686" s="628"/>
      <c r="J3686" s="629"/>
      <c r="K3686" s="628"/>
      <c r="L3686" s="629"/>
      <c r="M3686" s="628"/>
      <c r="N3686" s="629"/>
      <c r="O3686" s="628"/>
      <c r="P3686" s="629"/>
      <c r="Q3686" s="628"/>
      <c r="R3686" s="629"/>
      <c r="S3686" s="628"/>
      <c r="T3686" s="629"/>
      <c r="U3686" s="628"/>
      <c r="V3686" s="629"/>
      <c r="W3686" s="628"/>
      <c r="X3686" s="629"/>
      <c r="Y3686" s="628"/>
      <c r="Z3686" s="629"/>
      <c r="AA3686" s="630"/>
      <c r="AB3686" s="631"/>
      <c r="AC3686" s="631"/>
      <c r="AD3686" s="632"/>
      <c r="AE3686" s="288"/>
      <c r="AG3686" s="111">
        <f t="shared" si="537"/>
        <v>0</v>
      </c>
      <c r="AH3686" s="95">
        <f t="shared" si="538"/>
        <v>0</v>
      </c>
      <c r="AI3686" s="95">
        <f t="shared" si="539"/>
        <v>0</v>
      </c>
      <c r="AJ3686" s="95">
        <f t="shared" si="540"/>
        <v>0</v>
      </c>
      <c r="AL3686" s="111">
        <f t="shared" si="541"/>
        <v>0</v>
      </c>
      <c r="AN3686" s="111">
        <f t="shared" si="542"/>
        <v>0</v>
      </c>
      <c r="AO3686" s="95">
        <f t="shared" si="543"/>
        <v>0</v>
      </c>
      <c r="AP3686" s="95">
        <f t="shared" si="544"/>
        <v>0</v>
      </c>
      <c r="AQ3686" s="95">
        <f t="shared" si="545"/>
        <v>0</v>
      </c>
      <c r="AS3686" s="111">
        <f t="shared" si="546"/>
        <v>0</v>
      </c>
    </row>
    <row r="3687" spans="3:45" ht="15.05" customHeight="1">
      <c r="C3687" s="192" t="s">
        <v>176</v>
      </c>
      <c r="D3687" s="448" t="str">
        <f t="shared" si="536"/>
        <v/>
      </c>
      <c r="E3687" s="449"/>
      <c r="F3687" s="449"/>
      <c r="G3687" s="449"/>
      <c r="H3687" s="450"/>
      <c r="I3687" s="628"/>
      <c r="J3687" s="629"/>
      <c r="K3687" s="628"/>
      <c r="L3687" s="629"/>
      <c r="M3687" s="628"/>
      <c r="N3687" s="629"/>
      <c r="O3687" s="628"/>
      <c r="P3687" s="629"/>
      <c r="Q3687" s="628"/>
      <c r="R3687" s="629"/>
      <c r="S3687" s="628"/>
      <c r="T3687" s="629"/>
      <c r="U3687" s="628"/>
      <c r="V3687" s="629"/>
      <c r="W3687" s="628"/>
      <c r="X3687" s="629"/>
      <c r="Y3687" s="628"/>
      <c r="Z3687" s="629"/>
      <c r="AA3687" s="630"/>
      <c r="AB3687" s="631"/>
      <c r="AC3687" s="631"/>
      <c r="AD3687" s="632"/>
      <c r="AE3687" s="288"/>
      <c r="AG3687" s="111">
        <f t="shared" si="537"/>
        <v>0</v>
      </c>
      <c r="AH3687" s="95">
        <f t="shared" si="538"/>
        <v>0</v>
      </c>
      <c r="AI3687" s="95">
        <f t="shared" si="539"/>
        <v>0</v>
      </c>
      <c r="AJ3687" s="95">
        <f t="shared" si="540"/>
        <v>0</v>
      </c>
      <c r="AL3687" s="111">
        <f t="shared" si="541"/>
        <v>0</v>
      </c>
      <c r="AN3687" s="111">
        <f t="shared" si="542"/>
        <v>0</v>
      </c>
      <c r="AO3687" s="95">
        <f t="shared" si="543"/>
        <v>0</v>
      </c>
      <c r="AP3687" s="95">
        <f t="shared" si="544"/>
        <v>0</v>
      </c>
      <c r="AQ3687" s="95">
        <f t="shared" si="545"/>
        <v>0</v>
      </c>
      <c r="AS3687" s="111">
        <f t="shared" si="546"/>
        <v>0</v>
      </c>
    </row>
    <row r="3688" spans="3:45" ht="15.05" customHeight="1">
      <c r="C3688" s="192" t="s">
        <v>177</v>
      </c>
      <c r="D3688" s="448" t="str">
        <f t="shared" si="536"/>
        <v/>
      </c>
      <c r="E3688" s="449"/>
      <c r="F3688" s="449"/>
      <c r="G3688" s="449"/>
      <c r="H3688" s="450"/>
      <c r="I3688" s="628"/>
      <c r="J3688" s="629"/>
      <c r="K3688" s="628"/>
      <c r="L3688" s="629"/>
      <c r="M3688" s="628"/>
      <c r="N3688" s="629"/>
      <c r="O3688" s="628"/>
      <c r="P3688" s="629"/>
      <c r="Q3688" s="628"/>
      <c r="R3688" s="629"/>
      <c r="S3688" s="628"/>
      <c r="T3688" s="629"/>
      <c r="U3688" s="628"/>
      <c r="V3688" s="629"/>
      <c r="W3688" s="628"/>
      <c r="X3688" s="629"/>
      <c r="Y3688" s="628"/>
      <c r="Z3688" s="629"/>
      <c r="AA3688" s="630"/>
      <c r="AB3688" s="631"/>
      <c r="AC3688" s="631"/>
      <c r="AD3688" s="632"/>
      <c r="AE3688" s="288"/>
      <c r="AG3688" s="111">
        <f t="shared" si="537"/>
        <v>0</v>
      </c>
      <c r="AH3688" s="95">
        <f t="shared" si="538"/>
        <v>0</v>
      </c>
      <c r="AI3688" s="95">
        <f t="shared" si="539"/>
        <v>0</v>
      </c>
      <c r="AJ3688" s="95">
        <f t="shared" si="540"/>
        <v>0</v>
      </c>
      <c r="AL3688" s="111">
        <f t="shared" si="541"/>
        <v>0</v>
      </c>
      <c r="AN3688" s="111">
        <f t="shared" si="542"/>
        <v>0</v>
      </c>
      <c r="AO3688" s="95">
        <f t="shared" si="543"/>
        <v>0</v>
      </c>
      <c r="AP3688" s="95">
        <f t="shared" si="544"/>
        <v>0</v>
      </c>
      <c r="AQ3688" s="95">
        <f t="shared" si="545"/>
        <v>0</v>
      </c>
      <c r="AS3688" s="111">
        <f t="shared" si="546"/>
        <v>0</v>
      </c>
    </row>
    <row r="3689" spans="3:45" ht="15.05" customHeight="1">
      <c r="C3689" s="192" t="s">
        <v>178</v>
      </c>
      <c r="D3689" s="448" t="str">
        <f t="shared" si="536"/>
        <v/>
      </c>
      <c r="E3689" s="449"/>
      <c r="F3689" s="449"/>
      <c r="G3689" s="449"/>
      <c r="H3689" s="450"/>
      <c r="I3689" s="628"/>
      <c r="J3689" s="629"/>
      <c r="K3689" s="628"/>
      <c r="L3689" s="629"/>
      <c r="M3689" s="628"/>
      <c r="N3689" s="629"/>
      <c r="O3689" s="628"/>
      <c r="P3689" s="629"/>
      <c r="Q3689" s="628"/>
      <c r="R3689" s="629"/>
      <c r="S3689" s="628"/>
      <c r="T3689" s="629"/>
      <c r="U3689" s="628"/>
      <c r="V3689" s="629"/>
      <c r="W3689" s="628"/>
      <c r="X3689" s="629"/>
      <c r="Y3689" s="628"/>
      <c r="Z3689" s="629"/>
      <c r="AA3689" s="630"/>
      <c r="AB3689" s="631"/>
      <c r="AC3689" s="631"/>
      <c r="AD3689" s="632"/>
      <c r="AE3689" s="288"/>
      <c r="AG3689" s="111">
        <f t="shared" si="537"/>
        <v>0</v>
      </c>
      <c r="AH3689" s="95">
        <f t="shared" si="538"/>
        <v>0</v>
      </c>
      <c r="AI3689" s="95">
        <f t="shared" si="539"/>
        <v>0</v>
      </c>
      <c r="AJ3689" s="95">
        <f t="shared" si="540"/>
        <v>0</v>
      </c>
      <c r="AL3689" s="111">
        <f t="shared" si="541"/>
        <v>0</v>
      </c>
      <c r="AN3689" s="111">
        <f t="shared" si="542"/>
        <v>0</v>
      </c>
      <c r="AO3689" s="95">
        <f t="shared" si="543"/>
        <v>0</v>
      </c>
      <c r="AP3689" s="95">
        <f t="shared" si="544"/>
        <v>0</v>
      </c>
      <c r="AQ3689" s="95">
        <f t="shared" si="545"/>
        <v>0</v>
      </c>
      <c r="AS3689" s="111">
        <f t="shared" si="546"/>
        <v>0</v>
      </c>
    </row>
    <row r="3690" spans="3:45" ht="15.05" customHeight="1">
      <c r="C3690" s="192" t="s">
        <v>179</v>
      </c>
      <c r="D3690" s="448" t="str">
        <f t="shared" si="536"/>
        <v/>
      </c>
      <c r="E3690" s="449"/>
      <c r="F3690" s="449"/>
      <c r="G3690" s="449"/>
      <c r="H3690" s="450"/>
      <c r="I3690" s="628"/>
      <c r="J3690" s="629"/>
      <c r="K3690" s="628"/>
      <c r="L3690" s="629"/>
      <c r="M3690" s="628"/>
      <c r="N3690" s="629"/>
      <c r="O3690" s="628"/>
      <c r="P3690" s="629"/>
      <c r="Q3690" s="628"/>
      <c r="R3690" s="629"/>
      <c r="S3690" s="628"/>
      <c r="T3690" s="629"/>
      <c r="U3690" s="628"/>
      <c r="V3690" s="629"/>
      <c r="W3690" s="628"/>
      <c r="X3690" s="629"/>
      <c r="Y3690" s="628"/>
      <c r="Z3690" s="629"/>
      <c r="AA3690" s="630"/>
      <c r="AB3690" s="631"/>
      <c r="AC3690" s="631"/>
      <c r="AD3690" s="632"/>
      <c r="AE3690" s="288"/>
      <c r="AG3690" s="111">
        <f t="shared" si="537"/>
        <v>0</v>
      </c>
      <c r="AH3690" s="95">
        <f t="shared" si="538"/>
        <v>0</v>
      </c>
      <c r="AI3690" s="95">
        <f t="shared" si="539"/>
        <v>0</v>
      </c>
      <c r="AJ3690" s="95">
        <f t="shared" si="540"/>
        <v>0</v>
      </c>
      <c r="AL3690" s="111">
        <f t="shared" si="541"/>
        <v>0</v>
      </c>
      <c r="AN3690" s="111">
        <f t="shared" si="542"/>
        <v>0</v>
      </c>
      <c r="AO3690" s="95">
        <f t="shared" si="543"/>
        <v>0</v>
      </c>
      <c r="AP3690" s="95">
        <f t="shared" si="544"/>
        <v>0</v>
      </c>
      <c r="AQ3690" s="95">
        <f t="shared" si="545"/>
        <v>0</v>
      </c>
      <c r="AS3690" s="111">
        <f t="shared" si="546"/>
        <v>0</v>
      </c>
    </row>
    <row r="3691" spans="3:45" ht="15.05" customHeight="1">
      <c r="C3691" s="192" t="s">
        <v>180</v>
      </c>
      <c r="D3691" s="448" t="str">
        <f t="shared" si="536"/>
        <v/>
      </c>
      <c r="E3691" s="449"/>
      <c r="F3691" s="449"/>
      <c r="G3691" s="449"/>
      <c r="H3691" s="450"/>
      <c r="I3691" s="628"/>
      <c r="J3691" s="629"/>
      <c r="K3691" s="628"/>
      <c r="L3691" s="629"/>
      <c r="M3691" s="628"/>
      <c r="N3691" s="629"/>
      <c r="O3691" s="628"/>
      <c r="P3691" s="629"/>
      <c r="Q3691" s="628"/>
      <c r="R3691" s="629"/>
      <c r="S3691" s="628"/>
      <c r="T3691" s="629"/>
      <c r="U3691" s="628"/>
      <c r="V3691" s="629"/>
      <c r="W3691" s="628"/>
      <c r="X3691" s="629"/>
      <c r="Y3691" s="628"/>
      <c r="Z3691" s="629"/>
      <c r="AA3691" s="630"/>
      <c r="AB3691" s="631"/>
      <c r="AC3691" s="631"/>
      <c r="AD3691" s="632"/>
      <c r="AE3691" s="288"/>
      <c r="AG3691" s="111">
        <f t="shared" si="537"/>
        <v>0</v>
      </c>
      <c r="AH3691" s="95">
        <f t="shared" si="538"/>
        <v>0</v>
      </c>
      <c r="AI3691" s="95">
        <f t="shared" si="539"/>
        <v>0</v>
      </c>
      <c r="AJ3691" s="95">
        <f t="shared" si="540"/>
        <v>0</v>
      </c>
      <c r="AL3691" s="111">
        <f t="shared" si="541"/>
        <v>0</v>
      </c>
      <c r="AN3691" s="111">
        <f t="shared" si="542"/>
        <v>0</v>
      </c>
      <c r="AO3691" s="95">
        <f t="shared" si="543"/>
        <v>0</v>
      </c>
      <c r="AP3691" s="95">
        <f t="shared" si="544"/>
        <v>0</v>
      </c>
      <c r="AQ3691" s="95">
        <f t="shared" si="545"/>
        <v>0</v>
      </c>
      <c r="AS3691" s="111">
        <f t="shared" si="546"/>
        <v>0</v>
      </c>
    </row>
    <row r="3692" spans="3:45" ht="15.05" customHeight="1">
      <c r="C3692" s="192" t="s">
        <v>181</v>
      </c>
      <c r="D3692" s="448" t="str">
        <f t="shared" si="536"/>
        <v/>
      </c>
      <c r="E3692" s="449"/>
      <c r="F3692" s="449"/>
      <c r="G3692" s="449"/>
      <c r="H3692" s="450"/>
      <c r="I3692" s="628"/>
      <c r="J3692" s="629"/>
      <c r="K3692" s="628"/>
      <c r="L3692" s="629"/>
      <c r="M3692" s="628"/>
      <c r="N3692" s="629"/>
      <c r="O3692" s="628"/>
      <c r="P3692" s="629"/>
      <c r="Q3692" s="628"/>
      <c r="R3692" s="629"/>
      <c r="S3692" s="628"/>
      <c r="T3692" s="629"/>
      <c r="U3692" s="628"/>
      <c r="V3692" s="629"/>
      <c r="W3692" s="628"/>
      <c r="X3692" s="629"/>
      <c r="Y3692" s="628"/>
      <c r="Z3692" s="629"/>
      <c r="AA3692" s="630"/>
      <c r="AB3692" s="631"/>
      <c r="AC3692" s="631"/>
      <c r="AD3692" s="632"/>
      <c r="AE3692" s="288"/>
      <c r="AG3692" s="111">
        <f t="shared" si="537"/>
        <v>0</v>
      </c>
      <c r="AH3692" s="95">
        <f t="shared" si="538"/>
        <v>0</v>
      </c>
      <c r="AI3692" s="95">
        <f t="shared" si="539"/>
        <v>0</v>
      </c>
      <c r="AJ3692" s="95">
        <f t="shared" si="540"/>
        <v>0</v>
      </c>
      <c r="AL3692" s="111">
        <f t="shared" si="541"/>
        <v>0</v>
      </c>
      <c r="AN3692" s="111">
        <f t="shared" si="542"/>
        <v>0</v>
      </c>
      <c r="AO3692" s="95">
        <f t="shared" si="543"/>
        <v>0</v>
      </c>
      <c r="AP3692" s="95">
        <f t="shared" si="544"/>
        <v>0</v>
      </c>
      <c r="AQ3692" s="95">
        <f t="shared" si="545"/>
        <v>0</v>
      </c>
      <c r="AS3692" s="111">
        <f t="shared" si="546"/>
        <v>0</v>
      </c>
    </row>
    <row r="3693" spans="3:45" ht="15.05" customHeight="1">
      <c r="C3693" s="192" t="s">
        <v>182</v>
      </c>
      <c r="D3693" s="448" t="str">
        <f t="shared" si="536"/>
        <v/>
      </c>
      <c r="E3693" s="449"/>
      <c r="F3693" s="449"/>
      <c r="G3693" s="449"/>
      <c r="H3693" s="450"/>
      <c r="I3693" s="628"/>
      <c r="J3693" s="629"/>
      <c r="K3693" s="628"/>
      <c r="L3693" s="629"/>
      <c r="M3693" s="628"/>
      <c r="N3693" s="629"/>
      <c r="O3693" s="628"/>
      <c r="P3693" s="629"/>
      <c r="Q3693" s="628"/>
      <c r="R3693" s="629"/>
      <c r="S3693" s="628"/>
      <c r="T3693" s="629"/>
      <c r="U3693" s="628"/>
      <c r="V3693" s="629"/>
      <c r="W3693" s="628"/>
      <c r="X3693" s="629"/>
      <c r="Y3693" s="628"/>
      <c r="Z3693" s="629"/>
      <c r="AA3693" s="630"/>
      <c r="AB3693" s="631"/>
      <c r="AC3693" s="631"/>
      <c r="AD3693" s="632"/>
      <c r="AE3693" s="288"/>
      <c r="AG3693" s="111">
        <f t="shared" si="537"/>
        <v>0</v>
      </c>
      <c r="AH3693" s="95">
        <f t="shared" si="538"/>
        <v>0</v>
      </c>
      <c r="AI3693" s="95">
        <f t="shared" si="539"/>
        <v>0</v>
      </c>
      <c r="AJ3693" s="95">
        <f t="shared" si="540"/>
        <v>0</v>
      </c>
      <c r="AL3693" s="111">
        <f t="shared" si="541"/>
        <v>0</v>
      </c>
      <c r="AN3693" s="111">
        <f t="shared" si="542"/>
        <v>0</v>
      </c>
      <c r="AO3693" s="95">
        <f t="shared" si="543"/>
        <v>0</v>
      </c>
      <c r="AP3693" s="95">
        <f t="shared" si="544"/>
        <v>0</v>
      </c>
      <c r="AQ3693" s="95">
        <f t="shared" si="545"/>
        <v>0</v>
      </c>
      <c r="AS3693" s="111">
        <f t="shared" si="546"/>
        <v>0</v>
      </c>
    </row>
    <row r="3694" spans="3:45" ht="15.05" customHeight="1">
      <c r="C3694" s="192" t="s">
        <v>183</v>
      </c>
      <c r="D3694" s="448" t="str">
        <f t="shared" si="536"/>
        <v/>
      </c>
      <c r="E3694" s="449"/>
      <c r="F3694" s="449"/>
      <c r="G3694" s="449"/>
      <c r="H3694" s="450"/>
      <c r="I3694" s="628"/>
      <c r="J3694" s="629"/>
      <c r="K3694" s="628"/>
      <c r="L3694" s="629"/>
      <c r="M3694" s="628"/>
      <c r="N3694" s="629"/>
      <c r="O3694" s="628"/>
      <c r="P3694" s="629"/>
      <c r="Q3694" s="628"/>
      <c r="R3694" s="629"/>
      <c r="S3694" s="628"/>
      <c r="T3694" s="629"/>
      <c r="U3694" s="628"/>
      <c r="V3694" s="629"/>
      <c r="W3694" s="628"/>
      <c r="X3694" s="629"/>
      <c r="Y3694" s="628"/>
      <c r="Z3694" s="629"/>
      <c r="AA3694" s="630"/>
      <c r="AB3694" s="631"/>
      <c r="AC3694" s="631"/>
      <c r="AD3694" s="632"/>
      <c r="AE3694" s="288"/>
      <c r="AG3694" s="111">
        <f t="shared" si="537"/>
        <v>0</v>
      </c>
      <c r="AH3694" s="95">
        <f t="shared" si="538"/>
        <v>0</v>
      </c>
      <c r="AI3694" s="95">
        <f t="shared" si="539"/>
        <v>0</v>
      </c>
      <c r="AJ3694" s="95">
        <f t="shared" si="540"/>
        <v>0</v>
      </c>
      <c r="AL3694" s="111">
        <f t="shared" si="541"/>
        <v>0</v>
      </c>
      <c r="AN3694" s="111">
        <f t="shared" si="542"/>
        <v>0</v>
      </c>
      <c r="AO3694" s="95">
        <f t="shared" si="543"/>
        <v>0</v>
      </c>
      <c r="AP3694" s="95">
        <f t="shared" si="544"/>
        <v>0</v>
      </c>
      <c r="AQ3694" s="95">
        <f t="shared" si="545"/>
        <v>0</v>
      </c>
      <c r="AS3694" s="111">
        <f t="shared" si="546"/>
        <v>0</v>
      </c>
    </row>
    <row r="3695" spans="3:45" ht="15.05" customHeight="1">
      <c r="C3695" s="192" t="s">
        <v>184</v>
      </c>
      <c r="D3695" s="448" t="str">
        <f t="shared" si="536"/>
        <v/>
      </c>
      <c r="E3695" s="449"/>
      <c r="F3695" s="449"/>
      <c r="G3695" s="449"/>
      <c r="H3695" s="450"/>
      <c r="I3695" s="628"/>
      <c r="J3695" s="629"/>
      <c r="K3695" s="628"/>
      <c r="L3695" s="629"/>
      <c r="M3695" s="628"/>
      <c r="N3695" s="629"/>
      <c r="O3695" s="628"/>
      <c r="P3695" s="629"/>
      <c r="Q3695" s="628"/>
      <c r="R3695" s="629"/>
      <c r="S3695" s="628"/>
      <c r="T3695" s="629"/>
      <c r="U3695" s="628"/>
      <c r="V3695" s="629"/>
      <c r="W3695" s="628"/>
      <c r="X3695" s="629"/>
      <c r="Y3695" s="628"/>
      <c r="Z3695" s="629"/>
      <c r="AA3695" s="630"/>
      <c r="AB3695" s="631"/>
      <c r="AC3695" s="631"/>
      <c r="AD3695" s="632"/>
      <c r="AE3695" s="288"/>
      <c r="AG3695" s="111">
        <f t="shared" si="537"/>
        <v>0</v>
      </c>
      <c r="AH3695" s="95">
        <f t="shared" si="538"/>
        <v>0</v>
      </c>
      <c r="AI3695" s="95">
        <f t="shared" si="539"/>
        <v>0</v>
      </c>
      <c r="AJ3695" s="95">
        <f t="shared" si="540"/>
        <v>0</v>
      </c>
      <c r="AL3695" s="111">
        <f t="shared" si="541"/>
        <v>0</v>
      </c>
      <c r="AN3695" s="111">
        <f t="shared" si="542"/>
        <v>0</v>
      </c>
      <c r="AO3695" s="95">
        <f t="shared" si="543"/>
        <v>0</v>
      </c>
      <c r="AP3695" s="95">
        <f t="shared" si="544"/>
        <v>0</v>
      </c>
      <c r="AQ3695" s="95">
        <f t="shared" si="545"/>
        <v>0</v>
      </c>
      <c r="AS3695" s="111">
        <f t="shared" si="546"/>
        <v>0</v>
      </c>
    </row>
    <row r="3696" spans="3:45" ht="15.05" customHeight="1">
      <c r="C3696" s="192" t="s">
        <v>185</v>
      </c>
      <c r="D3696" s="448" t="str">
        <f t="shared" si="536"/>
        <v/>
      </c>
      <c r="E3696" s="449"/>
      <c r="F3696" s="449"/>
      <c r="G3696" s="449"/>
      <c r="H3696" s="450"/>
      <c r="I3696" s="628"/>
      <c r="J3696" s="629"/>
      <c r="K3696" s="628"/>
      <c r="L3696" s="629"/>
      <c r="M3696" s="628"/>
      <c r="N3696" s="629"/>
      <c r="O3696" s="628"/>
      <c r="P3696" s="629"/>
      <c r="Q3696" s="628"/>
      <c r="R3696" s="629"/>
      <c r="S3696" s="628"/>
      <c r="T3696" s="629"/>
      <c r="U3696" s="628"/>
      <c r="V3696" s="629"/>
      <c r="W3696" s="628"/>
      <c r="X3696" s="629"/>
      <c r="Y3696" s="628"/>
      <c r="Z3696" s="629"/>
      <c r="AA3696" s="630"/>
      <c r="AB3696" s="631"/>
      <c r="AC3696" s="631"/>
      <c r="AD3696" s="632"/>
      <c r="AE3696" s="288"/>
      <c r="AG3696" s="111">
        <f t="shared" si="537"/>
        <v>0</v>
      </c>
      <c r="AH3696" s="95">
        <f t="shared" si="538"/>
        <v>0</v>
      </c>
      <c r="AI3696" s="95">
        <f t="shared" si="539"/>
        <v>0</v>
      </c>
      <c r="AJ3696" s="95">
        <f t="shared" si="540"/>
        <v>0</v>
      </c>
      <c r="AL3696" s="111">
        <f t="shared" si="541"/>
        <v>0</v>
      </c>
      <c r="AN3696" s="111">
        <f t="shared" si="542"/>
        <v>0</v>
      </c>
      <c r="AO3696" s="95">
        <f t="shared" si="543"/>
        <v>0</v>
      </c>
      <c r="AP3696" s="95">
        <f t="shared" si="544"/>
        <v>0</v>
      </c>
      <c r="AQ3696" s="95">
        <f t="shared" si="545"/>
        <v>0</v>
      </c>
      <c r="AS3696" s="111">
        <f t="shared" si="546"/>
        <v>0</v>
      </c>
    </row>
    <row r="3697" spans="1:45" ht="15.05" customHeight="1">
      <c r="C3697" s="192" t="s">
        <v>186</v>
      </c>
      <c r="D3697" s="448" t="str">
        <f t="shared" si="536"/>
        <v/>
      </c>
      <c r="E3697" s="449"/>
      <c r="F3697" s="449"/>
      <c r="G3697" s="449"/>
      <c r="H3697" s="450"/>
      <c r="I3697" s="628"/>
      <c r="J3697" s="629"/>
      <c r="K3697" s="628"/>
      <c r="L3697" s="629"/>
      <c r="M3697" s="628"/>
      <c r="N3697" s="629"/>
      <c r="O3697" s="628"/>
      <c r="P3697" s="629"/>
      <c r="Q3697" s="628"/>
      <c r="R3697" s="629"/>
      <c r="S3697" s="628"/>
      <c r="T3697" s="629"/>
      <c r="U3697" s="628"/>
      <c r="V3697" s="629"/>
      <c r="W3697" s="628"/>
      <c r="X3697" s="629"/>
      <c r="Y3697" s="628"/>
      <c r="Z3697" s="629"/>
      <c r="AA3697" s="630"/>
      <c r="AB3697" s="631"/>
      <c r="AC3697" s="631"/>
      <c r="AD3697" s="632"/>
      <c r="AE3697" s="288"/>
      <c r="AG3697" s="111">
        <f t="shared" si="537"/>
        <v>0</v>
      </c>
      <c r="AH3697" s="95">
        <f t="shared" si="538"/>
        <v>0</v>
      </c>
      <c r="AI3697" s="95">
        <f t="shared" si="539"/>
        <v>0</v>
      </c>
      <c r="AJ3697" s="95">
        <f t="shared" si="540"/>
        <v>0</v>
      </c>
      <c r="AL3697" s="111">
        <f t="shared" si="541"/>
        <v>0</v>
      </c>
      <c r="AN3697" s="111">
        <f t="shared" si="542"/>
        <v>0</v>
      </c>
      <c r="AO3697" s="95">
        <f t="shared" si="543"/>
        <v>0</v>
      </c>
      <c r="AP3697" s="95">
        <f t="shared" si="544"/>
        <v>0</v>
      </c>
      <c r="AQ3697" s="95">
        <f t="shared" si="545"/>
        <v>0</v>
      </c>
      <c r="AS3697" s="111">
        <f t="shared" si="546"/>
        <v>0</v>
      </c>
    </row>
    <row r="3698" spans="1:45" ht="15.05" customHeight="1">
      <c r="C3698" s="170" t="s">
        <v>187</v>
      </c>
      <c r="D3698" s="448" t="str">
        <f t="shared" si="536"/>
        <v/>
      </c>
      <c r="E3698" s="449"/>
      <c r="F3698" s="449"/>
      <c r="G3698" s="449"/>
      <c r="H3698" s="450"/>
      <c r="I3698" s="628"/>
      <c r="J3698" s="629"/>
      <c r="K3698" s="628"/>
      <c r="L3698" s="629"/>
      <c r="M3698" s="628"/>
      <c r="N3698" s="629"/>
      <c r="O3698" s="628"/>
      <c r="P3698" s="629"/>
      <c r="Q3698" s="628"/>
      <c r="R3698" s="629"/>
      <c r="S3698" s="628"/>
      <c r="T3698" s="629"/>
      <c r="U3698" s="628"/>
      <c r="V3698" s="629"/>
      <c r="W3698" s="628"/>
      <c r="X3698" s="629"/>
      <c r="Y3698" s="628"/>
      <c r="Z3698" s="629"/>
      <c r="AA3698" s="550"/>
      <c r="AB3698" s="550"/>
      <c r="AC3698" s="550"/>
      <c r="AD3698" s="550"/>
      <c r="AE3698" s="288"/>
      <c r="AG3698" s="111">
        <f t="shared" si="537"/>
        <v>0</v>
      </c>
      <c r="AH3698" s="95">
        <f t="shared" si="538"/>
        <v>0</v>
      </c>
      <c r="AI3698" s="95">
        <f t="shared" si="539"/>
        <v>0</v>
      </c>
      <c r="AJ3698" s="95">
        <f t="shared" si="540"/>
        <v>0</v>
      </c>
      <c r="AL3698" s="111">
        <f t="shared" si="541"/>
        <v>0</v>
      </c>
      <c r="AN3698" s="111">
        <f t="shared" si="542"/>
        <v>0</v>
      </c>
      <c r="AO3698" s="95">
        <f t="shared" si="543"/>
        <v>0</v>
      </c>
      <c r="AP3698" s="95">
        <f t="shared" si="544"/>
        <v>0</v>
      </c>
      <c r="AQ3698" s="95">
        <f t="shared" si="545"/>
        <v>0</v>
      </c>
      <c r="AS3698" s="111">
        <f t="shared" si="546"/>
        <v>0</v>
      </c>
    </row>
    <row r="3699" spans="1:45" ht="15.05" customHeight="1">
      <c r="C3699" s="194"/>
      <c r="D3699" s="194"/>
      <c r="E3699" s="194"/>
      <c r="F3699" s="194"/>
      <c r="G3699" s="194"/>
      <c r="H3699" s="205" t="s">
        <v>259</v>
      </c>
      <c r="I3699" s="444">
        <f t="shared" ref="I3699:Y3699" si="547">IF(AND(SUM(I3579:I3698)=0,COUNTIF(I3579:I3698,"NS")&gt;0),"NS",
IF(AND(SUM(I3579:I3698)=0,COUNTIF(I3579:I3698,0)&gt;0),0,
IF(AND(SUM(I3579:I3698)=0,COUNTIF(I3579:I3698,"NA")&gt;0),"NA",
SUM(I3579:I3698))))</f>
        <v>0</v>
      </c>
      <c r="J3699" s="445"/>
      <c r="K3699" s="444">
        <f t="shared" si="547"/>
        <v>0</v>
      </c>
      <c r="L3699" s="445"/>
      <c r="M3699" s="444">
        <f t="shared" si="547"/>
        <v>0</v>
      </c>
      <c r="N3699" s="445"/>
      <c r="O3699" s="444">
        <f t="shared" si="547"/>
        <v>0</v>
      </c>
      <c r="P3699" s="445"/>
      <c r="Q3699" s="444">
        <f t="shared" si="547"/>
        <v>0</v>
      </c>
      <c r="R3699" s="445"/>
      <c r="S3699" s="444">
        <f t="shared" si="547"/>
        <v>0</v>
      </c>
      <c r="T3699" s="445"/>
      <c r="U3699" s="444">
        <f t="shared" si="547"/>
        <v>0</v>
      </c>
      <c r="V3699" s="445"/>
      <c r="W3699" s="444">
        <f t="shared" si="547"/>
        <v>0</v>
      </c>
      <c r="X3699" s="445"/>
      <c r="Y3699" s="415">
        <f t="shared" si="547"/>
        <v>0</v>
      </c>
      <c r="Z3699" s="415"/>
      <c r="AA3699" s="636"/>
      <c r="AB3699" s="636"/>
      <c r="AC3699" s="636"/>
      <c r="AD3699" s="636"/>
      <c r="AE3699" s="288"/>
      <c r="AJ3699" s="171">
        <f>SUM(AJ3579:AJ3698)</f>
        <v>0</v>
      </c>
      <c r="AL3699" s="130">
        <f>SUM(AL3579:AL3698)</f>
        <v>0</v>
      </c>
      <c r="AQ3699" s="171">
        <f>SUM(AQ3579:AQ3698)</f>
        <v>0</v>
      </c>
      <c r="AS3699" s="171">
        <f>SUM(AS3579:AS3698)</f>
        <v>0</v>
      </c>
    </row>
    <row r="3700" spans="1:45" ht="15.05" customHeight="1"/>
    <row r="3701" spans="1:45" ht="24.05" customHeight="1">
      <c r="C3701" s="413" t="s">
        <v>250</v>
      </c>
      <c r="D3701" s="413"/>
      <c r="E3701" s="413"/>
      <c r="F3701" s="413"/>
      <c r="G3701" s="413"/>
      <c r="H3701" s="413"/>
      <c r="I3701" s="413"/>
      <c r="J3701" s="413"/>
      <c r="K3701" s="413"/>
      <c r="L3701" s="413"/>
      <c r="M3701" s="413"/>
      <c r="N3701" s="413"/>
      <c r="O3701" s="413"/>
      <c r="P3701" s="413"/>
      <c r="Q3701" s="413"/>
      <c r="R3701" s="413"/>
      <c r="S3701" s="413"/>
      <c r="T3701" s="413"/>
      <c r="U3701" s="413"/>
      <c r="V3701" s="413"/>
      <c r="W3701" s="413"/>
      <c r="X3701" s="413"/>
      <c r="Y3701" s="413"/>
      <c r="Z3701" s="413"/>
      <c r="AA3701" s="413"/>
      <c r="AB3701" s="413"/>
      <c r="AC3701" s="413"/>
      <c r="AD3701" s="413"/>
    </row>
    <row r="3702" spans="1:45" ht="60.05" customHeight="1">
      <c r="C3702" s="414"/>
      <c r="D3702" s="414"/>
      <c r="E3702" s="414"/>
      <c r="F3702" s="414"/>
      <c r="G3702" s="414"/>
      <c r="H3702" s="414"/>
      <c r="I3702" s="414"/>
      <c r="J3702" s="414"/>
      <c r="K3702" s="414"/>
      <c r="L3702" s="414"/>
      <c r="M3702" s="414"/>
      <c r="N3702" s="414"/>
      <c r="O3702" s="414"/>
      <c r="P3702" s="414"/>
      <c r="Q3702" s="414"/>
      <c r="R3702" s="414"/>
      <c r="S3702" s="414"/>
      <c r="T3702" s="414"/>
      <c r="U3702" s="414"/>
      <c r="V3702" s="414"/>
      <c r="W3702" s="414"/>
      <c r="X3702" s="414"/>
      <c r="Y3702" s="414"/>
      <c r="Z3702" s="414"/>
      <c r="AA3702" s="414"/>
      <c r="AB3702" s="414"/>
      <c r="AC3702" s="414"/>
      <c r="AD3702" s="414"/>
    </row>
    <row r="3703" spans="1:45">
      <c r="C3703" s="158"/>
      <c r="D3703" s="158"/>
      <c r="E3703" s="158"/>
      <c r="F3703" s="158"/>
      <c r="G3703" s="158"/>
      <c r="H3703" s="158"/>
      <c r="I3703" s="158"/>
      <c r="J3703" s="158"/>
      <c r="K3703" s="158"/>
      <c r="L3703" s="158"/>
      <c r="M3703" s="158"/>
      <c r="N3703" s="158"/>
      <c r="O3703" s="158"/>
      <c r="P3703" s="158"/>
      <c r="Q3703" s="158"/>
      <c r="R3703" s="158"/>
      <c r="S3703" s="158"/>
      <c r="T3703" s="158"/>
      <c r="U3703" s="158"/>
      <c r="V3703" s="158"/>
      <c r="W3703" s="158"/>
      <c r="X3703" s="158"/>
      <c r="Y3703" s="158"/>
      <c r="Z3703" s="158"/>
      <c r="AA3703" s="158"/>
      <c r="AB3703" s="158"/>
      <c r="AC3703" s="158"/>
      <c r="AD3703" s="158"/>
    </row>
    <row r="3704" spans="1:45">
      <c r="B3704" s="403" t="str">
        <f>IF(AJ3699=0,"","Error: verificar sumas por fila en el apartado de computadoras.")</f>
        <v/>
      </c>
      <c r="C3704" s="403"/>
      <c r="D3704" s="403"/>
      <c r="E3704" s="403"/>
      <c r="F3704" s="403"/>
      <c r="G3704" s="403"/>
      <c r="H3704" s="403"/>
      <c r="I3704" s="403"/>
      <c r="J3704" s="403"/>
      <c r="K3704" s="403"/>
      <c r="L3704" s="403"/>
      <c r="M3704" s="403"/>
      <c r="N3704" s="403"/>
      <c r="O3704" s="403"/>
      <c r="P3704" s="403"/>
      <c r="Q3704" s="403"/>
      <c r="R3704" s="403"/>
      <c r="S3704" s="403"/>
      <c r="T3704" s="403"/>
      <c r="U3704" s="403"/>
      <c r="V3704" s="403"/>
      <c r="W3704" s="403"/>
      <c r="X3704" s="403"/>
      <c r="Y3704" s="403"/>
      <c r="Z3704" s="403"/>
      <c r="AA3704" s="403"/>
      <c r="AB3704" s="403"/>
      <c r="AC3704" s="403"/>
      <c r="AD3704" s="403"/>
    </row>
    <row r="3705" spans="1:45">
      <c r="B3705" s="403" t="str">
        <f>IF(AQ3699=0,"","Error: verificar sumas por fila en el apartado de impresoras.")</f>
        <v/>
      </c>
      <c r="C3705" s="403"/>
      <c r="D3705" s="403"/>
      <c r="E3705" s="403"/>
      <c r="F3705" s="403"/>
      <c r="G3705" s="403"/>
      <c r="H3705" s="403"/>
      <c r="I3705" s="403"/>
      <c r="J3705" s="403"/>
      <c r="K3705" s="403"/>
      <c r="L3705" s="403"/>
      <c r="M3705" s="403"/>
      <c r="N3705" s="403"/>
      <c r="O3705" s="403"/>
      <c r="P3705" s="403"/>
      <c r="Q3705" s="403"/>
      <c r="R3705" s="403"/>
      <c r="S3705" s="403"/>
      <c r="T3705" s="403"/>
      <c r="U3705" s="403"/>
      <c r="V3705" s="403"/>
      <c r="W3705" s="403"/>
      <c r="X3705" s="403"/>
      <c r="Y3705" s="403"/>
      <c r="Z3705" s="403"/>
      <c r="AA3705" s="403"/>
      <c r="AB3705" s="403"/>
      <c r="AC3705" s="403"/>
      <c r="AD3705" s="403"/>
    </row>
    <row r="3706" spans="1:45">
      <c r="B3706" s="403" t="str">
        <f>IF(AS3699=0,"","Alerta: por qué el numeral "&amp;AT3579&amp;" y/o demás numerales no tiene(n) ningún electrónico en funcionamiento.")</f>
        <v/>
      </c>
      <c r="C3706" s="403"/>
      <c r="D3706" s="403"/>
      <c r="E3706" s="403"/>
      <c r="F3706" s="403"/>
      <c r="G3706" s="403"/>
      <c r="H3706" s="403"/>
      <c r="I3706" s="403"/>
      <c r="J3706" s="403"/>
      <c r="K3706" s="403"/>
      <c r="L3706" s="403"/>
      <c r="M3706" s="403"/>
      <c r="N3706" s="403"/>
      <c r="O3706" s="403"/>
      <c r="P3706" s="403"/>
      <c r="Q3706" s="403"/>
      <c r="R3706" s="403"/>
      <c r="S3706" s="403"/>
      <c r="T3706" s="403"/>
      <c r="U3706" s="403"/>
      <c r="V3706" s="403"/>
      <c r="W3706" s="403"/>
      <c r="X3706" s="403"/>
      <c r="Y3706" s="403"/>
      <c r="Z3706" s="403"/>
      <c r="AA3706" s="403"/>
      <c r="AB3706" s="403"/>
      <c r="AC3706" s="403"/>
      <c r="AD3706" s="403"/>
    </row>
    <row r="3707" spans="1:45">
      <c r="B3707" s="404" t="str">
        <f>IF(AL3699=0,"","Error: debe completar toda la información requerida.")</f>
        <v/>
      </c>
      <c r="C3707" s="404"/>
      <c r="D3707" s="404"/>
      <c r="E3707" s="404"/>
      <c r="F3707" s="404"/>
      <c r="G3707" s="404"/>
      <c r="H3707" s="404"/>
      <c r="I3707" s="404"/>
      <c r="J3707" s="404"/>
      <c r="K3707" s="404"/>
      <c r="L3707" s="404"/>
      <c r="M3707" s="404"/>
      <c r="N3707" s="404"/>
      <c r="O3707" s="404"/>
      <c r="P3707" s="404"/>
      <c r="Q3707" s="404"/>
      <c r="R3707" s="404"/>
      <c r="S3707" s="404"/>
      <c r="T3707" s="404"/>
      <c r="U3707" s="404"/>
      <c r="V3707" s="404"/>
      <c r="W3707" s="404"/>
      <c r="X3707" s="404"/>
      <c r="Y3707" s="404"/>
      <c r="Z3707" s="404"/>
      <c r="AA3707" s="404"/>
      <c r="AB3707" s="404"/>
      <c r="AC3707" s="404"/>
      <c r="AD3707" s="404"/>
    </row>
    <row r="3708" spans="1:45">
      <c r="C3708" s="158"/>
      <c r="D3708" s="158"/>
      <c r="E3708" s="158"/>
      <c r="F3708" s="158"/>
      <c r="G3708" s="158"/>
      <c r="H3708" s="158"/>
      <c r="I3708" s="158"/>
      <c r="J3708" s="158"/>
      <c r="K3708" s="158"/>
      <c r="L3708" s="158"/>
      <c r="M3708" s="158"/>
      <c r="N3708" s="158"/>
      <c r="O3708" s="158"/>
      <c r="P3708" s="158"/>
      <c r="Q3708" s="158"/>
      <c r="R3708" s="158"/>
      <c r="S3708" s="158"/>
      <c r="T3708" s="158"/>
      <c r="U3708" s="158"/>
      <c r="V3708" s="158"/>
      <c r="W3708" s="158"/>
      <c r="X3708" s="158"/>
      <c r="Y3708" s="158"/>
      <c r="Z3708" s="158"/>
      <c r="AA3708" s="158"/>
      <c r="AB3708" s="158"/>
      <c r="AC3708" s="158"/>
      <c r="AD3708" s="158"/>
    </row>
    <row r="3709" spans="1:45" ht="36.65" customHeight="1">
      <c r="A3709" s="159" t="s">
        <v>360</v>
      </c>
      <c r="B3709" s="624" t="s">
        <v>610</v>
      </c>
      <c r="C3709" s="624"/>
      <c r="D3709" s="624"/>
      <c r="E3709" s="624"/>
      <c r="F3709" s="624"/>
      <c r="G3709" s="624"/>
      <c r="H3709" s="624"/>
      <c r="I3709" s="624"/>
      <c r="J3709" s="624"/>
      <c r="K3709" s="624"/>
      <c r="L3709" s="624"/>
      <c r="M3709" s="624"/>
      <c r="N3709" s="624"/>
      <c r="O3709" s="624"/>
      <c r="P3709" s="624"/>
      <c r="Q3709" s="624"/>
      <c r="R3709" s="624"/>
      <c r="S3709" s="624"/>
      <c r="T3709" s="624"/>
      <c r="U3709" s="624"/>
      <c r="V3709" s="624"/>
      <c r="W3709" s="624"/>
      <c r="X3709" s="624"/>
      <c r="Y3709" s="624"/>
      <c r="Z3709" s="624"/>
      <c r="AA3709" s="624"/>
      <c r="AB3709" s="624"/>
      <c r="AC3709" s="624"/>
      <c r="AD3709" s="624"/>
    </row>
    <row r="3710" spans="1:45" ht="15.05" customHeight="1">
      <c r="A3710" s="132"/>
      <c r="B3710" s="132"/>
      <c r="C3710" s="422" t="s">
        <v>269</v>
      </c>
      <c r="D3710" s="422"/>
      <c r="E3710" s="422"/>
      <c r="F3710" s="422"/>
      <c r="G3710" s="422"/>
      <c r="H3710" s="422"/>
      <c r="I3710" s="422"/>
      <c r="J3710" s="422"/>
      <c r="K3710" s="422"/>
      <c r="L3710" s="422"/>
      <c r="M3710" s="422"/>
      <c r="N3710" s="422"/>
      <c r="O3710" s="422"/>
      <c r="P3710" s="422"/>
      <c r="Q3710" s="422"/>
      <c r="R3710" s="422"/>
      <c r="S3710" s="422"/>
      <c r="T3710" s="422"/>
      <c r="U3710" s="422"/>
      <c r="V3710" s="422"/>
      <c r="W3710" s="422"/>
      <c r="X3710" s="422"/>
      <c r="Y3710" s="422"/>
      <c r="Z3710" s="422"/>
      <c r="AA3710" s="422"/>
      <c r="AB3710" s="422"/>
      <c r="AC3710" s="422"/>
      <c r="AD3710" s="422"/>
    </row>
    <row r="3711" spans="1:45" ht="15.05" customHeight="1" thickBot="1">
      <c r="A3711" s="132"/>
      <c r="B3711" s="132"/>
      <c r="C3711" s="132"/>
      <c r="D3711" s="132"/>
      <c r="E3711" s="132"/>
      <c r="F3711" s="132"/>
      <c r="G3711" s="132"/>
      <c r="H3711" s="132"/>
      <c r="I3711" s="132"/>
      <c r="J3711" s="132"/>
      <c r="K3711" s="132"/>
      <c r="L3711" s="132"/>
      <c r="M3711" s="132"/>
      <c r="N3711" s="132"/>
      <c r="O3711" s="132"/>
      <c r="P3711" s="132"/>
      <c r="Q3711" s="132"/>
      <c r="R3711" s="132"/>
      <c r="S3711" s="132"/>
      <c r="T3711" s="132"/>
      <c r="U3711" s="132"/>
      <c r="V3711" s="132"/>
      <c r="W3711" s="132"/>
      <c r="X3711" s="132"/>
      <c r="Y3711" s="132"/>
      <c r="Z3711" s="132"/>
      <c r="AA3711" s="132"/>
      <c r="AB3711" s="132"/>
      <c r="AC3711" s="132"/>
      <c r="AD3711" s="132"/>
    </row>
    <row r="3712" spans="1:45" ht="15.05" customHeight="1" thickBot="1">
      <c r="A3712" s="132"/>
      <c r="B3712" s="132"/>
      <c r="C3712" s="295"/>
      <c r="D3712" s="277" t="s">
        <v>270</v>
      </c>
      <c r="E3712" s="132"/>
      <c r="F3712" s="132"/>
      <c r="G3712" s="132"/>
      <c r="H3712" s="132"/>
      <c r="I3712" s="295"/>
      <c r="J3712" s="143" t="s">
        <v>612</v>
      </c>
      <c r="K3712" s="132"/>
      <c r="L3712" s="132"/>
      <c r="M3712" s="132"/>
      <c r="N3712" s="132"/>
      <c r="O3712" s="132"/>
      <c r="P3712" s="132"/>
      <c r="Q3712" s="132"/>
      <c r="R3712" s="132"/>
      <c r="S3712" s="132"/>
      <c r="T3712" s="296"/>
      <c r="U3712" s="143" t="s">
        <v>611</v>
      </c>
      <c r="V3712" s="132"/>
      <c r="W3712" s="132"/>
      <c r="X3712" s="132"/>
      <c r="Y3712" s="132"/>
      <c r="Z3712" s="132"/>
      <c r="AA3712" s="132"/>
      <c r="AB3712" s="132"/>
      <c r="AC3712" s="132"/>
      <c r="AD3712" s="132"/>
    </row>
    <row r="3713" spans="1:35" ht="15.05" customHeight="1">
      <c r="A3713" s="132"/>
      <c r="B3713" s="132"/>
      <c r="C3713" s="132"/>
      <c r="D3713" s="132"/>
      <c r="E3713" s="132"/>
      <c r="F3713" s="132"/>
      <c r="G3713" s="132"/>
      <c r="H3713" s="132"/>
      <c r="I3713" s="132"/>
      <c r="J3713" s="132"/>
      <c r="K3713" s="132"/>
      <c r="L3713" s="132"/>
      <c r="M3713" s="132"/>
      <c r="N3713" s="132"/>
      <c r="O3713" s="132"/>
      <c r="P3713" s="132"/>
      <c r="Q3713" s="132"/>
      <c r="R3713" s="132"/>
      <c r="S3713" s="132"/>
      <c r="T3713" s="132"/>
      <c r="U3713" s="132"/>
      <c r="V3713" s="132"/>
      <c r="W3713" s="132"/>
      <c r="X3713" s="132"/>
      <c r="Y3713" s="132"/>
      <c r="Z3713" s="132"/>
      <c r="AA3713" s="132"/>
      <c r="AB3713" s="132"/>
      <c r="AC3713" s="132"/>
      <c r="AD3713" s="132"/>
    </row>
    <row r="3714" spans="1:35" ht="24.05" customHeight="1">
      <c r="A3714" s="132"/>
      <c r="B3714" s="132"/>
      <c r="C3714" s="452" t="s">
        <v>250</v>
      </c>
      <c r="D3714" s="452"/>
      <c r="E3714" s="452"/>
      <c r="F3714" s="452"/>
      <c r="G3714" s="452"/>
      <c r="H3714" s="452"/>
      <c r="I3714" s="452"/>
      <c r="J3714" s="452"/>
      <c r="K3714" s="452"/>
      <c r="L3714" s="452"/>
      <c r="M3714" s="452"/>
      <c r="N3714" s="452"/>
      <c r="O3714" s="452"/>
      <c r="P3714" s="452"/>
      <c r="Q3714" s="452"/>
      <c r="R3714" s="452"/>
      <c r="S3714" s="452"/>
      <c r="T3714" s="452"/>
      <c r="U3714" s="452"/>
      <c r="V3714" s="452"/>
      <c r="W3714" s="452"/>
      <c r="X3714" s="452"/>
      <c r="Y3714" s="452"/>
      <c r="Z3714" s="452"/>
      <c r="AA3714" s="452"/>
      <c r="AB3714" s="452"/>
      <c r="AC3714" s="452"/>
      <c r="AD3714" s="452"/>
    </row>
    <row r="3715" spans="1:35" ht="60.05" customHeight="1">
      <c r="A3715" s="132"/>
      <c r="B3715" s="132"/>
      <c r="C3715" s="414"/>
      <c r="D3715" s="414"/>
      <c r="E3715" s="414"/>
      <c r="F3715" s="414"/>
      <c r="G3715" s="414"/>
      <c r="H3715" s="414"/>
      <c r="I3715" s="414"/>
      <c r="J3715" s="414"/>
      <c r="K3715" s="414"/>
      <c r="L3715" s="414"/>
      <c r="M3715" s="414"/>
      <c r="N3715" s="414"/>
      <c r="O3715" s="414"/>
      <c r="P3715" s="414"/>
      <c r="Q3715" s="414"/>
      <c r="R3715" s="414"/>
      <c r="S3715" s="414"/>
      <c r="T3715" s="414"/>
      <c r="U3715" s="414"/>
      <c r="V3715" s="414"/>
      <c r="W3715" s="414"/>
      <c r="X3715" s="414"/>
      <c r="Y3715" s="414"/>
      <c r="Z3715" s="414"/>
      <c r="AA3715" s="414"/>
      <c r="AB3715" s="414"/>
      <c r="AC3715" s="414"/>
      <c r="AD3715" s="414"/>
    </row>
    <row r="3716" spans="1:35" ht="15.05" customHeight="1">
      <c r="A3716" s="132"/>
      <c r="B3716" s="132"/>
      <c r="C3716" s="132"/>
      <c r="D3716" s="132"/>
      <c r="E3716" s="132"/>
      <c r="F3716" s="132"/>
      <c r="G3716" s="132"/>
      <c r="H3716" s="132"/>
      <c r="I3716" s="132"/>
      <c r="J3716" s="132"/>
      <c r="K3716" s="132"/>
      <c r="L3716" s="132"/>
      <c r="M3716" s="132"/>
      <c r="N3716" s="132"/>
      <c r="O3716" s="132"/>
      <c r="P3716" s="132"/>
      <c r="Q3716" s="132"/>
      <c r="R3716" s="132"/>
      <c r="S3716" s="132"/>
      <c r="T3716" s="132"/>
      <c r="U3716" s="132"/>
      <c r="V3716" s="132"/>
      <c r="W3716" s="132"/>
      <c r="X3716" s="132"/>
      <c r="Y3716" s="132"/>
      <c r="Z3716" s="132"/>
      <c r="AA3716" s="132"/>
      <c r="AB3716" s="132"/>
      <c r="AC3716" s="132"/>
      <c r="AD3716" s="132"/>
    </row>
    <row r="3717" spans="1:35" ht="15.05" customHeight="1">
      <c r="A3717" s="132"/>
      <c r="B3717" s="405" t="str">
        <f>IF(COUNTIF(C3712:T3712,"X")&gt;1,"Error: seleccionar sólo un código.","")</f>
        <v/>
      </c>
      <c r="C3717" s="405"/>
      <c r="D3717" s="405"/>
      <c r="E3717" s="405"/>
      <c r="F3717" s="405"/>
      <c r="G3717" s="405"/>
      <c r="H3717" s="405"/>
      <c r="I3717" s="405"/>
      <c r="J3717" s="405"/>
      <c r="K3717" s="405"/>
      <c r="L3717" s="405"/>
      <c r="M3717" s="405"/>
      <c r="N3717" s="405"/>
      <c r="O3717" s="405"/>
      <c r="P3717" s="405"/>
      <c r="Q3717" s="405"/>
      <c r="R3717" s="405"/>
      <c r="S3717" s="405"/>
      <c r="T3717" s="405"/>
      <c r="U3717" s="405"/>
      <c r="V3717" s="405"/>
      <c r="W3717" s="405"/>
      <c r="X3717" s="405"/>
      <c r="Y3717" s="405"/>
      <c r="Z3717" s="405"/>
      <c r="AA3717" s="405"/>
      <c r="AB3717" s="405"/>
      <c r="AC3717" s="405"/>
      <c r="AD3717" s="405"/>
    </row>
    <row r="3718" spans="1:35" ht="15.05" customHeight="1">
      <c r="A3718" s="132"/>
      <c r="B3718" s="132"/>
      <c r="C3718" s="132"/>
      <c r="D3718" s="132"/>
      <c r="E3718" s="132"/>
      <c r="F3718" s="132"/>
      <c r="G3718" s="132"/>
      <c r="H3718" s="132"/>
      <c r="I3718" s="132"/>
      <c r="J3718" s="132"/>
      <c r="K3718" s="132"/>
      <c r="L3718" s="132"/>
      <c r="M3718" s="132"/>
      <c r="N3718" s="132"/>
      <c r="O3718" s="132"/>
      <c r="P3718" s="132"/>
      <c r="Q3718" s="132"/>
      <c r="R3718" s="132"/>
      <c r="S3718" s="132"/>
      <c r="T3718" s="132"/>
      <c r="U3718" s="132"/>
      <c r="V3718" s="132"/>
      <c r="W3718" s="132"/>
      <c r="X3718" s="132"/>
      <c r="Y3718" s="132"/>
      <c r="Z3718" s="132"/>
      <c r="AA3718" s="132"/>
      <c r="AB3718" s="132"/>
      <c r="AC3718" s="132"/>
      <c r="AD3718" s="132"/>
    </row>
    <row r="3719" spans="1:35" ht="15.05" customHeight="1">
      <c r="A3719" s="132"/>
      <c r="B3719" s="132"/>
      <c r="C3719" s="132"/>
      <c r="D3719" s="132"/>
      <c r="E3719" s="132"/>
      <c r="F3719" s="132"/>
      <c r="G3719" s="132"/>
      <c r="H3719" s="132"/>
      <c r="I3719" s="132"/>
      <c r="J3719" s="132"/>
      <c r="K3719" s="132"/>
      <c r="L3719" s="132"/>
      <c r="M3719" s="132"/>
      <c r="N3719" s="132"/>
      <c r="O3719" s="132"/>
      <c r="P3719" s="132"/>
      <c r="Q3719" s="132"/>
      <c r="R3719" s="132"/>
      <c r="S3719" s="132"/>
      <c r="T3719" s="132"/>
      <c r="U3719" s="132"/>
      <c r="V3719" s="132"/>
      <c r="W3719" s="132"/>
      <c r="X3719" s="132"/>
      <c r="Y3719" s="132"/>
      <c r="Z3719" s="132"/>
      <c r="AA3719" s="132"/>
      <c r="AB3719" s="132"/>
      <c r="AC3719" s="132"/>
      <c r="AD3719" s="132"/>
    </row>
    <row r="3720" spans="1:35" ht="15.05" customHeight="1">
      <c r="A3720" s="132"/>
      <c r="B3720" s="132"/>
      <c r="C3720" s="132"/>
      <c r="D3720" s="132"/>
      <c r="E3720" s="132"/>
      <c r="F3720" s="132"/>
      <c r="G3720" s="132"/>
      <c r="H3720" s="132"/>
      <c r="I3720" s="132"/>
      <c r="J3720" s="132"/>
      <c r="K3720" s="132"/>
      <c r="L3720" s="132"/>
      <c r="M3720" s="132"/>
      <c r="N3720" s="132"/>
      <c r="O3720" s="132"/>
      <c r="P3720" s="132"/>
      <c r="Q3720" s="132"/>
      <c r="R3720" s="132"/>
      <c r="S3720" s="132"/>
      <c r="T3720" s="132"/>
      <c r="U3720" s="132"/>
      <c r="V3720" s="132"/>
      <c r="W3720" s="132"/>
      <c r="X3720" s="132"/>
      <c r="Y3720" s="132"/>
      <c r="Z3720" s="132"/>
      <c r="AA3720" s="132"/>
      <c r="AB3720" s="132"/>
      <c r="AC3720" s="132"/>
      <c r="AD3720" s="132"/>
    </row>
    <row r="3721" spans="1:35" ht="15.05" customHeight="1">
      <c r="A3721" s="132"/>
      <c r="B3721" s="132"/>
      <c r="C3721" s="132"/>
      <c r="D3721" s="132"/>
      <c r="E3721" s="132"/>
      <c r="F3721" s="132"/>
      <c r="G3721" s="132"/>
      <c r="H3721" s="132"/>
      <c r="I3721" s="132"/>
      <c r="J3721" s="132"/>
      <c r="K3721" s="132"/>
      <c r="L3721" s="132"/>
      <c r="M3721" s="132"/>
      <c r="N3721" s="132"/>
      <c r="O3721" s="132"/>
      <c r="P3721" s="132"/>
      <c r="Q3721" s="132"/>
      <c r="R3721" s="132"/>
      <c r="S3721" s="132"/>
      <c r="T3721" s="132"/>
      <c r="U3721" s="132"/>
      <c r="V3721" s="132"/>
      <c r="W3721" s="132"/>
      <c r="X3721" s="132"/>
      <c r="Y3721" s="132"/>
      <c r="Z3721" s="132"/>
      <c r="AA3721" s="132"/>
      <c r="AB3721" s="132"/>
      <c r="AC3721" s="132"/>
      <c r="AD3721" s="132"/>
    </row>
    <row r="3722" spans="1:35" ht="36.65" customHeight="1">
      <c r="A3722" s="159" t="s">
        <v>370</v>
      </c>
      <c r="B3722" s="624" t="s">
        <v>872</v>
      </c>
      <c r="C3722" s="624"/>
      <c r="D3722" s="624"/>
      <c r="E3722" s="624"/>
      <c r="F3722" s="624"/>
      <c r="G3722" s="624"/>
      <c r="H3722" s="624"/>
      <c r="I3722" s="624"/>
      <c r="J3722" s="624"/>
      <c r="K3722" s="624"/>
      <c r="L3722" s="624"/>
      <c r="M3722" s="624"/>
      <c r="N3722" s="624"/>
      <c r="O3722" s="624"/>
      <c r="P3722" s="624"/>
      <c r="Q3722" s="624"/>
      <c r="R3722" s="624"/>
      <c r="S3722" s="624"/>
      <c r="T3722" s="624"/>
      <c r="U3722" s="624"/>
      <c r="V3722" s="624"/>
      <c r="W3722" s="624"/>
      <c r="X3722" s="624"/>
      <c r="Y3722" s="624"/>
      <c r="Z3722" s="624"/>
      <c r="AA3722" s="624"/>
      <c r="AB3722" s="624"/>
      <c r="AC3722" s="624"/>
      <c r="AD3722" s="624"/>
    </row>
    <row r="3723" spans="1:35" ht="36" customHeight="1">
      <c r="A3723" s="132"/>
      <c r="B3723" s="132"/>
      <c r="C3723" s="422" t="s">
        <v>873</v>
      </c>
      <c r="D3723" s="422"/>
      <c r="E3723" s="422"/>
      <c r="F3723" s="422"/>
      <c r="G3723" s="422"/>
      <c r="H3723" s="422"/>
      <c r="I3723" s="422"/>
      <c r="J3723" s="422"/>
      <c r="K3723" s="422"/>
      <c r="L3723" s="422"/>
      <c r="M3723" s="422"/>
      <c r="N3723" s="422"/>
      <c r="O3723" s="422"/>
      <c r="P3723" s="422"/>
      <c r="Q3723" s="422"/>
      <c r="R3723" s="422"/>
      <c r="S3723" s="422"/>
      <c r="T3723" s="422"/>
      <c r="U3723" s="422"/>
      <c r="V3723" s="422"/>
      <c r="W3723" s="422"/>
      <c r="X3723" s="422"/>
      <c r="Y3723" s="422"/>
      <c r="Z3723" s="422"/>
      <c r="AA3723" s="422"/>
      <c r="AB3723" s="422"/>
      <c r="AC3723" s="422"/>
      <c r="AD3723" s="422"/>
    </row>
    <row r="3724" spans="1:35" ht="36" customHeight="1">
      <c r="A3724" s="132"/>
      <c r="B3724" s="132"/>
      <c r="C3724" s="422" t="s">
        <v>874</v>
      </c>
      <c r="D3724" s="422"/>
      <c r="E3724" s="422"/>
      <c r="F3724" s="422"/>
      <c r="G3724" s="422"/>
      <c r="H3724" s="422"/>
      <c r="I3724" s="422"/>
      <c r="J3724" s="422"/>
      <c r="K3724" s="422"/>
      <c r="L3724" s="422"/>
      <c r="M3724" s="422"/>
      <c r="N3724" s="422"/>
      <c r="O3724" s="422"/>
      <c r="P3724" s="422"/>
      <c r="Q3724" s="422"/>
      <c r="R3724" s="422"/>
      <c r="S3724" s="422"/>
      <c r="T3724" s="422"/>
      <c r="U3724" s="422"/>
      <c r="V3724" s="422"/>
      <c r="W3724" s="422"/>
      <c r="X3724" s="422"/>
      <c r="Y3724" s="422"/>
      <c r="Z3724" s="422"/>
      <c r="AA3724" s="422"/>
      <c r="AB3724" s="422"/>
      <c r="AC3724" s="422"/>
      <c r="AD3724" s="422"/>
    </row>
    <row r="3725" spans="1:35" ht="36" customHeight="1">
      <c r="A3725" s="132"/>
      <c r="B3725" s="132"/>
      <c r="C3725" s="422" t="s">
        <v>875</v>
      </c>
      <c r="D3725" s="422"/>
      <c r="E3725" s="422"/>
      <c r="F3725" s="422"/>
      <c r="G3725" s="422"/>
      <c r="H3725" s="422"/>
      <c r="I3725" s="422"/>
      <c r="J3725" s="422"/>
      <c r="K3725" s="422"/>
      <c r="L3725" s="422"/>
      <c r="M3725" s="422"/>
      <c r="N3725" s="422"/>
      <c r="O3725" s="422"/>
      <c r="P3725" s="422"/>
      <c r="Q3725" s="422"/>
      <c r="R3725" s="422"/>
      <c r="S3725" s="422"/>
      <c r="T3725" s="422"/>
      <c r="U3725" s="422"/>
      <c r="V3725" s="422"/>
      <c r="W3725" s="422"/>
      <c r="X3725" s="422"/>
      <c r="Y3725" s="422"/>
      <c r="Z3725" s="422"/>
      <c r="AA3725" s="422"/>
      <c r="AB3725" s="422"/>
      <c r="AC3725" s="422"/>
      <c r="AD3725" s="422"/>
    </row>
    <row r="3726" spans="1:35" ht="36.65" customHeight="1">
      <c r="A3726" s="132"/>
      <c r="B3726" s="132"/>
      <c r="C3726" s="422" t="s">
        <v>1038</v>
      </c>
      <c r="D3726" s="422"/>
      <c r="E3726" s="422"/>
      <c r="F3726" s="422"/>
      <c r="G3726" s="422"/>
      <c r="H3726" s="422"/>
      <c r="I3726" s="422"/>
      <c r="J3726" s="422"/>
      <c r="K3726" s="422"/>
      <c r="L3726" s="422"/>
      <c r="M3726" s="422"/>
      <c r="N3726" s="422"/>
      <c r="O3726" s="422"/>
      <c r="P3726" s="422"/>
      <c r="Q3726" s="422"/>
      <c r="R3726" s="422"/>
      <c r="S3726" s="422"/>
      <c r="T3726" s="422"/>
      <c r="U3726" s="422"/>
      <c r="V3726" s="422"/>
      <c r="W3726" s="422"/>
      <c r="X3726" s="422"/>
      <c r="Y3726" s="422"/>
      <c r="Z3726" s="422"/>
      <c r="AA3726" s="422"/>
      <c r="AB3726" s="422"/>
      <c r="AC3726" s="422"/>
      <c r="AD3726" s="422"/>
    </row>
    <row r="3727" spans="1:35" ht="36.65" customHeight="1">
      <c r="A3727" s="132"/>
      <c r="B3727" s="132"/>
      <c r="C3727" s="422" t="s">
        <v>876</v>
      </c>
      <c r="D3727" s="422"/>
      <c r="E3727" s="422"/>
      <c r="F3727" s="422"/>
      <c r="G3727" s="422"/>
      <c r="H3727" s="422"/>
      <c r="I3727" s="422"/>
      <c r="J3727" s="422"/>
      <c r="K3727" s="422"/>
      <c r="L3727" s="422"/>
      <c r="M3727" s="422"/>
      <c r="N3727" s="422"/>
      <c r="O3727" s="422"/>
      <c r="P3727" s="422"/>
      <c r="Q3727" s="422"/>
      <c r="R3727" s="422"/>
      <c r="S3727" s="422"/>
      <c r="T3727" s="422"/>
      <c r="U3727" s="422"/>
      <c r="V3727" s="422"/>
      <c r="W3727" s="422"/>
      <c r="X3727" s="422"/>
      <c r="Y3727" s="422"/>
      <c r="Z3727" s="422"/>
      <c r="AA3727" s="422"/>
      <c r="AB3727" s="422"/>
      <c r="AC3727" s="422"/>
      <c r="AD3727" s="422"/>
      <c r="AG3727" s="94" t="s">
        <v>917</v>
      </c>
      <c r="AH3727" s="95" t="s">
        <v>926</v>
      </c>
      <c r="AI3727" s="95" t="s">
        <v>927</v>
      </c>
    </row>
    <row r="3728" spans="1:35" ht="36.65" customHeight="1">
      <c r="A3728" s="132"/>
      <c r="B3728" s="132"/>
      <c r="C3728" s="422" t="s">
        <v>877</v>
      </c>
      <c r="D3728" s="422"/>
      <c r="E3728" s="422"/>
      <c r="F3728" s="422"/>
      <c r="G3728" s="422"/>
      <c r="H3728" s="422"/>
      <c r="I3728" s="422"/>
      <c r="J3728" s="422"/>
      <c r="K3728" s="422"/>
      <c r="L3728" s="422"/>
      <c r="M3728" s="422"/>
      <c r="N3728" s="422"/>
      <c r="O3728" s="422"/>
      <c r="P3728" s="422"/>
      <c r="Q3728" s="422"/>
      <c r="R3728" s="422"/>
      <c r="S3728" s="422"/>
      <c r="T3728" s="422"/>
      <c r="U3728" s="422"/>
      <c r="V3728" s="422"/>
      <c r="W3728" s="422"/>
      <c r="X3728" s="422"/>
      <c r="Y3728" s="422"/>
      <c r="Z3728" s="422"/>
      <c r="AA3728" s="422"/>
      <c r="AB3728" s="422"/>
      <c r="AC3728" s="422"/>
      <c r="AD3728" s="422"/>
      <c r="AG3728" s="94">
        <f>COUNTBLANK(C3730:H3758)</f>
        <v>169</v>
      </c>
      <c r="AH3728" s="95">
        <v>169</v>
      </c>
      <c r="AI3728" s="95">
        <v>154</v>
      </c>
    </row>
    <row r="3729" spans="1:43" ht="15.05" customHeight="1" thickBot="1">
      <c r="A3729" s="132"/>
      <c r="B3729" s="132"/>
      <c r="C3729" s="132"/>
      <c r="D3729" s="132"/>
      <c r="E3729" s="132"/>
      <c r="F3729" s="132"/>
      <c r="G3729" s="132"/>
      <c r="H3729" s="132"/>
      <c r="I3729" s="132"/>
      <c r="J3729" s="132"/>
      <c r="K3729" s="132"/>
      <c r="L3729" s="132"/>
      <c r="M3729" s="132"/>
      <c r="N3729" s="132"/>
      <c r="O3729" s="132"/>
      <c r="P3729" s="132"/>
      <c r="Q3729" s="132"/>
      <c r="R3729" s="132"/>
      <c r="S3729" s="132"/>
      <c r="T3729" s="132"/>
      <c r="U3729" s="132"/>
      <c r="V3729" s="132"/>
      <c r="W3729" s="132"/>
      <c r="X3729" s="132"/>
      <c r="Y3729" s="132"/>
      <c r="Z3729" s="132"/>
      <c r="AA3729" s="132"/>
      <c r="AB3729" s="132"/>
      <c r="AC3729" s="132"/>
      <c r="AD3729" s="132"/>
      <c r="AG3729" s="190" t="s">
        <v>918</v>
      </c>
      <c r="AH3729" s="97" t="s">
        <v>928</v>
      </c>
      <c r="AI3729" s="97" t="s">
        <v>919</v>
      </c>
      <c r="AJ3729" s="97" t="s">
        <v>920</v>
      </c>
    </row>
    <row r="3730" spans="1:43" ht="15.05" customHeight="1" thickBot="1">
      <c r="A3730" s="132"/>
      <c r="B3730" s="132"/>
      <c r="C3730" s="633"/>
      <c r="D3730" s="634"/>
      <c r="E3730" s="634"/>
      <c r="F3730" s="635"/>
      <c r="G3730" s="271" t="s">
        <v>619</v>
      </c>
      <c r="H3730" s="289"/>
      <c r="I3730" s="289"/>
      <c r="J3730" s="289"/>
      <c r="K3730" s="289"/>
      <c r="L3730" s="289"/>
      <c r="M3730" s="289"/>
      <c r="N3730" s="289"/>
      <c r="O3730" s="289"/>
      <c r="P3730" s="289"/>
      <c r="Q3730" s="289"/>
      <c r="R3730" s="289"/>
      <c r="S3730" s="289"/>
      <c r="T3730" s="289"/>
      <c r="U3730" s="289"/>
      <c r="V3730" s="289"/>
      <c r="W3730" s="289"/>
      <c r="X3730" s="289"/>
      <c r="Y3730" s="289"/>
      <c r="Z3730" s="289"/>
      <c r="AA3730" s="289"/>
      <c r="AB3730" s="289"/>
      <c r="AC3730" s="289"/>
      <c r="AD3730" s="289"/>
      <c r="AG3730" s="111">
        <f>C3730</f>
        <v>0</v>
      </c>
      <c r="AH3730" s="95">
        <f>IF(COUNTIF(E3732:H3734,"NA")=2,"NA",SUM(E3732:H3734))</f>
        <v>0</v>
      </c>
      <c r="AI3730" s="95">
        <f>COUNTIF(E3732:H3734, "NS")</f>
        <v>0</v>
      </c>
      <c r="AJ3730" s="95">
        <f>IF($AG$3728 = $AH$3728, 0, IF(OR(AND(AG3730 = 0, AI3730 &gt; 0), AND(AG3730 = "NS", AH3730 &gt; 0), AND(AG3730 = "NS", AI3730 = 0, AH3730 =0), AND(AG3730="NA", AH3730&lt;&gt;"NA")), 1, IF(OR(AND(AG3730 &gt; 0, AI3730 = 2), AND(AG3730 = "NS", AI3730 = 2), AND(AG3730 = "NS", AH3730 = 0, AI3730 &gt; 0), AG3730 = AH3730), 0, 1)))</f>
        <v>0</v>
      </c>
    </row>
    <row r="3731" spans="1:43" ht="15.05" customHeight="1">
      <c r="A3731" s="132"/>
      <c r="B3731" s="132"/>
      <c r="C3731" s="132"/>
      <c r="D3731" s="132"/>
      <c r="E3731" s="132"/>
      <c r="F3731" s="132"/>
      <c r="G3731" s="132"/>
      <c r="H3731" s="132"/>
      <c r="I3731" s="132"/>
      <c r="J3731" s="132"/>
      <c r="K3731" s="132"/>
      <c r="L3731" s="132"/>
      <c r="M3731" s="132"/>
      <c r="N3731" s="132"/>
      <c r="O3731" s="132"/>
      <c r="P3731" s="132"/>
      <c r="Q3731" s="132"/>
      <c r="R3731" s="132"/>
      <c r="S3731" s="132"/>
      <c r="T3731" s="132"/>
      <c r="U3731" s="132"/>
      <c r="V3731" s="132"/>
      <c r="W3731" s="132"/>
      <c r="X3731" s="132"/>
      <c r="Y3731" s="132"/>
      <c r="Z3731" s="132"/>
      <c r="AA3731" s="132"/>
      <c r="AB3731" s="132"/>
      <c r="AC3731" s="132"/>
      <c r="AD3731" s="132"/>
      <c r="AM3731" s="125"/>
      <c r="AN3731" s="272" t="s">
        <v>952</v>
      </c>
      <c r="AO3731" s="124" t="s">
        <v>941</v>
      </c>
      <c r="AP3731" s="272" t="s">
        <v>946</v>
      </c>
      <c r="AQ3731" s="124" t="s">
        <v>944</v>
      </c>
    </row>
    <row r="3732" spans="1:43" ht="15.05" customHeight="1">
      <c r="A3732" s="132"/>
      <c r="B3732" s="132"/>
      <c r="C3732" s="132"/>
      <c r="D3732" s="132"/>
      <c r="E3732" s="409"/>
      <c r="F3732" s="409"/>
      <c r="G3732" s="409"/>
      <c r="H3732" s="409"/>
      <c r="I3732" s="279" t="s">
        <v>613</v>
      </c>
      <c r="J3732" s="132"/>
      <c r="K3732" s="132"/>
      <c r="L3732" s="132"/>
      <c r="M3732" s="132"/>
      <c r="N3732" s="132"/>
      <c r="O3732" s="132"/>
      <c r="P3732" s="132"/>
      <c r="Q3732" s="132"/>
      <c r="R3732" s="132"/>
      <c r="S3732" s="132"/>
      <c r="T3732" s="132"/>
      <c r="U3732" s="132"/>
      <c r="V3732" s="132"/>
      <c r="W3732" s="132"/>
      <c r="X3732" s="132"/>
      <c r="Y3732" s="132"/>
      <c r="Z3732" s="132"/>
      <c r="AA3732" s="132"/>
      <c r="AB3732" s="132"/>
      <c r="AC3732" s="132"/>
      <c r="AD3732" s="132"/>
      <c r="AM3732" s="125" t="s">
        <v>947</v>
      </c>
      <c r="AN3732" s="272">
        <f>C3730</f>
        <v>0</v>
      </c>
      <c r="AO3732" s="124">
        <f>COUNTIFS($W$38:$W$157,14,$I$3579:$I$3698,"NS")</f>
        <v>0</v>
      </c>
      <c r="AP3732" s="273">
        <f>SUMIF($W$38:$W$157,14,$I$3579:$I$3698)</f>
        <v>0</v>
      </c>
      <c r="AQ3732" s="131">
        <f>IF($AG$3728=$AH$3728,0,IF(OR(AND(AN3732="NS",AP3732=0,AO3732=0)),1,IF(OR(AND(AO3732=2,AP3732&gt;=AN3732),AND(AN3732="NS",AP3732=0,AO3732&gt;0),AND(AN3732&lt;=AP3732),AND(AN3732=0,AO3732&gt;0),AND(AN3732="NS",AP3732&gt;0)),0,1)))</f>
        <v>0</v>
      </c>
    </row>
    <row r="3733" spans="1:43" ht="15.05" customHeight="1">
      <c r="A3733" s="132"/>
      <c r="B3733" s="132"/>
      <c r="C3733" s="132"/>
      <c r="D3733" s="132"/>
      <c r="E3733" s="132"/>
      <c r="F3733" s="132"/>
      <c r="G3733" s="132"/>
      <c r="H3733" s="132"/>
      <c r="I3733" s="132"/>
      <c r="J3733" s="132"/>
      <c r="K3733" s="132"/>
      <c r="L3733" s="132"/>
      <c r="M3733" s="132"/>
      <c r="N3733" s="132"/>
      <c r="O3733" s="132"/>
      <c r="P3733" s="132"/>
      <c r="Q3733" s="132"/>
      <c r="R3733" s="132"/>
      <c r="S3733" s="132"/>
      <c r="T3733" s="132"/>
      <c r="U3733" s="132"/>
      <c r="V3733" s="132"/>
      <c r="W3733" s="132"/>
      <c r="X3733" s="132"/>
      <c r="Y3733" s="132"/>
      <c r="Z3733" s="132"/>
      <c r="AA3733" s="132"/>
      <c r="AB3733" s="132"/>
      <c r="AC3733" s="132"/>
      <c r="AD3733" s="132"/>
    </row>
    <row r="3734" spans="1:43" ht="15.05" customHeight="1">
      <c r="A3734" s="132"/>
      <c r="B3734" s="132"/>
      <c r="C3734" s="132"/>
      <c r="D3734" s="132"/>
      <c r="E3734" s="409"/>
      <c r="F3734" s="409"/>
      <c r="G3734" s="409"/>
      <c r="H3734" s="409"/>
      <c r="I3734" s="279" t="s">
        <v>614</v>
      </c>
      <c r="J3734" s="132"/>
      <c r="K3734" s="132"/>
      <c r="L3734" s="132"/>
      <c r="M3734" s="132"/>
      <c r="N3734" s="132"/>
      <c r="O3734" s="132"/>
      <c r="P3734" s="132"/>
      <c r="Q3734" s="132"/>
      <c r="R3734" s="132"/>
      <c r="S3734" s="132"/>
      <c r="T3734" s="132"/>
      <c r="U3734" s="132"/>
      <c r="V3734" s="132"/>
      <c r="W3734" s="132"/>
      <c r="X3734" s="132"/>
      <c r="Y3734" s="132"/>
      <c r="Z3734" s="132"/>
      <c r="AA3734" s="132"/>
      <c r="AB3734" s="132"/>
      <c r="AC3734" s="132"/>
      <c r="AD3734" s="132"/>
    </row>
    <row r="3735" spans="1:43" ht="15.05" customHeight="1" thickBot="1">
      <c r="A3735" s="132"/>
      <c r="B3735" s="132"/>
      <c r="C3735" s="132"/>
      <c r="D3735" s="132"/>
      <c r="E3735" s="132"/>
      <c r="F3735" s="132"/>
      <c r="G3735" s="132"/>
      <c r="H3735" s="132"/>
      <c r="I3735" s="132"/>
      <c r="J3735" s="132"/>
      <c r="K3735" s="132"/>
      <c r="L3735" s="132"/>
      <c r="M3735" s="132"/>
      <c r="N3735" s="132"/>
      <c r="O3735" s="132"/>
      <c r="P3735" s="132"/>
      <c r="Q3735" s="132"/>
      <c r="R3735" s="132"/>
      <c r="S3735" s="132"/>
      <c r="T3735" s="132"/>
      <c r="U3735" s="132"/>
      <c r="V3735" s="132"/>
      <c r="W3735" s="132"/>
      <c r="X3735" s="132"/>
      <c r="Y3735" s="132"/>
      <c r="Z3735" s="132"/>
      <c r="AA3735" s="132"/>
      <c r="AB3735" s="132"/>
      <c r="AC3735" s="132"/>
      <c r="AD3735" s="132"/>
      <c r="AG3735" s="190" t="s">
        <v>918</v>
      </c>
      <c r="AH3735" s="97" t="s">
        <v>928</v>
      </c>
      <c r="AI3735" s="97" t="s">
        <v>919</v>
      </c>
      <c r="AJ3735" s="97" t="s">
        <v>920</v>
      </c>
    </row>
    <row r="3736" spans="1:43" ht="15.05" customHeight="1" thickBot="1">
      <c r="A3736" s="132"/>
      <c r="B3736" s="132"/>
      <c r="C3736" s="633"/>
      <c r="D3736" s="634"/>
      <c r="E3736" s="634"/>
      <c r="F3736" s="635"/>
      <c r="G3736" s="271" t="s">
        <v>615</v>
      </c>
      <c r="H3736" s="139"/>
      <c r="I3736" s="139"/>
      <c r="J3736" s="139"/>
      <c r="K3736" s="139"/>
      <c r="L3736" s="139"/>
      <c r="M3736" s="139"/>
      <c r="N3736" s="139"/>
      <c r="O3736" s="139"/>
      <c r="P3736" s="139"/>
      <c r="Q3736" s="139"/>
      <c r="R3736" s="139"/>
      <c r="S3736" s="139"/>
      <c r="T3736" s="139"/>
      <c r="U3736" s="139"/>
      <c r="V3736" s="139"/>
      <c r="W3736" s="139"/>
      <c r="X3736" s="139"/>
      <c r="Y3736" s="139"/>
      <c r="Z3736" s="139"/>
      <c r="AA3736" s="139"/>
      <c r="AB3736" s="139"/>
      <c r="AC3736" s="139"/>
      <c r="AD3736" s="139"/>
      <c r="AG3736" s="111">
        <f>C3736</f>
        <v>0</v>
      </c>
      <c r="AH3736" s="95">
        <f>IF(COUNTIF(E3738:H3740,"NA")=2,"NA",SUM(E3738:H3740))</f>
        <v>0</v>
      </c>
      <c r="AI3736" s="95">
        <f>COUNTIF(E3738:H3740, "NS")</f>
        <v>0</v>
      </c>
      <c r="AJ3736" s="95">
        <f>IF($AG$3728 = $AH$3728, 0, IF(OR(AND(AG3736 = 0, AI3736 &gt; 0), AND(AG3736 = "NS", AH3736 &gt; 0), AND(AG3736 = "NS", AI3736 = 0, AH3736 =0), AND(AG3736="NA", AH3736&lt;&gt;"NA")), 1, IF(OR(AND(AG3736 &gt; 0, AI3736 = 2), AND(AG3736 = "NS", AI3736 = 2), AND(AG3736 = "NS", AH3736 = 0, AI3736 &gt; 0), AG3736 = AH3736), 0, 1)))</f>
        <v>0</v>
      </c>
    </row>
    <row r="3737" spans="1:43" ht="15.05" customHeight="1">
      <c r="A3737" s="132"/>
      <c r="B3737" s="132"/>
      <c r="C3737" s="132"/>
      <c r="D3737" s="132"/>
      <c r="E3737" s="132"/>
      <c r="F3737" s="132"/>
      <c r="G3737" s="132"/>
      <c r="H3737" s="132"/>
      <c r="I3737" s="132"/>
      <c r="J3737" s="132"/>
      <c r="K3737" s="132"/>
      <c r="L3737" s="132"/>
      <c r="M3737" s="132"/>
      <c r="N3737" s="132"/>
      <c r="O3737" s="132"/>
      <c r="P3737" s="132"/>
      <c r="Q3737" s="132"/>
      <c r="R3737" s="132"/>
      <c r="S3737" s="132"/>
      <c r="T3737" s="132"/>
      <c r="U3737" s="132"/>
      <c r="V3737" s="132"/>
      <c r="W3737" s="132"/>
      <c r="X3737" s="132"/>
      <c r="Y3737" s="132"/>
      <c r="Z3737" s="132"/>
      <c r="AA3737" s="132"/>
      <c r="AB3737" s="132"/>
      <c r="AC3737" s="132"/>
      <c r="AD3737" s="132"/>
      <c r="AM3737" s="125"/>
      <c r="AN3737" s="272" t="s">
        <v>952</v>
      </c>
      <c r="AO3737" s="124" t="s">
        <v>941</v>
      </c>
      <c r="AP3737" s="272" t="s">
        <v>946</v>
      </c>
      <c r="AQ3737" s="124" t="s">
        <v>944</v>
      </c>
    </row>
    <row r="3738" spans="1:43" ht="15.05" customHeight="1">
      <c r="A3738" s="132"/>
      <c r="B3738" s="132"/>
      <c r="C3738" s="132"/>
      <c r="D3738" s="132"/>
      <c r="E3738" s="409"/>
      <c r="F3738" s="409"/>
      <c r="G3738" s="409"/>
      <c r="H3738" s="409"/>
      <c r="I3738" s="278" t="s">
        <v>617</v>
      </c>
      <c r="J3738" s="132"/>
      <c r="K3738" s="132"/>
      <c r="L3738" s="132"/>
      <c r="M3738" s="132"/>
      <c r="N3738" s="132"/>
      <c r="O3738" s="132"/>
      <c r="P3738" s="132"/>
      <c r="Q3738" s="132"/>
      <c r="R3738" s="132"/>
      <c r="S3738" s="132"/>
      <c r="T3738" s="132"/>
      <c r="U3738" s="132"/>
      <c r="V3738" s="132"/>
      <c r="W3738" s="132"/>
      <c r="X3738" s="132"/>
      <c r="Y3738" s="132"/>
      <c r="Z3738" s="132"/>
      <c r="AA3738" s="132"/>
      <c r="AB3738" s="132"/>
      <c r="AC3738" s="132"/>
      <c r="AD3738" s="132"/>
      <c r="AM3738" s="125" t="s">
        <v>947</v>
      </c>
      <c r="AN3738" s="272">
        <f>C3736</f>
        <v>0</v>
      </c>
      <c r="AO3738" s="124">
        <f>COUNTIFS($W$38:$W$157,14,$O$3579:$O$3698,"NS")</f>
        <v>0</v>
      </c>
      <c r="AP3738" s="273">
        <f>SUMIF($W$38:$W$157,14,$O$3579:$O$3698)</f>
        <v>0</v>
      </c>
      <c r="AQ3738" s="131">
        <f>IF($AG$3728=$AH$3728,0,IF(OR(AND(AN3738="NS",AP3738=0,AO3738=0)),1,IF(OR(AND(AO3738&gt;=2,AP3738&gt;=AN3738),AND(AN3738="NS",AP3738=0,AO3738&gt;0),AND(AN3738&lt;=AP3738),AND(AN3738=0,AO3738&gt;0),AND(AN3738="NS",AP3738&gt;0)),0,1)))</f>
        <v>0</v>
      </c>
    </row>
    <row r="3739" spans="1:43" ht="15.05" customHeight="1">
      <c r="A3739" s="132"/>
      <c r="B3739" s="132"/>
      <c r="C3739" s="132"/>
      <c r="D3739" s="132"/>
      <c r="E3739" s="132"/>
      <c r="F3739" s="132"/>
      <c r="G3739" s="132"/>
      <c r="H3739" s="132"/>
      <c r="I3739" s="132"/>
      <c r="J3739" s="132"/>
      <c r="K3739" s="132"/>
      <c r="L3739" s="132"/>
      <c r="M3739" s="132"/>
      <c r="N3739" s="132"/>
      <c r="O3739" s="132"/>
      <c r="P3739" s="132"/>
      <c r="Q3739" s="132"/>
      <c r="R3739" s="132"/>
      <c r="S3739" s="132"/>
      <c r="T3739" s="132"/>
      <c r="U3739" s="132"/>
      <c r="V3739" s="132"/>
      <c r="W3739" s="132"/>
      <c r="X3739" s="132"/>
      <c r="Y3739" s="132"/>
      <c r="Z3739" s="132"/>
      <c r="AA3739" s="132"/>
      <c r="AB3739" s="132"/>
      <c r="AC3739" s="132"/>
      <c r="AD3739" s="132"/>
    </row>
    <row r="3740" spans="1:43" ht="15.05" customHeight="1">
      <c r="A3740" s="132"/>
      <c r="B3740" s="132"/>
      <c r="C3740" s="132"/>
      <c r="D3740" s="132"/>
      <c r="E3740" s="409"/>
      <c r="F3740" s="409"/>
      <c r="G3740" s="409"/>
      <c r="H3740" s="409"/>
      <c r="I3740" s="278" t="s">
        <v>616</v>
      </c>
      <c r="J3740" s="132"/>
      <c r="K3740" s="132"/>
      <c r="L3740" s="132"/>
      <c r="M3740" s="132"/>
      <c r="N3740" s="132"/>
      <c r="O3740" s="132"/>
      <c r="P3740" s="132"/>
      <c r="Q3740" s="132"/>
      <c r="R3740" s="132"/>
      <c r="S3740" s="132"/>
      <c r="T3740" s="132"/>
      <c r="U3740" s="132"/>
      <c r="V3740" s="132"/>
      <c r="W3740" s="132"/>
      <c r="X3740" s="132"/>
      <c r="Y3740" s="132"/>
      <c r="Z3740" s="132"/>
      <c r="AA3740" s="132"/>
      <c r="AB3740" s="132"/>
      <c r="AC3740" s="132"/>
      <c r="AD3740" s="132"/>
    </row>
    <row r="3741" spans="1:43" ht="15.05" customHeight="1" thickBot="1">
      <c r="A3741" s="132"/>
      <c r="B3741" s="132"/>
      <c r="C3741" s="132"/>
      <c r="D3741" s="132"/>
      <c r="E3741" s="132"/>
      <c r="F3741" s="132"/>
      <c r="G3741" s="132"/>
      <c r="H3741" s="132"/>
      <c r="I3741" s="132"/>
      <c r="J3741" s="132"/>
      <c r="K3741" s="132"/>
      <c r="L3741" s="132"/>
      <c r="M3741" s="132"/>
      <c r="N3741" s="132"/>
      <c r="O3741" s="132"/>
      <c r="P3741" s="132"/>
      <c r="Q3741" s="132"/>
      <c r="R3741" s="132"/>
      <c r="S3741" s="132"/>
      <c r="T3741" s="132"/>
      <c r="U3741" s="132"/>
      <c r="V3741" s="132"/>
      <c r="W3741" s="132"/>
      <c r="X3741" s="132"/>
      <c r="Y3741" s="132"/>
      <c r="Z3741" s="132"/>
      <c r="AA3741" s="132"/>
      <c r="AB3741" s="132"/>
      <c r="AC3741" s="132"/>
      <c r="AD3741" s="132"/>
      <c r="AG3741" s="190" t="s">
        <v>918</v>
      </c>
      <c r="AH3741" s="97" t="s">
        <v>928</v>
      </c>
      <c r="AI3741" s="97" t="s">
        <v>919</v>
      </c>
      <c r="AJ3741" s="97" t="s">
        <v>920</v>
      </c>
    </row>
    <row r="3742" spans="1:43" ht="15.05" customHeight="1" thickBot="1">
      <c r="A3742" s="132"/>
      <c r="B3742" s="132"/>
      <c r="C3742" s="633"/>
      <c r="D3742" s="634"/>
      <c r="E3742" s="634"/>
      <c r="F3742" s="635"/>
      <c r="G3742" s="271" t="s">
        <v>618</v>
      </c>
      <c r="H3742" s="289"/>
      <c r="I3742" s="289"/>
      <c r="J3742" s="289"/>
      <c r="K3742" s="289"/>
      <c r="L3742" s="289"/>
      <c r="M3742" s="289"/>
      <c r="N3742" s="289"/>
      <c r="O3742" s="289"/>
      <c r="P3742" s="289"/>
      <c r="Q3742" s="289"/>
      <c r="R3742" s="289"/>
      <c r="S3742" s="289"/>
      <c r="T3742" s="289"/>
      <c r="U3742" s="289"/>
      <c r="V3742" s="289"/>
      <c r="W3742" s="289"/>
      <c r="X3742" s="289"/>
      <c r="Y3742" s="289"/>
      <c r="Z3742" s="289"/>
      <c r="AA3742" s="289"/>
      <c r="AB3742" s="289"/>
      <c r="AC3742" s="289"/>
      <c r="AD3742" s="289"/>
      <c r="AG3742" s="111">
        <f>C3742</f>
        <v>0</v>
      </c>
      <c r="AH3742" s="95">
        <f>IF(COUNTIF(E3744:H3746,"NA")=2,"NA",SUM(E3744:H3746))</f>
        <v>0</v>
      </c>
      <c r="AI3742" s="95">
        <f>COUNTIF(E3744:H3746, "NS")</f>
        <v>0</v>
      </c>
      <c r="AJ3742" s="95">
        <f>IF($AG$3728 = $AH$3728, 0, IF(OR(AND(AG3742 = 0, AI3742 &gt; 0), AND(AG3742 = "NS", AH3742 &gt; 0), AND(AG3742 = "NS", AI3742 = 0, AH3742 =0), AND(AG3742="NA", AH3742&lt;&gt;"NA")), 1, IF(OR(AND(AG3742 &gt; 0, AI3742 = 2), AND(AG3742 = "NS", AI3742 = 2), AND(AG3742 = "NS", AH3742 = 0, AI3742 &gt; 0), AG3742 = AH3742), 0, 1)))</f>
        <v>0</v>
      </c>
    </row>
    <row r="3743" spans="1:43" ht="15.05" customHeight="1">
      <c r="A3743" s="132"/>
      <c r="B3743" s="132"/>
      <c r="C3743" s="132"/>
      <c r="D3743" s="132"/>
      <c r="E3743" s="132"/>
      <c r="F3743" s="132"/>
      <c r="G3743" s="132"/>
      <c r="H3743" s="132"/>
      <c r="I3743" s="132"/>
      <c r="J3743" s="132"/>
      <c r="K3743" s="132"/>
      <c r="L3743" s="132"/>
      <c r="M3743" s="132"/>
      <c r="N3743" s="132"/>
      <c r="O3743" s="132"/>
      <c r="P3743" s="132"/>
      <c r="Q3743" s="132"/>
      <c r="R3743" s="132"/>
      <c r="S3743" s="132"/>
      <c r="T3743" s="132"/>
      <c r="U3743" s="132"/>
      <c r="V3743" s="132"/>
      <c r="W3743" s="132"/>
      <c r="X3743" s="132"/>
      <c r="Y3743" s="132"/>
      <c r="Z3743" s="132"/>
      <c r="AA3743" s="132"/>
      <c r="AB3743" s="132"/>
      <c r="AC3743" s="132"/>
      <c r="AD3743" s="132"/>
      <c r="AM3743" s="125"/>
      <c r="AN3743" s="272" t="s">
        <v>952</v>
      </c>
      <c r="AO3743" s="124" t="s">
        <v>941</v>
      </c>
      <c r="AP3743" s="272" t="s">
        <v>946</v>
      </c>
      <c r="AQ3743" s="124" t="s">
        <v>944</v>
      </c>
    </row>
    <row r="3744" spans="1:43" ht="15.05" customHeight="1">
      <c r="A3744" s="132"/>
      <c r="B3744" s="132"/>
      <c r="C3744" s="132"/>
      <c r="D3744" s="132"/>
      <c r="E3744" s="409"/>
      <c r="F3744" s="409"/>
      <c r="G3744" s="409"/>
      <c r="H3744" s="409"/>
      <c r="I3744" s="278" t="s">
        <v>1039</v>
      </c>
      <c r="J3744" s="132"/>
      <c r="K3744" s="132"/>
      <c r="L3744" s="132"/>
      <c r="M3744" s="132"/>
      <c r="N3744" s="132"/>
      <c r="O3744" s="132"/>
      <c r="P3744" s="132"/>
      <c r="Q3744" s="132"/>
      <c r="R3744" s="132"/>
      <c r="S3744" s="132"/>
      <c r="T3744" s="132"/>
      <c r="U3744" s="132"/>
      <c r="V3744" s="132"/>
      <c r="W3744" s="132"/>
      <c r="X3744" s="132"/>
      <c r="Y3744" s="132"/>
      <c r="Z3744" s="132"/>
      <c r="AA3744" s="132"/>
      <c r="AB3744" s="132"/>
      <c r="AC3744" s="132"/>
      <c r="AD3744" s="132"/>
      <c r="AM3744" s="125" t="s">
        <v>947</v>
      </c>
      <c r="AN3744" s="272">
        <f>C3742</f>
        <v>0</v>
      </c>
      <c r="AO3744" s="124">
        <f>COUNTIFS($W$38:$W$157,14,$U$3579:$U$3698,"NS")</f>
        <v>0</v>
      </c>
      <c r="AP3744" s="273">
        <f>SUMIF($W$38:$W$157,14,$U$3579:$U$3698)</f>
        <v>0</v>
      </c>
      <c r="AQ3744" s="131">
        <f>IF($AG$3728=$AH$3728,0,IF(OR(AND(AN3744="NS",AP3744=0,AO3744=0)),1,IF(OR(AND(AO3744&gt;=2,AP3744&gt;=AN3744),AND(AN3744="NS",AP3744=0,AO3744&gt;0),AND(AN3744&lt;=AP3744),AND(AN3744=0,AO3744&gt;0),AND(AN3744="NS",AP3744&gt;0)),0,1)))</f>
        <v>0</v>
      </c>
    </row>
    <row r="3745" spans="1:43" ht="15.05" customHeight="1">
      <c r="A3745" s="132"/>
      <c r="B3745" s="132"/>
      <c r="C3745" s="132"/>
      <c r="D3745" s="132"/>
      <c r="E3745" s="132"/>
      <c r="F3745" s="132"/>
      <c r="G3745" s="132"/>
      <c r="H3745" s="132"/>
      <c r="I3745" s="132"/>
      <c r="J3745" s="132"/>
      <c r="K3745" s="132"/>
      <c r="L3745" s="132"/>
      <c r="M3745" s="132"/>
      <c r="N3745" s="132"/>
      <c r="O3745" s="132"/>
      <c r="P3745" s="132"/>
      <c r="Q3745" s="132"/>
      <c r="R3745" s="132"/>
      <c r="S3745" s="132"/>
      <c r="T3745" s="132"/>
      <c r="U3745" s="132"/>
      <c r="V3745" s="132"/>
      <c r="W3745" s="132"/>
      <c r="X3745" s="132"/>
      <c r="Y3745" s="132"/>
      <c r="Z3745" s="132"/>
      <c r="AA3745" s="132"/>
      <c r="AB3745" s="132"/>
      <c r="AC3745" s="132"/>
      <c r="AD3745" s="132"/>
    </row>
    <row r="3746" spans="1:43" ht="15.05" customHeight="1">
      <c r="A3746" s="132"/>
      <c r="B3746" s="132"/>
      <c r="C3746" s="132"/>
      <c r="D3746" s="132"/>
      <c r="E3746" s="409"/>
      <c r="F3746" s="409"/>
      <c r="G3746" s="409"/>
      <c r="H3746" s="409"/>
      <c r="I3746" s="278" t="s">
        <v>1040</v>
      </c>
      <c r="J3746" s="132"/>
      <c r="K3746" s="132"/>
      <c r="L3746" s="132"/>
      <c r="M3746" s="132"/>
      <c r="N3746" s="132"/>
      <c r="O3746" s="132"/>
      <c r="P3746" s="132"/>
      <c r="Q3746" s="132"/>
      <c r="R3746" s="132"/>
      <c r="S3746" s="132"/>
      <c r="T3746" s="132"/>
      <c r="U3746" s="132"/>
      <c r="V3746" s="132"/>
      <c r="W3746" s="132"/>
      <c r="X3746" s="132"/>
      <c r="Y3746" s="132"/>
      <c r="Z3746" s="132"/>
      <c r="AA3746" s="132"/>
      <c r="AB3746" s="132"/>
      <c r="AC3746" s="132"/>
      <c r="AD3746" s="132"/>
    </row>
    <row r="3747" spans="1:43" ht="15.05" customHeight="1" thickBot="1">
      <c r="A3747" s="132"/>
      <c r="B3747" s="132"/>
      <c r="C3747" s="132"/>
      <c r="D3747" s="132"/>
      <c r="E3747" s="132"/>
      <c r="F3747" s="132"/>
      <c r="G3747" s="132"/>
      <c r="H3747" s="132"/>
      <c r="I3747" s="132"/>
      <c r="J3747" s="132"/>
      <c r="K3747" s="132"/>
      <c r="L3747" s="132"/>
      <c r="M3747" s="132"/>
      <c r="N3747" s="132"/>
      <c r="O3747" s="132"/>
      <c r="P3747" s="132"/>
      <c r="Q3747" s="132"/>
      <c r="R3747" s="132"/>
      <c r="S3747" s="132"/>
      <c r="T3747" s="132"/>
      <c r="U3747" s="132"/>
      <c r="V3747" s="132"/>
      <c r="W3747" s="132"/>
      <c r="X3747" s="132"/>
      <c r="Y3747" s="132"/>
      <c r="Z3747" s="132"/>
      <c r="AA3747" s="132"/>
      <c r="AB3747" s="132"/>
      <c r="AC3747" s="132"/>
      <c r="AD3747" s="132"/>
      <c r="AG3747" s="190" t="s">
        <v>918</v>
      </c>
      <c r="AH3747" s="97" t="s">
        <v>928</v>
      </c>
      <c r="AI3747" s="97" t="s">
        <v>919</v>
      </c>
      <c r="AJ3747" s="97" t="s">
        <v>920</v>
      </c>
    </row>
    <row r="3748" spans="1:43" ht="15.05" customHeight="1" thickBot="1">
      <c r="A3748" s="132"/>
      <c r="B3748" s="132"/>
      <c r="C3748" s="633"/>
      <c r="D3748" s="634"/>
      <c r="E3748" s="634"/>
      <c r="F3748" s="635"/>
      <c r="G3748" s="271" t="s">
        <v>620</v>
      </c>
      <c r="H3748" s="139"/>
      <c r="I3748" s="139"/>
      <c r="J3748" s="139"/>
      <c r="K3748" s="139"/>
      <c r="L3748" s="139"/>
      <c r="M3748" s="139"/>
      <c r="N3748" s="139"/>
      <c r="O3748" s="139"/>
      <c r="P3748" s="139"/>
      <c r="Q3748" s="139"/>
      <c r="R3748" s="139"/>
      <c r="S3748" s="139"/>
      <c r="T3748" s="139"/>
      <c r="U3748" s="139"/>
      <c r="V3748" s="139"/>
      <c r="W3748" s="139"/>
      <c r="X3748" s="139"/>
      <c r="Y3748" s="139"/>
      <c r="Z3748" s="139"/>
      <c r="AA3748" s="139"/>
      <c r="AB3748" s="139"/>
      <c r="AC3748" s="139"/>
      <c r="AD3748" s="139"/>
      <c r="AG3748" s="111">
        <f>C3748</f>
        <v>0</v>
      </c>
      <c r="AH3748" s="95">
        <f>IF(COUNTIF(E3750:H3752,"NA")=2,"NA",SUM(E3750:H3752))</f>
        <v>0</v>
      </c>
      <c r="AI3748" s="95">
        <f>COUNTIF(E3750:H3752, "NS")</f>
        <v>0</v>
      </c>
      <c r="AJ3748" s="95">
        <f>IF($AG$3728 = $AH$3728, 0, IF(OR(AND(AG3748 = 0, AI3748 &gt; 0), AND(AG3748 = "NS", AH3748 &gt; 0), AND(AG3748 = "NS", AI3748 = 0, AH3748 =0), AND(AG3748="NA", AH3748&lt;&gt;"NA")), 1, IF(OR(AND(AG3748 &gt; 0, AI3748 = 2), AND(AG3748 = "NS", AI3748 = 2), AND(AG3748 = "NS", AH3748 = 0, AI3748 &gt; 0), AG3748 = AH3748), 0, 1)))</f>
        <v>0</v>
      </c>
    </row>
    <row r="3749" spans="1:43" ht="15.05" customHeight="1">
      <c r="A3749" s="132"/>
      <c r="B3749" s="132"/>
      <c r="C3749" s="132"/>
      <c r="D3749" s="132"/>
      <c r="E3749" s="132"/>
      <c r="F3749" s="132"/>
      <c r="G3749" s="132"/>
      <c r="H3749" s="132"/>
      <c r="I3749" s="132"/>
      <c r="J3749" s="132"/>
      <c r="K3749" s="132"/>
      <c r="L3749" s="132"/>
      <c r="M3749" s="132"/>
      <c r="N3749" s="132"/>
      <c r="O3749" s="132"/>
      <c r="P3749" s="132"/>
      <c r="Q3749" s="132"/>
      <c r="R3749" s="132"/>
      <c r="S3749" s="132"/>
      <c r="T3749" s="132"/>
      <c r="U3749" s="132"/>
      <c r="V3749" s="132"/>
      <c r="W3749" s="132"/>
      <c r="X3749" s="132"/>
      <c r="Y3749" s="132"/>
      <c r="Z3749" s="132"/>
      <c r="AA3749" s="132"/>
      <c r="AB3749" s="132"/>
      <c r="AC3749" s="132"/>
      <c r="AD3749" s="132"/>
      <c r="AM3749" s="125"/>
      <c r="AN3749" s="272" t="s">
        <v>952</v>
      </c>
      <c r="AO3749" s="124" t="s">
        <v>941</v>
      </c>
      <c r="AP3749" s="272" t="s">
        <v>946</v>
      </c>
      <c r="AQ3749" s="124" t="s">
        <v>944</v>
      </c>
    </row>
    <row r="3750" spans="1:43" ht="15.05" customHeight="1">
      <c r="A3750" s="132"/>
      <c r="B3750" s="132"/>
      <c r="C3750" s="132"/>
      <c r="D3750" s="132"/>
      <c r="E3750" s="409"/>
      <c r="F3750" s="409"/>
      <c r="G3750" s="409"/>
      <c r="H3750" s="409"/>
      <c r="I3750" s="278" t="s">
        <v>371</v>
      </c>
      <c r="J3750" s="132"/>
      <c r="K3750" s="132"/>
      <c r="L3750" s="132"/>
      <c r="M3750" s="132"/>
      <c r="N3750" s="132"/>
      <c r="O3750" s="132"/>
      <c r="P3750" s="132"/>
      <c r="Q3750" s="132"/>
      <c r="R3750" s="132"/>
      <c r="S3750" s="132"/>
      <c r="T3750" s="132"/>
      <c r="U3750" s="132"/>
      <c r="V3750" s="132"/>
      <c r="W3750" s="132"/>
      <c r="X3750" s="132"/>
      <c r="Y3750" s="132"/>
      <c r="Z3750" s="132"/>
      <c r="AA3750" s="132"/>
      <c r="AB3750" s="132"/>
      <c r="AC3750" s="132"/>
      <c r="AD3750" s="132"/>
      <c r="AM3750" s="125" t="s">
        <v>947</v>
      </c>
      <c r="AN3750" s="272">
        <f>C3748</f>
        <v>0</v>
      </c>
      <c r="AO3750" s="124">
        <f>COUNTIFS($W$38:$W$157,14,$W$3579:$W$3698,"NS")</f>
        <v>0</v>
      </c>
      <c r="AP3750" s="273">
        <f>SUMIF($W$38:$W$157,14,$W$3579:$W$3698)</f>
        <v>0</v>
      </c>
      <c r="AQ3750" s="131">
        <f>IF($AG$3728=$AH$3728,0,IF(OR(AND(AN3750="NS",AP3750=0,AO3750=0)),1,IF(OR(AND(AO3750&gt;=2,AP3750&gt;=AN3750),AND(AN3750="NS",AP3750=0,AO3750&gt;0),AND(AN3750&lt;=AP3750),AND(AN3750=0,AO3750&gt;0),AND(AN3750="NS",AP3750&gt;0)),0,1)))</f>
        <v>0</v>
      </c>
    </row>
    <row r="3751" spans="1:43" ht="15.05" customHeight="1">
      <c r="A3751" s="132"/>
      <c r="B3751" s="132"/>
      <c r="C3751" s="132"/>
      <c r="D3751" s="132"/>
      <c r="E3751" s="132"/>
      <c r="F3751" s="132"/>
      <c r="G3751" s="132"/>
      <c r="H3751" s="132"/>
      <c r="I3751" s="132"/>
      <c r="J3751" s="132"/>
      <c r="K3751" s="132"/>
      <c r="L3751" s="132"/>
      <c r="M3751" s="132"/>
      <c r="N3751" s="132"/>
      <c r="O3751" s="132"/>
      <c r="P3751" s="132"/>
      <c r="Q3751" s="132"/>
      <c r="R3751" s="132"/>
      <c r="S3751" s="132"/>
      <c r="T3751" s="132"/>
      <c r="U3751" s="132"/>
      <c r="V3751" s="132"/>
      <c r="W3751" s="132"/>
      <c r="X3751" s="132"/>
      <c r="Y3751" s="132"/>
      <c r="Z3751" s="132"/>
      <c r="AA3751" s="132"/>
      <c r="AB3751" s="132"/>
      <c r="AC3751" s="132"/>
      <c r="AD3751" s="132"/>
    </row>
    <row r="3752" spans="1:43" ht="15.05" customHeight="1">
      <c r="A3752" s="132"/>
      <c r="B3752" s="132"/>
      <c r="C3752" s="132"/>
      <c r="D3752" s="132"/>
      <c r="E3752" s="409"/>
      <c r="F3752" s="409"/>
      <c r="G3752" s="409"/>
      <c r="H3752" s="409"/>
      <c r="I3752" s="278" t="s">
        <v>621</v>
      </c>
      <c r="J3752" s="132"/>
      <c r="K3752" s="132"/>
      <c r="L3752" s="132"/>
      <c r="M3752" s="132"/>
      <c r="N3752" s="132"/>
      <c r="O3752" s="132"/>
      <c r="P3752" s="132"/>
      <c r="Q3752" s="132"/>
      <c r="R3752" s="132"/>
      <c r="S3752" s="132"/>
      <c r="T3752" s="132"/>
      <c r="U3752" s="132"/>
      <c r="V3752" s="132"/>
      <c r="W3752" s="132"/>
      <c r="X3752" s="132"/>
      <c r="Y3752" s="132"/>
      <c r="Z3752" s="132"/>
      <c r="AA3752" s="132"/>
      <c r="AB3752" s="132"/>
      <c r="AC3752" s="132"/>
      <c r="AD3752" s="132"/>
    </row>
    <row r="3753" spans="1:43" ht="15.05" customHeight="1" thickBot="1">
      <c r="A3753" s="132"/>
      <c r="B3753" s="132"/>
      <c r="C3753" s="132"/>
      <c r="D3753" s="132"/>
      <c r="E3753" s="132"/>
      <c r="F3753" s="132"/>
      <c r="G3753" s="132"/>
      <c r="H3753" s="132"/>
      <c r="I3753" s="132"/>
      <c r="J3753" s="132"/>
      <c r="K3753" s="132"/>
      <c r="L3753" s="132"/>
      <c r="M3753" s="132"/>
      <c r="N3753" s="132"/>
      <c r="O3753" s="132"/>
      <c r="P3753" s="132"/>
      <c r="Q3753" s="132"/>
      <c r="R3753" s="132"/>
      <c r="S3753" s="132"/>
      <c r="T3753" s="132"/>
      <c r="U3753" s="132"/>
      <c r="V3753" s="132"/>
      <c r="W3753" s="132"/>
      <c r="X3753" s="132"/>
      <c r="Y3753" s="132"/>
      <c r="Z3753" s="132"/>
      <c r="AA3753" s="132"/>
      <c r="AB3753" s="132"/>
      <c r="AC3753" s="132"/>
      <c r="AD3753" s="132"/>
      <c r="AG3753" s="190" t="s">
        <v>918</v>
      </c>
      <c r="AH3753" s="97" t="s">
        <v>928</v>
      </c>
      <c r="AI3753" s="97" t="s">
        <v>919</v>
      </c>
      <c r="AJ3753" s="97" t="s">
        <v>920</v>
      </c>
    </row>
    <row r="3754" spans="1:43" ht="15.05" customHeight="1" thickBot="1">
      <c r="A3754" s="132"/>
      <c r="B3754" s="132"/>
      <c r="C3754" s="633"/>
      <c r="D3754" s="634"/>
      <c r="E3754" s="634"/>
      <c r="F3754" s="635"/>
      <c r="G3754" s="271" t="s">
        <v>622</v>
      </c>
      <c r="H3754" s="139"/>
      <c r="I3754" s="139"/>
      <c r="J3754" s="139"/>
      <c r="K3754" s="139"/>
      <c r="L3754" s="139"/>
      <c r="M3754" s="139"/>
      <c r="N3754" s="139"/>
      <c r="O3754" s="139"/>
      <c r="P3754" s="139"/>
      <c r="Q3754" s="139"/>
      <c r="R3754" s="139"/>
      <c r="S3754" s="139"/>
      <c r="T3754" s="139"/>
      <c r="U3754" s="139"/>
      <c r="V3754" s="139"/>
      <c r="W3754" s="139"/>
      <c r="X3754" s="139"/>
      <c r="Y3754" s="139"/>
      <c r="Z3754" s="139"/>
      <c r="AA3754" s="139"/>
      <c r="AB3754" s="139"/>
      <c r="AC3754" s="139"/>
      <c r="AD3754" s="139"/>
      <c r="AG3754" s="111">
        <f>C3754</f>
        <v>0</v>
      </c>
      <c r="AH3754" s="95">
        <f>IF(COUNTIF(E3756:H3758,"NA")=2,"NA",SUM(E3756:H3758))</f>
        <v>0</v>
      </c>
      <c r="AI3754" s="95">
        <f>COUNTIF(E3756:H3758, "NS")</f>
        <v>0</v>
      </c>
      <c r="AJ3754" s="95">
        <f>IF($AG$3728 = $AH$3728, 0, IF(OR(AND(AG3754 = 0, AI3754 &gt; 0), AND(AG3754 = "NS", AH3754 &gt; 0), AND(AG3754 = "NS", AI3754 = 0, AH3754 =0), AND(AG3754="NA", AH3754&lt;&gt;"NA")), 1, IF(OR(AND(AG3754 &gt; 0, AI3754 = 2), AND(AG3754 = "NS", AI3754 = 2), AND(AG3754 = "NS", AH3754 = 0, AI3754 &gt; 0), AG3754 = AH3754), 0, 1)))</f>
        <v>0</v>
      </c>
    </row>
    <row r="3755" spans="1:43" ht="15.05" customHeight="1">
      <c r="A3755" s="132"/>
      <c r="B3755" s="132"/>
      <c r="C3755" s="132"/>
      <c r="D3755" s="132"/>
      <c r="E3755" s="132"/>
      <c r="F3755" s="132"/>
      <c r="G3755" s="132"/>
      <c r="H3755" s="132"/>
      <c r="I3755" s="132"/>
      <c r="J3755" s="132"/>
      <c r="K3755" s="132"/>
      <c r="L3755" s="132"/>
      <c r="M3755" s="132"/>
      <c r="N3755" s="132"/>
      <c r="O3755" s="132"/>
      <c r="P3755" s="132"/>
      <c r="Q3755" s="132"/>
      <c r="R3755" s="132"/>
      <c r="S3755" s="132"/>
      <c r="T3755" s="132"/>
      <c r="U3755" s="132"/>
      <c r="V3755" s="132"/>
      <c r="W3755" s="132"/>
      <c r="X3755" s="132"/>
      <c r="Y3755" s="132"/>
      <c r="Z3755" s="132"/>
      <c r="AA3755" s="132"/>
      <c r="AB3755" s="132"/>
      <c r="AC3755" s="132"/>
      <c r="AD3755" s="132"/>
      <c r="AM3755" s="125"/>
      <c r="AN3755" s="272" t="s">
        <v>952</v>
      </c>
      <c r="AO3755" s="124" t="s">
        <v>941</v>
      </c>
      <c r="AP3755" s="272" t="s">
        <v>946</v>
      </c>
      <c r="AQ3755" s="124" t="s">
        <v>944</v>
      </c>
    </row>
    <row r="3756" spans="1:43" ht="15.05" customHeight="1">
      <c r="A3756" s="132"/>
      <c r="B3756" s="132"/>
      <c r="C3756" s="132"/>
      <c r="D3756" s="132"/>
      <c r="E3756" s="409"/>
      <c r="F3756" s="409"/>
      <c r="G3756" s="409"/>
      <c r="H3756" s="409"/>
      <c r="I3756" s="278" t="s">
        <v>1041</v>
      </c>
      <c r="J3756" s="132"/>
      <c r="K3756" s="132"/>
      <c r="L3756" s="132"/>
      <c r="M3756" s="132"/>
      <c r="N3756" s="132"/>
      <c r="O3756" s="132"/>
      <c r="P3756" s="132"/>
      <c r="Q3756" s="132"/>
      <c r="R3756" s="132"/>
      <c r="S3756" s="132"/>
      <c r="T3756" s="132"/>
      <c r="U3756" s="132"/>
      <c r="V3756" s="132"/>
      <c r="W3756" s="132"/>
      <c r="X3756" s="132"/>
      <c r="Y3756" s="132"/>
      <c r="Z3756" s="132"/>
      <c r="AA3756" s="132"/>
      <c r="AB3756" s="132"/>
      <c r="AC3756" s="132"/>
      <c r="AD3756" s="132"/>
      <c r="AM3756" s="125" t="s">
        <v>947</v>
      </c>
      <c r="AN3756" s="272">
        <f>C3754</f>
        <v>0</v>
      </c>
      <c r="AO3756" s="124">
        <f>COUNTIFS($W$38:$W$157,14,$Y$3579:$Y$3698,"NS")</f>
        <v>0</v>
      </c>
      <c r="AP3756" s="273">
        <f>SUMIF($W$38:$W$157,14,$Y$3579:$Y$3698)</f>
        <v>0</v>
      </c>
      <c r="AQ3756" s="131">
        <f>IF($AG$3728=$AH$3728,0,IF(OR(AND(AN3756="NS",AP3756=0,AO3756=0)),1,IF(OR(AND(AO3756&gt;=2,AP3756&gt;=AN3756),AND(AN3756="NS",AP3756=0,AO3756&gt;0),AND(AN3756&lt;=AP3756),AND(AN3756=0,AO3756&gt;0),AND(AN3756="NS",AP3756&gt;0)),0,1)))</f>
        <v>0</v>
      </c>
    </row>
    <row r="3757" spans="1:43" ht="15.05" customHeight="1">
      <c r="A3757" s="132"/>
      <c r="B3757" s="132"/>
      <c r="C3757" s="132"/>
      <c r="D3757" s="132"/>
      <c r="E3757" s="132"/>
      <c r="F3757" s="132"/>
      <c r="G3757" s="132"/>
      <c r="H3757" s="132"/>
      <c r="I3757" s="132"/>
      <c r="J3757" s="132"/>
      <c r="K3757" s="132"/>
      <c r="L3757" s="132"/>
      <c r="M3757" s="132"/>
      <c r="N3757" s="132"/>
      <c r="O3757" s="132"/>
      <c r="P3757" s="132"/>
      <c r="Q3757" s="132"/>
      <c r="R3757" s="132"/>
      <c r="S3757" s="132"/>
      <c r="T3757" s="132"/>
      <c r="U3757" s="132"/>
      <c r="V3757" s="132"/>
      <c r="W3757" s="132"/>
      <c r="X3757" s="132"/>
      <c r="Y3757" s="132"/>
      <c r="Z3757" s="132"/>
      <c r="AA3757" s="132"/>
      <c r="AB3757" s="132"/>
      <c r="AC3757" s="132"/>
      <c r="AD3757" s="132"/>
    </row>
    <row r="3758" spans="1:43" ht="15.05" customHeight="1">
      <c r="A3758" s="132"/>
      <c r="B3758" s="132"/>
      <c r="C3758" s="132"/>
      <c r="D3758" s="132"/>
      <c r="E3758" s="409"/>
      <c r="F3758" s="409"/>
      <c r="G3758" s="409"/>
      <c r="H3758" s="409"/>
      <c r="I3758" s="278" t="s">
        <v>1042</v>
      </c>
      <c r="J3758" s="132"/>
      <c r="K3758" s="132"/>
      <c r="L3758" s="132"/>
      <c r="M3758" s="132"/>
      <c r="N3758" s="132"/>
      <c r="O3758" s="132"/>
      <c r="P3758" s="132"/>
      <c r="Q3758" s="132"/>
      <c r="R3758" s="132"/>
      <c r="S3758" s="132"/>
      <c r="T3758" s="132"/>
      <c r="U3758" s="132"/>
      <c r="V3758" s="132"/>
      <c r="W3758" s="132"/>
      <c r="X3758" s="132"/>
      <c r="Y3758" s="132"/>
      <c r="Z3758" s="132"/>
      <c r="AA3758" s="132"/>
      <c r="AB3758" s="132"/>
      <c r="AC3758" s="132"/>
      <c r="AD3758" s="132"/>
    </row>
    <row r="3759" spans="1:43" ht="15.05" customHeight="1">
      <c r="A3759" s="132"/>
      <c r="B3759" s="132"/>
      <c r="C3759" s="132"/>
      <c r="D3759" s="132"/>
      <c r="E3759" s="132"/>
      <c r="F3759" s="132"/>
      <c r="G3759" s="132"/>
      <c r="H3759" s="132"/>
      <c r="I3759" s="132"/>
      <c r="J3759" s="132"/>
      <c r="K3759" s="132"/>
      <c r="L3759" s="132"/>
      <c r="M3759" s="132"/>
      <c r="N3759" s="132"/>
      <c r="O3759" s="132"/>
      <c r="P3759" s="132"/>
      <c r="Q3759" s="132"/>
      <c r="R3759" s="132"/>
      <c r="S3759" s="132"/>
      <c r="T3759" s="132"/>
      <c r="U3759" s="132"/>
      <c r="V3759" s="132"/>
      <c r="W3759" s="132"/>
      <c r="X3759" s="132"/>
      <c r="Y3759" s="132"/>
      <c r="Z3759" s="132"/>
      <c r="AA3759" s="132"/>
      <c r="AB3759" s="132"/>
      <c r="AC3759" s="132"/>
      <c r="AD3759" s="132"/>
    </row>
    <row r="3760" spans="1:43" ht="24.05" customHeight="1">
      <c r="A3760" s="132"/>
      <c r="B3760" s="132"/>
      <c r="C3760" s="452" t="s">
        <v>250</v>
      </c>
      <c r="D3760" s="452"/>
      <c r="E3760" s="452"/>
      <c r="F3760" s="452"/>
      <c r="G3760" s="452"/>
      <c r="H3760" s="452"/>
      <c r="I3760" s="452"/>
      <c r="J3760" s="452"/>
      <c r="K3760" s="452"/>
      <c r="L3760" s="452"/>
      <c r="M3760" s="452"/>
      <c r="N3760" s="452"/>
      <c r="O3760" s="452"/>
      <c r="P3760" s="452"/>
      <c r="Q3760" s="452"/>
      <c r="R3760" s="452"/>
      <c r="S3760" s="452"/>
      <c r="T3760" s="452"/>
      <c r="U3760" s="452"/>
      <c r="V3760" s="452"/>
      <c r="W3760" s="452"/>
      <c r="X3760" s="452"/>
      <c r="Y3760" s="452"/>
      <c r="Z3760" s="452"/>
      <c r="AA3760" s="452"/>
      <c r="AB3760" s="452"/>
      <c r="AC3760" s="452"/>
      <c r="AD3760" s="452"/>
    </row>
    <row r="3761" spans="1:30" ht="60.05" customHeight="1">
      <c r="A3761" s="132"/>
      <c r="B3761" s="132"/>
      <c r="C3761" s="414"/>
      <c r="D3761" s="414"/>
      <c r="E3761" s="414"/>
      <c r="F3761" s="414"/>
      <c r="G3761" s="414"/>
      <c r="H3761" s="414"/>
      <c r="I3761" s="414"/>
      <c r="J3761" s="414"/>
      <c r="K3761" s="414"/>
      <c r="L3761" s="414"/>
      <c r="M3761" s="414"/>
      <c r="N3761" s="414"/>
      <c r="O3761" s="414"/>
      <c r="P3761" s="414"/>
      <c r="Q3761" s="414"/>
      <c r="R3761" s="414"/>
      <c r="S3761" s="414"/>
      <c r="T3761" s="414"/>
      <c r="U3761" s="414"/>
      <c r="V3761" s="414"/>
      <c r="W3761" s="414"/>
      <c r="X3761" s="414"/>
      <c r="Y3761" s="414"/>
      <c r="Z3761" s="414"/>
      <c r="AA3761" s="414"/>
      <c r="AB3761" s="414"/>
      <c r="AC3761" s="414"/>
      <c r="AD3761" s="414"/>
    </row>
    <row r="3762" spans="1:30" ht="15.05" customHeight="1"/>
    <row r="3763" spans="1:30" ht="15.05" customHeight="1">
      <c r="B3763" s="403" t="str">
        <f>IF(SUM(AJ3730,AJ3736,AJ3742,AJ3748,AJ3754)=0,"","Error: verificar sumas por columna.")</f>
        <v/>
      </c>
      <c r="C3763" s="403"/>
      <c r="D3763" s="403"/>
      <c r="E3763" s="403"/>
      <c r="F3763" s="403"/>
      <c r="G3763" s="403"/>
      <c r="H3763" s="403"/>
      <c r="I3763" s="403"/>
      <c r="J3763" s="403"/>
      <c r="K3763" s="403"/>
      <c r="L3763" s="403"/>
      <c r="M3763" s="403"/>
      <c r="N3763" s="403"/>
      <c r="O3763" s="403"/>
      <c r="P3763" s="403"/>
      <c r="Q3763" s="403"/>
      <c r="R3763" s="403"/>
      <c r="S3763" s="403"/>
      <c r="T3763" s="403"/>
      <c r="U3763" s="403"/>
      <c r="V3763" s="403"/>
      <c r="W3763" s="403"/>
      <c r="X3763" s="403"/>
      <c r="Y3763" s="403"/>
      <c r="Z3763" s="403"/>
      <c r="AA3763" s="403"/>
      <c r="AB3763" s="403"/>
      <c r="AC3763" s="403"/>
      <c r="AD3763" s="403"/>
    </row>
    <row r="3764" spans="1:30" ht="15.05" customHeight="1">
      <c r="B3764" s="403" t="str">
        <f>IF(SUM(AQ3732,AQ3738,AQ3744,AQ3750,AQ3756)=0,"","Error: verificar la consistencia con la pregunta 33.")</f>
        <v/>
      </c>
      <c r="C3764" s="403"/>
      <c r="D3764" s="403"/>
      <c r="E3764" s="403"/>
      <c r="F3764" s="403"/>
      <c r="G3764" s="403"/>
      <c r="H3764" s="403"/>
      <c r="I3764" s="403"/>
      <c r="J3764" s="403"/>
      <c r="K3764" s="403"/>
      <c r="L3764" s="403"/>
      <c r="M3764" s="403"/>
      <c r="N3764" s="403"/>
      <c r="O3764" s="403"/>
      <c r="P3764" s="403"/>
      <c r="Q3764" s="403"/>
      <c r="R3764" s="403"/>
      <c r="S3764" s="403"/>
      <c r="T3764" s="403"/>
      <c r="U3764" s="403"/>
      <c r="V3764" s="403"/>
      <c r="W3764" s="403"/>
      <c r="X3764" s="403"/>
      <c r="Y3764" s="403"/>
      <c r="Z3764" s="403"/>
      <c r="AA3764" s="403"/>
      <c r="AB3764" s="403"/>
      <c r="AC3764" s="403"/>
      <c r="AD3764" s="403"/>
    </row>
    <row r="3765" spans="1:30" ht="15.05" customHeight="1">
      <c r="B3765" s="404" t="str">
        <f>IF(OR(AG3728=AH3728,AG3728=AI3728),"","Error: debe completar toda la información requerida.")</f>
        <v/>
      </c>
      <c r="C3765" s="404"/>
      <c r="D3765" s="404"/>
      <c r="E3765" s="404"/>
      <c r="F3765" s="404"/>
      <c r="G3765" s="404"/>
      <c r="H3765" s="404"/>
      <c r="I3765" s="404"/>
      <c r="J3765" s="404"/>
      <c r="K3765" s="404"/>
      <c r="L3765" s="404"/>
      <c r="M3765" s="404"/>
      <c r="N3765" s="404"/>
      <c r="O3765" s="404"/>
      <c r="P3765" s="404"/>
      <c r="Q3765" s="404"/>
      <c r="R3765" s="404"/>
      <c r="S3765" s="404"/>
      <c r="T3765" s="404"/>
      <c r="U3765" s="404"/>
      <c r="V3765" s="404"/>
      <c r="W3765" s="404"/>
      <c r="X3765" s="404"/>
      <c r="Y3765" s="404"/>
      <c r="Z3765" s="404"/>
      <c r="AA3765" s="404"/>
      <c r="AB3765" s="404"/>
      <c r="AC3765" s="404"/>
      <c r="AD3765" s="404"/>
    </row>
    <row r="3766" spans="1:30" ht="15.05" customHeight="1">
      <c r="B3766" s="403"/>
      <c r="C3766" s="403"/>
      <c r="D3766" s="403"/>
      <c r="E3766" s="403"/>
      <c r="F3766" s="403"/>
      <c r="G3766" s="403"/>
      <c r="H3766" s="403"/>
      <c r="I3766" s="403"/>
      <c r="J3766" s="403"/>
      <c r="K3766" s="403"/>
      <c r="L3766" s="403"/>
      <c r="M3766" s="403"/>
      <c r="N3766" s="403"/>
      <c r="O3766" s="403"/>
      <c r="P3766" s="403"/>
      <c r="Q3766" s="403"/>
      <c r="R3766" s="403"/>
      <c r="S3766" s="403"/>
      <c r="T3766" s="403"/>
      <c r="U3766" s="403"/>
      <c r="V3766" s="403"/>
      <c r="W3766" s="403"/>
      <c r="X3766" s="403"/>
      <c r="Y3766" s="403"/>
      <c r="Z3766" s="403"/>
      <c r="AA3766" s="403"/>
      <c r="AB3766" s="403"/>
      <c r="AC3766" s="403"/>
      <c r="AD3766" s="403"/>
    </row>
    <row r="3767" spans="1:30" ht="15.05" customHeight="1">
      <c r="B3767" s="403"/>
      <c r="C3767" s="403"/>
      <c r="D3767" s="403"/>
      <c r="E3767" s="403"/>
      <c r="F3767" s="403"/>
      <c r="G3767" s="403"/>
      <c r="H3767" s="403"/>
      <c r="I3767" s="403"/>
      <c r="J3767" s="403"/>
      <c r="K3767" s="403"/>
      <c r="L3767" s="403"/>
      <c r="M3767" s="403"/>
      <c r="N3767" s="403"/>
      <c r="O3767" s="403"/>
      <c r="P3767" s="403"/>
      <c r="Q3767" s="403"/>
      <c r="R3767" s="403"/>
      <c r="S3767" s="403"/>
      <c r="T3767" s="403"/>
      <c r="U3767" s="403"/>
      <c r="V3767" s="403"/>
      <c r="W3767" s="403"/>
      <c r="X3767" s="403"/>
      <c r="Y3767" s="403"/>
      <c r="Z3767" s="403"/>
      <c r="AA3767" s="403"/>
      <c r="AB3767" s="403"/>
      <c r="AC3767" s="403"/>
      <c r="AD3767" s="403"/>
    </row>
    <row r="3768" spans="1:30" ht="15.05" hidden="1" customHeight="1"/>
    <row r="3769" spans="1:30" ht="15.05" hidden="1" customHeight="1"/>
    <row r="3770" spans="1:30" ht="15.05" hidden="1" customHeight="1"/>
    <row r="3771" spans="1:30" ht="15.05" hidden="1" customHeight="1"/>
    <row r="3772" spans="1:30" ht="15.05" hidden="1" customHeight="1"/>
    <row r="3773" spans="1:30" ht="15.05" hidden="1" customHeight="1"/>
    <row r="3774" spans="1:30" ht="15.05" hidden="1" customHeight="1"/>
    <row r="3775" spans="1:30" ht="15.05" hidden="1" customHeight="1"/>
    <row r="3776" spans="1:30" ht="15.05" hidden="1" customHeight="1"/>
    <row r="3777" ht="15.05" hidden="1" customHeight="1"/>
    <row r="3778" ht="15.05" hidden="1" customHeight="1"/>
    <row r="3779" ht="15.05" hidden="1" customHeight="1"/>
    <row r="3780" ht="15.05" hidden="1" customHeight="1"/>
    <row r="3781" ht="15.05" hidden="1" customHeight="1"/>
    <row r="3782" ht="15.05" hidden="1" customHeight="1"/>
    <row r="3783" ht="15.05" hidden="1" customHeight="1"/>
    <row r="3784" ht="15.05" hidden="1" customHeight="1"/>
    <row r="3785" ht="15.05" hidden="1" customHeight="1"/>
    <row r="3786" ht="15.05" hidden="1" customHeight="1"/>
    <row r="3787" ht="15.05" hidden="1" customHeight="1"/>
    <row r="3788" ht="15.05" hidden="1" customHeight="1"/>
    <row r="3789" ht="15.05" hidden="1" customHeight="1"/>
    <row r="3790" ht="15.05" hidden="1" customHeight="1"/>
    <row r="3791" ht="15.05" hidden="1" customHeight="1"/>
    <row r="3792" ht="15.05" hidden="1" customHeight="1"/>
    <row r="3793" ht="15.05" hidden="1" customHeight="1"/>
    <row r="3794" ht="15.05" hidden="1" customHeight="1"/>
    <row r="3795" ht="15.05" hidden="1" customHeight="1"/>
    <row r="3796" ht="15.05" hidden="1" customHeight="1"/>
    <row r="3797" ht="15.05" hidden="1" customHeight="1"/>
    <row r="3798" ht="15.05" hidden="1" customHeight="1"/>
    <row r="3799" ht="15.05" hidden="1" customHeight="1"/>
    <row r="3800" ht="15.05" hidden="1" customHeight="1"/>
    <row r="3801" ht="15.05" hidden="1" customHeight="1"/>
    <row r="3802" ht="15.05" hidden="1" customHeight="1"/>
    <row r="3803" ht="15.05" hidden="1" customHeight="1"/>
    <row r="3804" ht="15.05" hidden="1" customHeight="1"/>
    <row r="3805" ht="15.05" hidden="1" customHeight="1"/>
    <row r="3806" ht="15.05" hidden="1" customHeight="1"/>
    <row r="3807" ht="15.05" hidden="1" customHeight="1"/>
    <row r="3808" ht="15.05" hidden="1" customHeight="1"/>
    <row r="3809" ht="15.05" hidden="1" customHeight="1"/>
    <row r="3810" ht="15.05" hidden="1" customHeight="1"/>
    <row r="3811" ht="15.05" hidden="1" customHeight="1"/>
    <row r="3812" ht="15.05" hidden="1" customHeight="1"/>
    <row r="3813" ht="15.05" hidden="1" customHeight="1"/>
    <row r="3814" ht="15.05" hidden="1" customHeight="1"/>
    <row r="3815" ht="15.05" hidden="1" customHeight="1"/>
    <row r="3816" ht="15.05" hidden="1" customHeight="1"/>
    <row r="3817" ht="15.05" hidden="1" customHeight="1"/>
    <row r="3818" ht="15.05" hidden="1" customHeight="1"/>
    <row r="3819" ht="15.05" hidden="1" customHeight="1"/>
    <row r="3820" ht="15.05" hidden="1" customHeight="1"/>
    <row r="3821" ht="15.05" hidden="1" customHeight="1"/>
    <row r="3822" ht="15.05" hidden="1" customHeight="1"/>
    <row r="3823" ht="15.05" hidden="1" customHeight="1"/>
    <row r="3824" ht="15.05" hidden="1" customHeight="1"/>
    <row r="3825" ht="15.05" hidden="1" customHeight="1"/>
    <row r="3826" ht="15.05" hidden="1" customHeight="1"/>
    <row r="3827" ht="15.05" hidden="1" customHeight="1"/>
    <row r="3828" ht="15.05" hidden="1" customHeight="1"/>
    <row r="3829" ht="15.05" hidden="1" customHeight="1"/>
    <row r="3830" ht="15.05" hidden="1" customHeight="1"/>
    <row r="3831" ht="15.05" hidden="1" customHeight="1"/>
    <row r="3832" ht="15.05" hidden="1" customHeight="1"/>
    <row r="3833" ht="15.05" hidden="1" customHeight="1"/>
    <row r="3834" ht="15.05" hidden="1" customHeight="1"/>
    <row r="3835" ht="15.05" hidden="1" customHeight="1"/>
    <row r="3836" ht="15.05" hidden="1" customHeight="1"/>
    <row r="3837" ht="15.05" hidden="1" customHeight="1"/>
    <row r="3838" ht="15.05" hidden="1" customHeight="1"/>
    <row r="3839" ht="15.05" hidden="1" customHeight="1"/>
    <row r="3840" ht="15.05" hidden="1" customHeight="1"/>
    <row r="3841" ht="15.05" hidden="1" customHeight="1"/>
    <row r="3842" ht="15.05" hidden="1" customHeight="1"/>
    <row r="3843" ht="15.05" hidden="1" customHeight="1"/>
    <row r="3844" ht="15.05" hidden="1" customHeight="1"/>
    <row r="3845" ht="15.05" hidden="1" customHeight="1"/>
    <row r="3846" ht="15.05" hidden="1" customHeight="1"/>
    <row r="3847" ht="15.05" hidden="1" customHeight="1"/>
    <row r="3848" ht="15.05" hidden="1" customHeight="1"/>
    <row r="3849" ht="15.05" hidden="1" customHeight="1"/>
    <row r="3850" ht="15.05" hidden="1" customHeight="1"/>
    <row r="3851" ht="15.05" hidden="1" customHeight="1"/>
    <row r="3852" ht="15.05" hidden="1" customHeight="1"/>
    <row r="3853" ht="15.05" hidden="1" customHeight="1"/>
    <row r="3854" ht="15.05" hidden="1" customHeight="1"/>
    <row r="3855" ht="15.05" hidden="1" customHeight="1"/>
    <row r="3856" ht="15.05" hidden="1" customHeight="1"/>
    <row r="3857" ht="15.05" hidden="1" customHeight="1"/>
    <row r="3858" ht="15.05" hidden="1" customHeight="1"/>
    <row r="3859" ht="15.05" hidden="1" customHeight="1"/>
    <row r="3860" ht="15.05" hidden="1" customHeight="1"/>
    <row r="3861" ht="15.05" hidden="1" customHeight="1"/>
    <row r="3862" ht="15.05" hidden="1" customHeight="1"/>
    <row r="3863" ht="15.05" hidden="1" customHeight="1"/>
    <row r="3864" ht="15.05" hidden="1" customHeight="1"/>
    <row r="3865" ht="15.05" hidden="1" customHeight="1"/>
    <row r="3866" ht="15.05" hidden="1" customHeight="1"/>
    <row r="3867" ht="15.05" hidden="1" customHeight="1"/>
    <row r="3868" ht="15.05" hidden="1" customHeight="1"/>
    <row r="3869" ht="15.05" hidden="1" customHeight="1"/>
    <row r="3870" ht="15.05" hidden="1" customHeight="1"/>
    <row r="3871" ht="15.05" hidden="1" customHeight="1"/>
    <row r="3872" ht="15.05" hidden="1" customHeight="1"/>
    <row r="3873" ht="15.05" hidden="1" customHeight="1"/>
    <row r="3874" ht="15.05" hidden="1" customHeight="1"/>
    <row r="3875" ht="15.05" hidden="1" customHeight="1"/>
    <row r="3876" ht="15.05" hidden="1" customHeight="1"/>
    <row r="3877" ht="15.05" hidden="1" customHeight="1"/>
    <row r="3878" ht="15.05" hidden="1" customHeight="1"/>
    <row r="3879" ht="15.05" hidden="1" customHeight="1"/>
    <row r="3880" ht="15.05" hidden="1" customHeight="1"/>
    <row r="3881" ht="15.05" hidden="1" customHeight="1"/>
    <row r="3882" ht="15.05" hidden="1" customHeight="1"/>
    <row r="3883" ht="15.05" hidden="1" customHeight="1"/>
    <row r="3884" ht="15.05" hidden="1" customHeight="1"/>
    <row r="3885" ht="15.05" hidden="1" customHeight="1"/>
    <row r="3886" ht="15.05" hidden="1" customHeight="1"/>
    <row r="3887" ht="15.05" hidden="1" customHeight="1"/>
    <row r="3888" ht="15.05" hidden="1" customHeight="1"/>
    <row r="3889" ht="15.05" hidden="1" customHeight="1"/>
    <row r="3890" ht="15.05" hidden="1" customHeight="1"/>
    <row r="3891" ht="15.05" hidden="1" customHeight="1"/>
    <row r="3892" ht="15.05" hidden="1" customHeight="1"/>
    <row r="3893" ht="15.05" hidden="1" customHeight="1"/>
    <row r="3894" ht="15.05" hidden="1" customHeight="1"/>
    <row r="3895" ht="15.05" hidden="1" customHeight="1"/>
    <row r="3896" ht="15.05" hidden="1" customHeight="1"/>
    <row r="3897" ht="15.05" hidden="1" customHeight="1"/>
    <row r="3898" ht="15.05" hidden="1" customHeight="1"/>
    <row r="3899" ht="15.05" hidden="1" customHeight="1"/>
    <row r="3900" ht="15.05" hidden="1" customHeight="1"/>
    <row r="3901" ht="15.05" hidden="1" customHeight="1"/>
    <row r="3902" ht="15.05" hidden="1" customHeight="1"/>
    <row r="3903" ht="15.05" hidden="1" customHeight="1"/>
    <row r="3904" ht="15.05" hidden="1" customHeight="1"/>
    <row r="3905" ht="15.05" hidden="1" customHeight="1"/>
    <row r="3906" ht="15.05" hidden="1" customHeight="1"/>
    <row r="3907" ht="15.05" hidden="1" customHeight="1"/>
    <row r="3908" ht="15.05" hidden="1" customHeight="1"/>
    <row r="3909" ht="15.05" hidden="1" customHeight="1"/>
    <row r="3910" ht="15.05" hidden="1" customHeight="1"/>
    <row r="3911" ht="15.05" hidden="1" customHeight="1"/>
    <row r="3912" ht="15.05" hidden="1" customHeight="1"/>
    <row r="3913" ht="15.05" hidden="1" customHeight="1"/>
    <row r="3914" ht="15.05" hidden="1" customHeight="1"/>
    <row r="3915" ht="15.05" hidden="1" customHeight="1"/>
    <row r="3916" ht="15.05" hidden="1" customHeight="1"/>
    <row r="3917" ht="15.05" hidden="1" customHeight="1"/>
    <row r="3918" ht="15.05" hidden="1" customHeight="1"/>
    <row r="3919" ht="15.05" hidden="1" customHeight="1"/>
    <row r="3920" ht="15.05" hidden="1" customHeight="1"/>
    <row r="3921" ht="15.05" hidden="1" customHeight="1"/>
    <row r="3922" ht="15.05" hidden="1" customHeight="1"/>
    <row r="3923" ht="15.05" hidden="1" customHeight="1"/>
    <row r="3924" ht="15.05" hidden="1" customHeight="1"/>
    <row r="3925" ht="15.05" hidden="1" customHeight="1"/>
    <row r="3926" ht="15.05" hidden="1" customHeight="1"/>
    <row r="3927" ht="15.05" hidden="1" customHeight="1"/>
    <row r="3928" ht="15.05" hidden="1" customHeight="1"/>
    <row r="3929" ht="15.05" hidden="1" customHeight="1"/>
    <row r="3930" ht="15.05" hidden="1" customHeight="1"/>
    <row r="3931" ht="15.05" hidden="1" customHeight="1"/>
    <row r="3932" ht="15.05" hidden="1" customHeight="1"/>
    <row r="3933" ht="15.05" hidden="1" customHeight="1"/>
    <row r="3934" ht="15.05" hidden="1" customHeight="1"/>
    <row r="3935" ht="15.05" hidden="1" customHeight="1"/>
    <row r="3936" ht="15.05" hidden="1" customHeight="1"/>
    <row r="3937" ht="15.05" hidden="1" customHeight="1"/>
    <row r="3938" ht="15.05" hidden="1" customHeight="1"/>
    <row r="3939" ht="15.05" hidden="1" customHeight="1"/>
    <row r="3940" ht="15.05" hidden="1" customHeight="1"/>
    <row r="3941" ht="15.05" hidden="1" customHeight="1"/>
    <row r="3942" ht="15.05" hidden="1" customHeight="1"/>
    <row r="3943" ht="15.05" hidden="1" customHeight="1"/>
    <row r="3944" ht="15.05" hidden="1" customHeight="1"/>
    <row r="3945" ht="15.05" hidden="1" customHeight="1"/>
    <row r="3946" ht="15.05" hidden="1" customHeight="1"/>
    <row r="3947" ht="15.05" hidden="1" customHeight="1"/>
    <row r="3948" ht="15.05" hidden="1" customHeight="1"/>
    <row r="3949" ht="15.05" hidden="1" customHeight="1"/>
    <row r="3950" ht="15.05" hidden="1" customHeight="1"/>
    <row r="3951" ht="15.05" hidden="1" customHeight="1"/>
    <row r="3952" ht="15.05" hidden="1" customHeight="1"/>
    <row r="3953" ht="15.05" hidden="1" customHeight="1"/>
    <row r="3954" ht="15.05" hidden="1" customHeight="1"/>
    <row r="3955" ht="15.05" hidden="1" customHeight="1"/>
    <row r="3956" ht="15.05" hidden="1" customHeight="1"/>
    <row r="3957" ht="15.05" hidden="1" customHeight="1"/>
    <row r="3958" ht="15.05" hidden="1" customHeight="1"/>
    <row r="3959" ht="15.05" hidden="1" customHeight="1"/>
    <row r="3960" ht="15.05" hidden="1" customHeight="1"/>
    <row r="3961" ht="15.05" hidden="1" customHeight="1"/>
    <row r="3962" ht="15.05" hidden="1" customHeight="1"/>
    <row r="3963" ht="15.05" hidden="1" customHeight="1"/>
    <row r="3964" ht="15.05" hidden="1" customHeight="1"/>
    <row r="3965" ht="15.05" hidden="1" customHeight="1"/>
    <row r="3966" ht="15.05" hidden="1" customHeight="1"/>
    <row r="3967" ht="15.05" hidden="1" customHeight="1"/>
    <row r="3968" ht="15.05" hidden="1" customHeight="1"/>
  </sheetData>
  <sheetProtection algorithmName="SHA-512" hashValue="wt/5qLyWuM+/CCjDCjI1fOYulMMQ5EJzCxelCoeJGphuzwcEUIBF42y+wax4bwSLw2GDNujujtAdYp7UoyBniA==" saltValue="SZmfPI3HBBoisZ33gDbyjA==" spinCount="100000" sheet="1" objects="1" scenarios="1"/>
  <mergeCells count="18505">
    <mergeCell ref="B207:AD207"/>
    <mergeCell ref="B536:AD536"/>
    <mergeCell ref="B537:AD537"/>
    <mergeCell ref="AP2852:AQ2852"/>
    <mergeCell ref="AR2852:AS2852"/>
    <mergeCell ref="AT2852:AU2852"/>
    <mergeCell ref="AV2852:AW2852"/>
    <mergeCell ref="AX2852:AY2852"/>
    <mergeCell ref="AZ2852:BA2852"/>
    <mergeCell ref="BB2852:BC2852"/>
    <mergeCell ref="BD2852:BE2852"/>
    <mergeCell ref="BF2852:BG2852"/>
    <mergeCell ref="Q3682:R3682"/>
    <mergeCell ref="S3682:T3682"/>
    <mergeCell ref="U3682:V3682"/>
    <mergeCell ref="W3682:X3682"/>
    <mergeCell ref="Y3682:Z3682"/>
    <mergeCell ref="M3684:N3684"/>
    <mergeCell ref="M3685:N3685"/>
    <mergeCell ref="D3682:H3682"/>
    <mergeCell ref="I3682:J3682"/>
    <mergeCell ref="K3682:L3682"/>
    <mergeCell ref="AA3682:AD3682"/>
    <mergeCell ref="D3683:H3683"/>
    <mergeCell ref="I3683:J3683"/>
    <mergeCell ref="K3683:L3683"/>
    <mergeCell ref="AA3683:AD3683"/>
    <mergeCell ref="D3684:H3684"/>
    <mergeCell ref="I3684:J3684"/>
    <mergeCell ref="K3684:L3684"/>
    <mergeCell ref="AA3684:AD3684"/>
    <mergeCell ref="D3685:H3685"/>
    <mergeCell ref="I3685:J3685"/>
    <mergeCell ref="K3685:L3685"/>
    <mergeCell ref="AA3685:AD3685"/>
    <mergeCell ref="I3671:J3671"/>
    <mergeCell ref="K3671:L3671"/>
    <mergeCell ref="AA3671:AD3671"/>
    <mergeCell ref="D3672:H3672"/>
    <mergeCell ref="I3672:J3672"/>
    <mergeCell ref="K3672:L3672"/>
    <mergeCell ref="AA3672:AD3672"/>
    <mergeCell ref="U3670:V3670"/>
    <mergeCell ref="W3670:X3670"/>
    <mergeCell ref="Y3670:Z3670"/>
    <mergeCell ref="O3668:P3668"/>
    <mergeCell ref="Q3668:R3668"/>
    <mergeCell ref="S3668:T3668"/>
    <mergeCell ref="U3668:V3668"/>
    <mergeCell ref="W3668:X3668"/>
    <mergeCell ref="Y3668:Z3668"/>
    <mergeCell ref="M3669:N3669"/>
    <mergeCell ref="O3672:P3672"/>
    <mergeCell ref="Q3672:R3672"/>
    <mergeCell ref="S3672:T3672"/>
    <mergeCell ref="O3669:P3669"/>
    <mergeCell ref="Q3669:R3669"/>
    <mergeCell ref="S3669:T3669"/>
    <mergeCell ref="U3669:V3669"/>
    <mergeCell ref="W3669:X3669"/>
    <mergeCell ref="Y3669:Z3669"/>
    <mergeCell ref="W3671:X3671"/>
    <mergeCell ref="Y3671:Z3671"/>
    <mergeCell ref="M3671:N3671"/>
    <mergeCell ref="O3681:P3681"/>
    <mergeCell ref="Q3681:R3681"/>
    <mergeCell ref="S3681:T3681"/>
    <mergeCell ref="U3681:V3681"/>
    <mergeCell ref="W3681:X3681"/>
    <mergeCell ref="Y3681:Z3681"/>
    <mergeCell ref="M3677:N3677"/>
    <mergeCell ref="O3677:P3677"/>
    <mergeCell ref="Q3677:R3677"/>
    <mergeCell ref="O3678:P3678"/>
    <mergeCell ref="Q3678:R3678"/>
    <mergeCell ref="S3678:T3678"/>
    <mergeCell ref="U3678:V3678"/>
    <mergeCell ref="W3678:X3678"/>
    <mergeCell ref="Y3678:Z3678"/>
    <mergeCell ref="O3676:P3676"/>
    <mergeCell ref="Q3676:R3676"/>
    <mergeCell ref="S3676:T3676"/>
    <mergeCell ref="U3676:V3676"/>
    <mergeCell ref="W3676:X3676"/>
    <mergeCell ref="Y3676:Z3676"/>
    <mergeCell ref="O3675:P3675"/>
    <mergeCell ref="Q3675:R3675"/>
    <mergeCell ref="S3675:T3675"/>
    <mergeCell ref="U3675:V3675"/>
    <mergeCell ref="W3675:X3675"/>
    <mergeCell ref="Y3675:Z3675"/>
    <mergeCell ref="D3664:H3664"/>
    <mergeCell ref="D3687:H3687"/>
    <mergeCell ref="I3687:J3687"/>
    <mergeCell ref="K3687:L3687"/>
    <mergeCell ref="AA3687:AD3687"/>
    <mergeCell ref="I3664:J3664"/>
    <mergeCell ref="K3664:L3664"/>
    <mergeCell ref="AA3664:AD3664"/>
    <mergeCell ref="D3665:H3665"/>
    <mergeCell ref="I3665:J3665"/>
    <mergeCell ref="K3665:L3665"/>
    <mergeCell ref="AA3665:AD3665"/>
    <mergeCell ref="D3666:H3666"/>
    <mergeCell ref="I3666:J3666"/>
    <mergeCell ref="K3666:L3666"/>
    <mergeCell ref="AA3666:AD3666"/>
    <mergeCell ref="D3667:H3667"/>
    <mergeCell ref="I3667:J3667"/>
    <mergeCell ref="K3667:L3667"/>
    <mergeCell ref="AA3667:AD3667"/>
    <mergeCell ref="D3668:H3668"/>
    <mergeCell ref="I3668:J3668"/>
    <mergeCell ref="K3668:L3668"/>
    <mergeCell ref="AA3668:AD3668"/>
    <mergeCell ref="D3669:H3669"/>
    <mergeCell ref="I3669:J3669"/>
    <mergeCell ref="K3669:L3669"/>
    <mergeCell ref="AA3669:AD3669"/>
    <mergeCell ref="D3670:H3670"/>
    <mergeCell ref="I3670:J3670"/>
    <mergeCell ref="K3670:L3670"/>
    <mergeCell ref="AA3670:AD3670"/>
    <mergeCell ref="D3671:H3671"/>
    <mergeCell ref="M3668:N3668"/>
    <mergeCell ref="M3670:N3670"/>
    <mergeCell ref="O3670:P3670"/>
    <mergeCell ref="Q3670:R3670"/>
    <mergeCell ref="D3688:H3688"/>
    <mergeCell ref="I3688:J3688"/>
    <mergeCell ref="K3688:L3688"/>
    <mergeCell ref="AA3688:AD3688"/>
    <mergeCell ref="M3682:N3682"/>
    <mergeCell ref="O3682:P3682"/>
    <mergeCell ref="O3684:P3684"/>
    <mergeCell ref="Q3684:R3684"/>
    <mergeCell ref="S3684:T3684"/>
    <mergeCell ref="U3684:V3684"/>
    <mergeCell ref="W3684:X3684"/>
    <mergeCell ref="Y3684:Z3684"/>
    <mergeCell ref="M3683:N3683"/>
    <mergeCell ref="S3683:T3683"/>
    <mergeCell ref="U3683:V3683"/>
    <mergeCell ref="W3683:X3683"/>
    <mergeCell ref="Y3683:Z3683"/>
    <mergeCell ref="O3685:P3685"/>
    <mergeCell ref="Q3685:R3685"/>
    <mergeCell ref="S3685:T3685"/>
    <mergeCell ref="U3685:V3685"/>
    <mergeCell ref="W3685:X3685"/>
    <mergeCell ref="Y3685:Z3685"/>
    <mergeCell ref="D3673:H3673"/>
    <mergeCell ref="I3673:J3673"/>
    <mergeCell ref="K3673:L3673"/>
    <mergeCell ref="AA3673:AD3673"/>
    <mergeCell ref="D3674:H3674"/>
    <mergeCell ref="I3674:J3674"/>
    <mergeCell ref="K3674:L3674"/>
    <mergeCell ref="AA3674:AD3674"/>
    <mergeCell ref="D3675:H3675"/>
    <mergeCell ref="I3675:J3675"/>
    <mergeCell ref="K3675:L3675"/>
    <mergeCell ref="AA3675:AD3675"/>
    <mergeCell ref="D3676:H3676"/>
    <mergeCell ref="I3676:J3676"/>
    <mergeCell ref="K3676:L3676"/>
    <mergeCell ref="AA3676:AD3676"/>
    <mergeCell ref="D3677:H3677"/>
    <mergeCell ref="I3677:J3677"/>
    <mergeCell ref="K3677:L3677"/>
    <mergeCell ref="AA3677:AD3677"/>
    <mergeCell ref="D3678:H3678"/>
    <mergeCell ref="I3678:J3678"/>
    <mergeCell ref="K3678:L3678"/>
    <mergeCell ref="AA3678:AD3678"/>
    <mergeCell ref="D3679:H3679"/>
    <mergeCell ref="I3679:J3679"/>
    <mergeCell ref="K3679:L3679"/>
    <mergeCell ref="AA3679:AD3679"/>
    <mergeCell ref="D3680:H3680"/>
    <mergeCell ref="I3680:J3680"/>
    <mergeCell ref="K3680:L3680"/>
    <mergeCell ref="AA3680:AD3680"/>
    <mergeCell ref="D3681:H3681"/>
    <mergeCell ref="I3681:J3681"/>
    <mergeCell ref="K3681:L3681"/>
    <mergeCell ref="AA3681:AD3681"/>
    <mergeCell ref="M3681:N3681"/>
    <mergeCell ref="D3686:H3686"/>
    <mergeCell ref="I3686:J3686"/>
    <mergeCell ref="K3686:L3686"/>
    <mergeCell ref="AA3686:AD3686"/>
    <mergeCell ref="D3655:H3655"/>
    <mergeCell ref="I3655:J3655"/>
    <mergeCell ref="K3655:L3655"/>
    <mergeCell ref="AA3655:AD3655"/>
    <mergeCell ref="D3656:H3656"/>
    <mergeCell ref="I3656:J3656"/>
    <mergeCell ref="K3656:L3656"/>
    <mergeCell ref="AA3656:AD3656"/>
    <mergeCell ref="D3657:H3657"/>
    <mergeCell ref="I3657:J3657"/>
    <mergeCell ref="K3657:L3657"/>
    <mergeCell ref="AA3657:AD3657"/>
    <mergeCell ref="D3658:H3658"/>
    <mergeCell ref="I3658:J3658"/>
    <mergeCell ref="K3658:L3658"/>
    <mergeCell ref="AA3658:AD3658"/>
    <mergeCell ref="D3659:H3659"/>
    <mergeCell ref="I3659:J3659"/>
    <mergeCell ref="K3659:L3659"/>
    <mergeCell ref="AA3659:AD3659"/>
    <mergeCell ref="D3660:H3660"/>
    <mergeCell ref="I3660:J3660"/>
    <mergeCell ref="K3660:L3660"/>
    <mergeCell ref="AA3660:AD3660"/>
    <mergeCell ref="D3661:H3661"/>
    <mergeCell ref="I3661:J3661"/>
    <mergeCell ref="K3661:L3661"/>
    <mergeCell ref="AA3661:AD3661"/>
    <mergeCell ref="D3662:H3662"/>
    <mergeCell ref="I3662:J3662"/>
    <mergeCell ref="K3662:L3662"/>
    <mergeCell ref="AA3662:AD3662"/>
    <mergeCell ref="D3663:H3663"/>
    <mergeCell ref="I3663:J3663"/>
    <mergeCell ref="K3663:L3663"/>
    <mergeCell ref="AA3663:AD3663"/>
    <mergeCell ref="M3656:N3656"/>
    <mergeCell ref="M3658:N3658"/>
    <mergeCell ref="O3658:P3658"/>
    <mergeCell ref="Q3658:R3658"/>
    <mergeCell ref="M3659:N3659"/>
    <mergeCell ref="O3659:P3659"/>
    <mergeCell ref="Q3659:R3659"/>
    <mergeCell ref="S3659:T3659"/>
    <mergeCell ref="U3659:V3659"/>
    <mergeCell ref="W3659:X3659"/>
    <mergeCell ref="Y3659:Z3659"/>
    <mergeCell ref="M3660:N3660"/>
    <mergeCell ref="S3658:T3658"/>
    <mergeCell ref="U3658:V3658"/>
    <mergeCell ref="W3658:X3658"/>
    <mergeCell ref="Y3658:Z3658"/>
    <mergeCell ref="O3656:P3656"/>
    <mergeCell ref="Q3656:R3656"/>
    <mergeCell ref="S3656:T3656"/>
    <mergeCell ref="U3656:V3656"/>
    <mergeCell ref="W3656:X3656"/>
    <mergeCell ref="Y3656:Z3656"/>
    <mergeCell ref="M3657:N3657"/>
    <mergeCell ref="O3657:P3657"/>
    <mergeCell ref="Q3657:R3657"/>
    <mergeCell ref="S3657:T3657"/>
    <mergeCell ref="Q3661:R3661"/>
    <mergeCell ref="S3661:T3661"/>
    <mergeCell ref="D3651:H3651"/>
    <mergeCell ref="I3651:J3651"/>
    <mergeCell ref="K3651:L3651"/>
    <mergeCell ref="AA3651:AD3651"/>
    <mergeCell ref="D3652:H3652"/>
    <mergeCell ref="I3652:J3652"/>
    <mergeCell ref="K3652:L3652"/>
    <mergeCell ref="AA3652:AD3652"/>
    <mergeCell ref="D3653:H3653"/>
    <mergeCell ref="I3653:J3653"/>
    <mergeCell ref="K3653:L3653"/>
    <mergeCell ref="AA3653:AD3653"/>
    <mergeCell ref="D3654:H3654"/>
    <mergeCell ref="I3654:J3654"/>
    <mergeCell ref="K3654:L3654"/>
    <mergeCell ref="AA3654:AD3654"/>
    <mergeCell ref="M3646:N3646"/>
    <mergeCell ref="M3649:N3649"/>
    <mergeCell ref="O3649:P3649"/>
    <mergeCell ref="Q3649:R3649"/>
    <mergeCell ref="S3649:T3649"/>
    <mergeCell ref="U3649:V3649"/>
    <mergeCell ref="W3649:X3649"/>
    <mergeCell ref="Y3649:Z3649"/>
    <mergeCell ref="M3650:N3650"/>
    <mergeCell ref="O3650:P3650"/>
    <mergeCell ref="Q3650:R3650"/>
    <mergeCell ref="W3648:X3648"/>
    <mergeCell ref="Y3648:Z3648"/>
    <mergeCell ref="M3652:N3652"/>
    <mergeCell ref="M3654:N3654"/>
    <mergeCell ref="O3654:P3654"/>
    <mergeCell ref="Q3654:R3654"/>
    <mergeCell ref="S3654:T3654"/>
    <mergeCell ref="U3654:V3654"/>
    <mergeCell ref="W3654:X3654"/>
    <mergeCell ref="Y3654:Z3654"/>
    <mergeCell ref="O3652:P3652"/>
    <mergeCell ref="Q3652:R3652"/>
    <mergeCell ref="S3652:T3652"/>
    <mergeCell ref="U3652:V3652"/>
    <mergeCell ref="W3652:X3652"/>
    <mergeCell ref="Y3652:Z3652"/>
    <mergeCell ref="S3651:T3651"/>
    <mergeCell ref="U3651:V3651"/>
    <mergeCell ref="W3651:X3651"/>
    <mergeCell ref="Y3651:Z3651"/>
    <mergeCell ref="D3636:H3636"/>
    <mergeCell ref="I3636:J3636"/>
    <mergeCell ref="K3636:L3636"/>
    <mergeCell ref="AA3636:AD3636"/>
    <mergeCell ref="D3637:H3637"/>
    <mergeCell ref="I3637:J3637"/>
    <mergeCell ref="K3637:L3637"/>
    <mergeCell ref="AA3637:AD3637"/>
    <mergeCell ref="D3638:H3638"/>
    <mergeCell ref="I3638:J3638"/>
    <mergeCell ref="K3638:L3638"/>
    <mergeCell ref="AA3638:AD3638"/>
    <mergeCell ref="D3639:H3639"/>
    <mergeCell ref="I3639:J3639"/>
    <mergeCell ref="K3639:L3639"/>
    <mergeCell ref="AA3639:AD3639"/>
    <mergeCell ref="D3640:H3640"/>
    <mergeCell ref="I3640:J3640"/>
    <mergeCell ref="K3640:L3640"/>
    <mergeCell ref="AA3640:AD3640"/>
    <mergeCell ref="D3641:H3641"/>
    <mergeCell ref="I3641:J3641"/>
    <mergeCell ref="K3641:L3641"/>
    <mergeCell ref="AA3641:AD3641"/>
    <mergeCell ref="D3642:H3642"/>
    <mergeCell ref="I3642:J3642"/>
    <mergeCell ref="K3642:L3642"/>
    <mergeCell ref="AA3642:AD3642"/>
    <mergeCell ref="D3643:H3643"/>
    <mergeCell ref="I3643:J3643"/>
    <mergeCell ref="K3643:L3643"/>
    <mergeCell ref="AA3643:AD3643"/>
    <mergeCell ref="D3644:H3644"/>
    <mergeCell ref="I3644:J3644"/>
    <mergeCell ref="K3644:L3644"/>
    <mergeCell ref="AA3644:AD3644"/>
    <mergeCell ref="W3640:X3640"/>
    <mergeCell ref="Y3640:Z3640"/>
    <mergeCell ref="M3644:N3644"/>
    <mergeCell ref="Q3639:R3639"/>
    <mergeCell ref="S3639:T3639"/>
    <mergeCell ref="U3639:V3639"/>
    <mergeCell ref="M3641:N3641"/>
    <mergeCell ref="O3641:P3641"/>
    <mergeCell ref="Q3641:R3641"/>
    <mergeCell ref="S3641:T3641"/>
    <mergeCell ref="U3641:V3641"/>
    <mergeCell ref="W3641:X3641"/>
    <mergeCell ref="Y3641:Z3641"/>
    <mergeCell ref="M3640:N3640"/>
    <mergeCell ref="O3637:P3637"/>
    <mergeCell ref="Q3637:R3637"/>
    <mergeCell ref="S3637:T3637"/>
    <mergeCell ref="U3637:V3637"/>
    <mergeCell ref="W3637:X3637"/>
    <mergeCell ref="Y3637:Z3637"/>
    <mergeCell ref="W3639:X3639"/>
    <mergeCell ref="Y3639:Z3639"/>
    <mergeCell ref="M3639:N3639"/>
    <mergeCell ref="O3639:P3639"/>
    <mergeCell ref="D3627:H3627"/>
    <mergeCell ref="I3627:J3627"/>
    <mergeCell ref="K3627:L3627"/>
    <mergeCell ref="AA3627:AD3627"/>
    <mergeCell ref="D3628:H3628"/>
    <mergeCell ref="I3628:J3628"/>
    <mergeCell ref="K3628:L3628"/>
    <mergeCell ref="AA3628:AD3628"/>
    <mergeCell ref="D3629:H3629"/>
    <mergeCell ref="I3629:J3629"/>
    <mergeCell ref="K3629:L3629"/>
    <mergeCell ref="AA3629:AD3629"/>
    <mergeCell ref="D3630:H3630"/>
    <mergeCell ref="I3630:J3630"/>
    <mergeCell ref="K3630:L3630"/>
    <mergeCell ref="AA3630:AD3630"/>
    <mergeCell ref="D3631:H3631"/>
    <mergeCell ref="I3631:J3631"/>
    <mergeCell ref="K3631:L3631"/>
    <mergeCell ref="AA3631:AD3631"/>
    <mergeCell ref="D3632:H3632"/>
    <mergeCell ref="I3632:J3632"/>
    <mergeCell ref="K3632:L3632"/>
    <mergeCell ref="AA3632:AD3632"/>
    <mergeCell ref="D3633:H3633"/>
    <mergeCell ref="I3633:J3633"/>
    <mergeCell ref="K3633:L3633"/>
    <mergeCell ref="AA3633:AD3633"/>
    <mergeCell ref="D3634:H3634"/>
    <mergeCell ref="I3634:J3634"/>
    <mergeCell ref="K3634:L3634"/>
    <mergeCell ref="AA3634:AD3634"/>
    <mergeCell ref="D3635:H3635"/>
    <mergeCell ref="I3635:J3635"/>
    <mergeCell ref="K3635:L3635"/>
    <mergeCell ref="AA3635:AD3635"/>
    <mergeCell ref="W3630:X3630"/>
    <mergeCell ref="Y3630:Z3630"/>
    <mergeCell ref="M3631:N3631"/>
    <mergeCell ref="O3631:P3631"/>
    <mergeCell ref="Q3631:R3631"/>
    <mergeCell ref="S3631:T3631"/>
    <mergeCell ref="U3631:V3631"/>
    <mergeCell ref="W3631:X3631"/>
    <mergeCell ref="Y3631:Z3631"/>
    <mergeCell ref="M3627:N3627"/>
    <mergeCell ref="O3627:P3627"/>
    <mergeCell ref="Q3627:R3627"/>
    <mergeCell ref="S3627:T3627"/>
    <mergeCell ref="U3627:V3627"/>
    <mergeCell ref="M3632:N3632"/>
    <mergeCell ref="M3634:N3634"/>
    <mergeCell ref="O3634:P3634"/>
    <mergeCell ref="Q3634:R3634"/>
    <mergeCell ref="S3634:T3634"/>
    <mergeCell ref="U3634:V3634"/>
    <mergeCell ref="W3634:X3634"/>
    <mergeCell ref="Y3634:Z3634"/>
    <mergeCell ref="M3635:N3635"/>
    <mergeCell ref="O3635:P3635"/>
    <mergeCell ref="Q3635:R3635"/>
    <mergeCell ref="S3635:T3635"/>
    <mergeCell ref="U3635:V3635"/>
    <mergeCell ref="W3635:X3635"/>
    <mergeCell ref="I3618:J3618"/>
    <mergeCell ref="K3618:L3618"/>
    <mergeCell ref="AA3618:AD3618"/>
    <mergeCell ref="D3619:H3619"/>
    <mergeCell ref="I3619:J3619"/>
    <mergeCell ref="K3619:L3619"/>
    <mergeCell ref="AA3619:AD3619"/>
    <mergeCell ref="D3620:H3620"/>
    <mergeCell ref="I3620:J3620"/>
    <mergeCell ref="K3620:L3620"/>
    <mergeCell ref="AA3620:AD3620"/>
    <mergeCell ref="D3621:H3621"/>
    <mergeCell ref="I3621:J3621"/>
    <mergeCell ref="K3621:L3621"/>
    <mergeCell ref="AA3621:AD3621"/>
    <mergeCell ref="D3622:H3622"/>
    <mergeCell ref="I3622:J3622"/>
    <mergeCell ref="K3622:L3622"/>
    <mergeCell ref="AA3622:AD3622"/>
    <mergeCell ref="D3623:H3623"/>
    <mergeCell ref="I3623:J3623"/>
    <mergeCell ref="K3623:L3623"/>
    <mergeCell ref="AA3623:AD3623"/>
    <mergeCell ref="D3624:H3624"/>
    <mergeCell ref="I3624:J3624"/>
    <mergeCell ref="K3624:L3624"/>
    <mergeCell ref="AA3624:AD3624"/>
    <mergeCell ref="D3625:H3625"/>
    <mergeCell ref="I3625:J3625"/>
    <mergeCell ref="K3625:L3625"/>
    <mergeCell ref="AA3625:AD3625"/>
    <mergeCell ref="D3626:H3626"/>
    <mergeCell ref="I3626:J3626"/>
    <mergeCell ref="K3626:L3626"/>
    <mergeCell ref="AA3626:AD3626"/>
    <mergeCell ref="Y3624:Z3624"/>
    <mergeCell ref="S3619:T3619"/>
    <mergeCell ref="O3620:P3620"/>
    <mergeCell ref="Q3620:R3620"/>
    <mergeCell ref="S3620:T3620"/>
    <mergeCell ref="U3620:V3620"/>
    <mergeCell ref="W3620:X3620"/>
    <mergeCell ref="Y3620:Z3620"/>
    <mergeCell ref="Y3625:Z3625"/>
    <mergeCell ref="K3601:L3601"/>
    <mergeCell ref="AA3601:AD3601"/>
    <mergeCell ref="D3602:H3602"/>
    <mergeCell ref="I3602:J3602"/>
    <mergeCell ref="K3602:L3602"/>
    <mergeCell ref="AA3602:AD3602"/>
    <mergeCell ref="D3603:H3603"/>
    <mergeCell ref="I3603:J3603"/>
    <mergeCell ref="K3603:L3603"/>
    <mergeCell ref="AA3603:AD3603"/>
    <mergeCell ref="D3604:H3604"/>
    <mergeCell ref="I3604:J3604"/>
    <mergeCell ref="K3604:L3604"/>
    <mergeCell ref="AA3604:AD3604"/>
    <mergeCell ref="D3605:H3605"/>
    <mergeCell ref="I3605:J3605"/>
    <mergeCell ref="K3605:L3605"/>
    <mergeCell ref="AA3605:AD3605"/>
    <mergeCell ref="D3606:H3606"/>
    <mergeCell ref="I3606:J3606"/>
    <mergeCell ref="K3606:L3606"/>
    <mergeCell ref="AA3606:AD3606"/>
    <mergeCell ref="D3607:H3607"/>
    <mergeCell ref="I3607:J3607"/>
    <mergeCell ref="K3607:L3607"/>
    <mergeCell ref="AA3607:AD3607"/>
    <mergeCell ref="D3608:H3608"/>
    <mergeCell ref="I3608:J3608"/>
    <mergeCell ref="K3608:L3608"/>
    <mergeCell ref="AA3608:AD3608"/>
    <mergeCell ref="D3609:H3609"/>
    <mergeCell ref="I3609:J3609"/>
    <mergeCell ref="K3609:L3609"/>
    <mergeCell ref="AA3609:AD3609"/>
    <mergeCell ref="M3604:N3604"/>
    <mergeCell ref="M3609:N3609"/>
    <mergeCell ref="M3605:N3605"/>
    <mergeCell ref="O3605:P3605"/>
    <mergeCell ref="Q3605:R3605"/>
    <mergeCell ref="S3605:T3605"/>
    <mergeCell ref="U3605:V3605"/>
    <mergeCell ref="W3605:X3605"/>
    <mergeCell ref="Y3605:Z3605"/>
    <mergeCell ref="W3607:X3607"/>
    <mergeCell ref="Y3607:Z3607"/>
    <mergeCell ref="M3607:N3607"/>
    <mergeCell ref="O3607:P3607"/>
    <mergeCell ref="Q3607:R3607"/>
    <mergeCell ref="S3607:T3607"/>
    <mergeCell ref="U3607:V3607"/>
    <mergeCell ref="O3609:P3609"/>
    <mergeCell ref="Q3609:R3609"/>
    <mergeCell ref="S3609:T3609"/>
    <mergeCell ref="U3609:V3609"/>
    <mergeCell ref="W3609:X3609"/>
    <mergeCell ref="Y3609:Z3609"/>
    <mergeCell ref="M3608:N3608"/>
    <mergeCell ref="M3602:N3602"/>
    <mergeCell ref="O3602:P3602"/>
    <mergeCell ref="Q3602:R3602"/>
    <mergeCell ref="S3602:T3602"/>
    <mergeCell ref="U3602:V3602"/>
    <mergeCell ref="W3602:X3602"/>
    <mergeCell ref="Y3602:Z3602"/>
    <mergeCell ref="D3596:H3596"/>
    <mergeCell ref="I3596:J3596"/>
    <mergeCell ref="K3596:L3596"/>
    <mergeCell ref="AA3596:AD3596"/>
    <mergeCell ref="D3597:H3597"/>
    <mergeCell ref="I3597:J3597"/>
    <mergeCell ref="K3597:L3597"/>
    <mergeCell ref="AA3597:AD3597"/>
    <mergeCell ref="D3598:H3598"/>
    <mergeCell ref="I3598:J3598"/>
    <mergeCell ref="K3598:L3598"/>
    <mergeCell ref="AA3598:AD3598"/>
    <mergeCell ref="D3599:H3599"/>
    <mergeCell ref="I3599:J3599"/>
    <mergeCell ref="K3599:L3599"/>
    <mergeCell ref="AA3599:AD3599"/>
    <mergeCell ref="D3600:H3600"/>
    <mergeCell ref="I3600:J3600"/>
    <mergeCell ref="K3600:L3600"/>
    <mergeCell ref="AA3600:AD3600"/>
    <mergeCell ref="Y3592:Z3592"/>
    <mergeCell ref="M3593:N3593"/>
    <mergeCell ref="O3593:P3593"/>
    <mergeCell ref="W3594:X3594"/>
    <mergeCell ref="Y3594:Z3594"/>
    <mergeCell ref="M3595:N3595"/>
    <mergeCell ref="O3595:P3595"/>
    <mergeCell ref="Q3595:R3595"/>
    <mergeCell ref="S3595:T3595"/>
    <mergeCell ref="U3595:V3595"/>
    <mergeCell ref="W3595:X3595"/>
    <mergeCell ref="Y3595:Z3595"/>
    <mergeCell ref="D3592:H3592"/>
    <mergeCell ref="I3592:J3592"/>
    <mergeCell ref="W3599:X3599"/>
    <mergeCell ref="Y3599:Z3599"/>
    <mergeCell ref="M3600:N3600"/>
    <mergeCell ref="D3588:H3588"/>
    <mergeCell ref="I3588:J3588"/>
    <mergeCell ref="K3588:L3588"/>
    <mergeCell ref="AA3588:AD3588"/>
    <mergeCell ref="D3589:H3589"/>
    <mergeCell ref="I3589:J3589"/>
    <mergeCell ref="K3589:L3589"/>
    <mergeCell ref="AA3589:AD3589"/>
    <mergeCell ref="U3583:V3583"/>
    <mergeCell ref="W3583:X3583"/>
    <mergeCell ref="Y3583:Z3583"/>
    <mergeCell ref="M3584:N3584"/>
    <mergeCell ref="O3586:P3586"/>
    <mergeCell ref="Q3586:R3586"/>
    <mergeCell ref="S3586:T3586"/>
    <mergeCell ref="Y3586:Z3586"/>
    <mergeCell ref="M3585:N3585"/>
    <mergeCell ref="O3585:P3585"/>
    <mergeCell ref="Q3585:R3585"/>
    <mergeCell ref="S3585:T3585"/>
    <mergeCell ref="U3585:V3585"/>
    <mergeCell ref="K3592:L3592"/>
    <mergeCell ref="AA3592:AD3592"/>
    <mergeCell ref="D3593:H3593"/>
    <mergeCell ref="I3593:J3593"/>
    <mergeCell ref="K3593:L3593"/>
    <mergeCell ref="AA3593:AD3593"/>
    <mergeCell ref="D3594:H3594"/>
    <mergeCell ref="I3594:J3594"/>
    <mergeCell ref="K3594:L3594"/>
    <mergeCell ref="AA3594:AD3594"/>
    <mergeCell ref="D3595:H3595"/>
    <mergeCell ref="I3595:J3595"/>
    <mergeCell ref="K3595:L3595"/>
    <mergeCell ref="AA3595:AD3595"/>
    <mergeCell ref="M3591:N3591"/>
    <mergeCell ref="O3591:P3591"/>
    <mergeCell ref="Q3591:R3591"/>
    <mergeCell ref="S3591:T3591"/>
    <mergeCell ref="U3591:V3591"/>
    <mergeCell ref="M3588:N3588"/>
    <mergeCell ref="M3590:N3590"/>
    <mergeCell ref="O3590:P3590"/>
    <mergeCell ref="Q3590:R3590"/>
    <mergeCell ref="S3590:T3590"/>
    <mergeCell ref="U3590:V3590"/>
    <mergeCell ref="W3590:X3590"/>
    <mergeCell ref="Y3590:Z3590"/>
    <mergeCell ref="O3588:P3588"/>
    <mergeCell ref="Q3588:R3588"/>
    <mergeCell ref="S3588:T3588"/>
    <mergeCell ref="U3588:V3588"/>
    <mergeCell ref="W3588:X3588"/>
    <mergeCell ref="Y3588:Z3588"/>
    <mergeCell ref="M3589:N3589"/>
    <mergeCell ref="D3591:H3591"/>
    <mergeCell ref="I3591:J3591"/>
    <mergeCell ref="K3591:L3591"/>
    <mergeCell ref="AA3591:AD3591"/>
    <mergeCell ref="D3581:H3581"/>
    <mergeCell ref="I3581:J3581"/>
    <mergeCell ref="K3581:L3581"/>
    <mergeCell ref="AA3581:AD3581"/>
    <mergeCell ref="D3582:H3582"/>
    <mergeCell ref="I3582:J3582"/>
    <mergeCell ref="K3582:L3582"/>
    <mergeCell ref="AA3582:AD3582"/>
    <mergeCell ref="D3583:H3583"/>
    <mergeCell ref="I3583:J3583"/>
    <mergeCell ref="K3583:L3583"/>
    <mergeCell ref="AA3583:AD3583"/>
    <mergeCell ref="D3584:H3584"/>
    <mergeCell ref="I3584:J3584"/>
    <mergeCell ref="K3584:L3584"/>
    <mergeCell ref="AA3584:AD3584"/>
    <mergeCell ref="D3585:H3585"/>
    <mergeCell ref="I3585:J3585"/>
    <mergeCell ref="K3585:L3585"/>
    <mergeCell ref="AA3585:AD3585"/>
    <mergeCell ref="D3586:H3586"/>
    <mergeCell ref="I3586:J3586"/>
    <mergeCell ref="K3586:L3586"/>
    <mergeCell ref="AA3586:AD3586"/>
    <mergeCell ref="D3587:H3587"/>
    <mergeCell ref="I3587:J3587"/>
    <mergeCell ref="K3587:L3587"/>
    <mergeCell ref="AA3587:AD3587"/>
    <mergeCell ref="C2835:AD2835"/>
    <mergeCell ref="D2800:X2800"/>
    <mergeCell ref="Y2800:AD2800"/>
    <mergeCell ref="D2801:X2801"/>
    <mergeCell ref="Y2801:AD2801"/>
    <mergeCell ref="D2802:X2802"/>
    <mergeCell ref="Y2802:AD2802"/>
    <mergeCell ref="D2803:X2803"/>
    <mergeCell ref="Y2803:AD2803"/>
    <mergeCell ref="D2804:X2804"/>
    <mergeCell ref="Y2804:AD2804"/>
    <mergeCell ref="D2805:X2805"/>
    <mergeCell ref="Y2805:AD2805"/>
    <mergeCell ref="D2806:X2806"/>
    <mergeCell ref="Y2806:AD2806"/>
    <mergeCell ref="D2807:X2807"/>
    <mergeCell ref="Y2807:AD2807"/>
    <mergeCell ref="D2808:X2808"/>
    <mergeCell ref="Y2808:AD2808"/>
    <mergeCell ref="D3579:H3579"/>
    <mergeCell ref="I3579:J3579"/>
    <mergeCell ref="K3579:L3579"/>
    <mergeCell ref="AA3579:AD3579"/>
    <mergeCell ref="D3580:H3580"/>
    <mergeCell ref="I3580:J3580"/>
    <mergeCell ref="K3580:L3580"/>
    <mergeCell ref="AA3580:AD3580"/>
    <mergeCell ref="M3553:O3553"/>
    <mergeCell ref="Y2832:AD2832"/>
    <mergeCell ref="D2817:X2817"/>
    <mergeCell ref="Y2817:AD2817"/>
    <mergeCell ref="D2818:X2818"/>
    <mergeCell ref="Y2818:AD2818"/>
    <mergeCell ref="D2819:X2819"/>
    <mergeCell ref="Y2819:AD2819"/>
    <mergeCell ref="D2820:X2820"/>
    <mergeCell ref="Y2820:AD2820"/>
    <mergeCell ref="D2821:X2821"/>
    <mergeCell ref="Y2821:AD2821"/>
    <mergeCell ref="D2822:X2822"/>
    <mergeCell ref="Y2822:AD2822"/>
    <mergeCell ref="D2823:X2823"/>
    <mergeCell ref="Y2823:AD2823"/>
    <mergeCell ref="D2824:X2824"/>
    <mergeCell ref="Y2824:AD2824"/>
    <mergeCell ref="D2825:X2825"/>
    <mergeCell ref="Y2825:AD2825"/>
    <mergeCell ref="D2826:X2826"/>
    <mergeCell ref="Y2826:AD2826"/>
    <mergeCell ref="D2827:X2827"/>
    <mergeCell ref="Y2827:AD2827"/>
    <mergeCell ref="D2828:X2828"/>
    <mergeCell ref="Y2828:AD2828"/>
    <mergeCell ref="D2829:X2829"/>
    <mergeCell ref="Y2829:AD2829"/>
    <mergeCell ref="Y2784:AD2784"/>
    <mergeCell ref="D2785:X2785"/>
    <mergeCell ref="Y2785:AD2785"/>
    <mergeCell ref="D2786:X2786"/>
    <mergeCell ref="Y2786:AD2786"/>
    <mergeCell ref="D2787:X2787"/>
    <mergeCell ref="Y2787:AD2787"/>
    <mergeCell ref="D2788:X2788"/>
    <mergeCell ref="Y2788:AD2788"/>
    <mergeCell ref="D2809:X2809"/>
    <mergeCell ref="Y2809:AD2809"/>
    <mergeCell ref="D2810:X2810"/>
    <mergeCell ref="Y2810:AD2810"/>
    <mergeCell ref="D2811:X2811"/>
    <mergeCell ref="Y2811:AD2811"/>
    <mergeCell ref="D2812:X2812"/>
    <mergeCell ref="Y2812:AD2812"/>
    <mergeCell ref="D2813:X2813"/>
    <mergeCell ref="Y2813:AD2813"/>
    <mergeCell ref="D2814:X2814"/>
    <mergeCell ref="Y2814:AD2814"/>
    <mergeCell ref="D2815:X2815"/>
    <mergeCell ref="Y2794:AD2794"/>
    <mergeCell ref="D2795:X2795"/>
    <mergeCell ref="Y2795:AD2795"/>
    <mergeCell ref="D2796:X2796"/>
    <mergeCell ref="Y2796:AD2796"/>
    <mergeCell ref="D2797:X2797"/>
    <mergeCell ref="Y2797:AD2797"/>
    <mergeCell ref="D2798:X2798"/>
    <mergeCell ref="D2794:X2794"/>
    <mergeCell ref="D2413:M2413"/>
    <mergeCell ref="N2413:Q2413"/>
    <mergeCell ref="R2413:S2413"/>
    <mergeCell ref="T2413:U2413"/>
    <mergeCell ref="V2413:X2413"/>
    <mergeCell ref="Y2413:AA2413"/>
    <mergeCell ref="AB2413:AD2413"/>
    <mergeCell ref="D2414:M2414"/>
    <mergeCell ref="N2414:Q2414"/>
    <mergeCell ref="R2414:S2414"/>
    <mergeCell ref="T2414:U2414"/>
    <mergeCell ref="V2414:X2414"/>
    <mergeCell ref="Y2414:AA2414"/>
    <mergeCell ref="AB2414:AD2414"/>
    <mergeCell ref="D2415:M2415"/>
    <mergeCell ref="N2415:Q2415"/>
    <mergeCell ref="R2415:S2415"/>
    <mergeCell ref="T2415:U2415"/>
    <mergeCell ref="V2415:X2415"/>
    <mergeCell ref="Y2415:AA2415"/>
    <mergeCell ref="AB2415:AD2415"/>
    <mergeCell ref="R2416:S2416"/>
    <mergeCell ref="T2416:U2416"/>
    <mergeCell ref="V2416:X2416"/>
    <mergeCell ref="Y2416:AA2416"/>
    <mergeCell ref="AB2416:AD2416"/>
    <mergeCell ref="C3571:AD3571"/>
    <mergeCell ref="C3577:H3578"/>
    <mergeCell ref="I3577:N3577"/>
    <mergeCell ref="O3577:T3577"/>
    <mergeCell ref="K3578:L3578"/>
    <mergeCell ref="I3578:J3578"/>
    <mergeCell ref="U3577:V3578"/>
    <mergeCell ref="W3577:X3578"/>
    <mergeCell ref="AA3577:AD3578"/>
    <mergeCell ref="D2753:X2753"/>
    <mergeCell ref="Y2753:AD2753"/>
    <mergeCell ref="D2754:X2754"/>
    <mergeCell ref="Y2754:AD2754"/>
    <mergeCell ref="D2755:X2755"/>
    <mergeCell ref="Y2755:AD2755"/>
    <mergeCell ref="D2756:X2756"/>
    <mergeCell ref="Y2756:AD2756"/>
    <mergeCell ref="D2757:X2757"/>
    <mergeCell ref="Y2757:AD2757"/>
    <mergeCell ref="D2758:X2758"/>
    <mergeCell ref="Y2758:AD2758"/>
    <mergeCell ref="D2759:X2759"/>
    <mergeCell ref="Y2759:AD2759"/>
    <mergeCell ref="D2760:X2760"/>
    <mergeCell ref="Y2760:AD2760"/>
    <mergeCell ref="D2761:X2761"/>
    <mergeCell ref="Y2761:AD2761"/>
    <mergeCell ref="D2762:X2762"/>
    <mergeCell ref="Y2762:AD2762"/>
    <mergeCell ref="D2763:X2763"/>
    <mergeCell ref="Y2763:AD2763"/>
    <mergeCell ref="D2764:X2764"/>
    <mergeCell ref="Y2764:AD2764"/>
    <mergeCell ref="D2765:X2765"/>
    <mergeCell ref="Y2765:AD2765"/>
    <mergeCell ref="D2766:X2766"/>
    <mergeCell ref="C2834:AD2834"/>
    <mergeCell ref="D2784:X2784"/>
    <mergeCell ref="D2408:M2408"/>
    <mergeCell ref="N2408:Q2408"/>
    <mergeCell ref="R2408:S2408"/>
    <mergeCell ref="T2408:U2408"/>
    <mergeCell ref="V2408:X2408"/>
    <mergeCell ref="Y2408:AA2408"/>
    <mergeCell ref="AB2408:AD2408"/>
    <mergeCell ref="D2409:M2409"/>
    <mergeCell ref="N2409:Q2409"/>
    <mergeCell ref="R2409:S2409"/>
    <mergeCell ref="T2409:U2409"/>
    <mergeCell ref="V2409:X2409"/>
    <mergeCell ref="Y2409:AA2409"/>
    <mergeCell ref="AB2409:AD2409"/>
    <mergeCell ref="D2410:M2410"/>
    <mergeCell ref="N2410:Q2410"/>
    <mergeCell ref="R2410:S2410"/>
    <mergeCell ref="T2410:U2410"/>
    <mergeCell ref="V2410:X2410"/>
    <mergeCell ref="Y2410:AA2410"/>
    <mergeCell ref="AB2410:AD2410"/>
    <mergeCell ref="D2411:M2411"/>
    <mergeCell ref="N2411:Q2411"/>
    <mergeCell ref="R2411:S2411"/>
    <mergeCell ref="T2411:U2411"/>
    <mergeCell ref="V2411:X2411"/>
    <mergeCell ref="Y2411:AA2411"/>
    <mergeCell ref="AB2411:AD2411"/>
    <mergeCell ref="D2412:M2412"/>
    <mergeCell ref="N2412:Q2412"/>
    <mergeCell ref="R2412:S2412"/>
    <mergeCell ref="T2412:U2412"/>
    <mergeCell ref="V2412:X2412"/>
    <mergeCell ref="Y2412:AA2412"/>
    <mergeCell ref="AB2412:AD2412"/>
    <mergeCell ref="D2403:M2403"/>
    <mergeCell ref="N2403:Q2403"/>
    <mergeCell ref="R2403:S2403"/>
    <mergeCell ref="T2403:U2403"/>
    <mergeCell ref="V2403:X2403"/>
    <mergeCell ref="Y2403:AA2403"/>
    <mergeCell ref="AB2403:AD2403"/>
    <mergeCell ref="D2404:M2404"/>
    <mergeCell ref="N2404:Q2404"/>
    <mergeCell ref="R2404:S2404"/>
    <mergeCell ref="T2404:U2404"/>
    <mergeCell ref="V2404:X2404"/>
    <mergeCell ref="Y2404:AA2404"/>
    <mergeCell ref="AB2404:AD2404"/>
    <mergeCell ref="D2405:M2405"/>
    <mergeCell ref="N2405:Q2405"/>
    <mergeCell ref="R2405:S2405"/>
    <mergeCell ref="T2405:U2405"/>
    <mergeCell ref="V2405:X2405"/>
    <mergeCell ref="Y2405:AA2405"/>
    <mergeCell ref="AB2405:AD2405"/>
    <mergeCell ref="D2406:M2406"/>
    <mergeCell ref="N2406:Q2406"/>
    <mergeCell ref="R2406:S2406"/>
    <mergeCell ref="T2406:U2406"/>
    <mergeCell ref="V2406:X2406"/>
    <mergeCell ref="Y2406:AA2406"/>
    <mergeCell ref="AB2406:AD2406"/>
    <mergeCell ref="D2407:M2407"/>
    <mergeCell ref="N2407:Q2407"/>
    <mergeCell ref="R2407:S2407"/>
    <mergeCell ref="T2407:U2407"/>
    <mergeCell ref="V2407:X2407"/>
    <mergeCell ref="Y2407:AA2407"/>
    <mergeCell ref="AB2407:AD2407"/>
    <mergeCell ref="D2398:M2398"/>
    <mergeCell ref="N2398:Q2398"/>
    <mergeCell ref="R2398:S2398"/>
    <mergeCell ref="T2398:U2398"/>
    <mergeCell ref="V2398:X2398"/>
    <mergeCell ref="Y2398:AA2398"/>
    <mergeCell ref="AB2398:AD2398"/>
    <mergeCell ref="D2399:M2399"/>
    <mergeCell ref="N2399:Q2399"/>
    <mergeCell ref="R2399:S2399"/>
    <mergeCell ref="T2399:U2399"/>
    <mergeCell ref="V2399:X2399"/>
    <mergeCell ref="Y2399:AA2399"/>
    <mergeCell ref="AB2399:AD2399"/>
    <mergeCell ref="D2400:M2400"/>
    <mergeCell ref="N2400:Q2400"/>
    <mergeCell ref="R2400:S2400"/>
    <mergeCell ref="T2400:U2400"/>
    <mergeCell ref="V2400:X2400"/>
    <mergeCell ref="Y2400:AA2400"/>
    <mergeCell ref="AB2400:AD2400"/>
    <mergeCell ref="D2401:M2401"/>
    <mergeCell ref="N2401:Q2401"/>
    <mergeCell ref="R2401:S2401"/>
    <mergeCell ref="T2401:U2401"/>
    <mergeCell ref="V2401:X2401"/>
    <mergeCell ref="Y2401:AA2401"/>
    <mergeCell ref="AB2401:AD2401"/>
    <mergeCell ref="D2402:M2402"/>
    <mergeCell ref="N2402:Q2402"/>
    <mergeCell ref="R2402:S2402"/>
    <mergeCell ref="T2402:U2402"/>
    <mergeCell ref="V2402:X2402"/>
    <mergeCell ref="Y2402:AA2402"/>
    <mergeCell ref="AB2402:AD2402"/>
    <mergeCell ref="D2394:M2394"/>
    <mergeCell ref="N2394:Q2394"/>
    <mergeCell ref="R2394:S2394"/>
    <mergeCell ref="T2394:U2394"/>
    <mergeCell ref="V2394:X2394"/>
    <mergeCell ref="Y2394:AA2394"/>
    <mergeCell ref="AB2394:AD2394"/>
    <mergeCell ref="D2395:M2395"/>
    <mergeCell ref="N2395:Q2395"/>
    <mergeCell ref="R2395:S2395"/>
    <mergeCell ref="T2395:U2395"/>
    <mergeCell ref="V2395:X2395"/>
    <mergeCell ref="Y2395:AA2395"/>
    <mergeCell ref="AB2395:AD2395"/>
    <mergeCell ref="D2396:M2396"/>
    <mergeCell ref="N2396:Q2396"/>
    <mergeCell ref="R2396:S2396"/>
    <mergeCell ref="T2396:U2396"/>
    <mergeCell ref="V2396:X2396"/>
    <mergeCell ref="Y2396:AA2396"/>
    <mergeCell ref="AB2396:AD2396"/>
    <mergeCell ref="D2397:M2397"/>
    <mergeCell ref="N2397:Q2397"/>
    <mergeCell ref="R2397:S2397"/>
    <mergeCell ref="T2397:U2397"/>
    <mergeCell ref="V2397:X2397"/>
    <mergeCell ref="Y2397:AA2397"/>
    <mergeCell ref="AB2397:AD2397"/>
    <mergeCell ref="Y2392:AA2392"/>
    <mergeCell ref="AB2392:AD2392"/>
    <mergeCell ref="D2393:M2393"/>
    <mergeCell ref="N2393:Q2393"/>
    <mergeCell ref="R2393:S2393"/>
    <mergeCell ref="T2393:U2393"/>
    <mergeCell ref="V2393:X2393"/>
    <mergeCell ref="Y2393:AA2393"/>
    <mergeCell ref="AB2393:AD2393"/>
    <mergeCell ref="D2387:M2387"/>
    <mergeCell ref="N2387:Q2387"/>
    <mergeCell ref="R2387:S2387"/>
    <mergeCell ref="T2387:U2387"/>
    <mergeCell ref="V2387:X2387"/>
    <mergeCell ref="Y2387:AA2387"/>
    <mergeCell ref="AB2387:AD2387"/>
    <mergeCell ref="D2388:M2388"/>
    <mergeCell ref="N2388:Q2388"/>
    <mergeCell ref="R2388:S2388"/>
    <mergeCell ref="T2388:U2388"/>
    <mergeCell ref="V2388:X2388"/>
    <mergeCell ref="Y2388:AA2388"/>
    <mergeCell ref="AB2388:AD2388"/>
    <mergeCell ref="D2389:M2389"/>
    <mergeCell ref="N2389:Q2389"/>
    <mergeCell ref="R2389:S2389"/>
    <mergeCell ref="T2389:U2389"/>
    <mergeCell ref="V2389:X2389"/>
    <mergeCell ref="Y2389:AA2389"/>
    <mergeCell ref="AB2389:AD2389"/>
    <mergeCell ref="D2390:M2390"/>
    <mergeCell ref="N2390:Q2390"/>
    <mergeCell ref="R2390:S2390"/>
    <mergeCell ref="T2390:U2390"/>
    <mergeCell ref="V2390:X2390"/>
    <mergeCell ref="Y2390:AA2390"/>
    <mergeCell ref="AB2390:AD2390"/>
    <mergeCell ref="D2391:M2391"/>
    <mergeCell ref="N2391:Q2391"/>
    <mergeCell ref="R2391:S2391"/>
    <mergeCell ref="T2391:U2391"/>
    <mergeCell ref="V2391:X2391"/>
    <mergeCell ref="Y2391:AA2391"/>
    <mergeCell ref="AB2391:AD2391"/>
    <mergeCell ref="D2382:M2382"/>
    <mergeCell ref="N2382:Q2382"/>
    <mergeCell ref="R2382:S2382"/>
    <mergeCell ref="T2382:U2382"/>
    <mergeCell ref="V2382:X2382"/>
    <mergeCell ref="Y2382:AA2382"/>
    <mergeCell ref="AB2382:AD2382"/>
    <mergeCell ref="D2383:M2383"/>
    <mergeCell ref="N2383:Q2383"/>
    <mergeCell ref="R2383:S2383"/>
    <mergeCell ref="T2383:U2383"/>
    <mergeCell ref="V2383:X2383"/>
    <mergeCell ref="Y2383:AA2383"/>
    <mergeCell ref="AB2383:AD2383"/>
    <mergeCell ref="D2384:M2384"/>
    <mergeCell ref="N2384:Q2384"/>
    <mergeCell ref="R2384:S2384"/>
    <mergeCell ref="T2384:U2384"/>
    <mergeCell ref="V2384:X2384"/>
    <mergeCell ref="Y2384:AA2384"/>
    <mergeCell ref="AB2384:AD2384"/>
    <mergeCell ref="D2385:M2385"/>
    <mergeCell ref="N2385:Q2385"/>
    <mergeCell ref="R2385:S2385"/>
    <mergeCell ref="T2385:U2385"/>
    <mergeCell ref="V2385:X2385"/>
    <mergeCell ref="Y2385:AA2385"/>
    <mergeCell ref="AB2385:AD2385"/>
    <mergeCell ref="D2386:M2386"/>
    <mergeCell ref="N2386:Q2386"/>
    <mergeCell ref="R2386:S2386"/>
    <mergeCell ref="T2386:U2386"/>
    <mergeCell ref="V2386:X2386"/>
    <mergeCell ref="Y2386:AA2386"/>
    <mergeCell ref="AB2386:AD2386"/>
    <mergeCell ref="N2377:Q2377"/>
    <mergeCell ref="R2377:S2377"/>
    <mergeCell ref="T2377:U2377"/>
    <mergeCell ref="V2377:X2377"/>
    <mergeCell ref="Y2377:AA2377"/>
    <mergeCell ref="AB2377:AD2377"/>
    <mergeCell ref="D2378:M2378"/>
    <mergeCell ref="N2378:Q2378"/>
    <mergeCell ref="R2378:S2378"/>
    <mergeCell ref="T2378:U2378"/>
    <mergeCell ref="V2378:X2378"/>
    <mergeCell ref="Y2378:AA2378"/>
    <mergeCell ref="AB2378:AD2378"/>
    <mergeCell ref="D2379:M2379"/>
    <mergeCell ref="N2379:Q2379"/>
    <mergeCell ref="R2379:S2379"/>
    <mergeCell ref="T2379:U2379"/>
    <mergeCell ref="V2379:X2379"/>
    <mergeCell ref="Y2379:AA2379"/>
    <mergeCell ref="AB2379:AD2379"/>
    <mergeCell ref="D2373:M2373"/>
    <mergeCell ref="N2373:Q2373"/>
    <mergeCell ref="R2373:S2373"/>
    <mergeCell ref="T2373:U2373"/>
    <mergeCell ref="D2380:M2380"/>
    <mergeCell ref="N2380:Q2380"/>
    <mergeCell ref="R2380:S2380"/>
    <mergeCell ref="T2380:U2380"/>
    <mergeCell ref="V2380:X2380"/>
    <mergeCell ref="Y2380:AA2380"/>
    <mergeCell ref="AB2380:AD2380"/>
    <mergeCell ref="D2381:M2381"/>
    <mergeCell ref="N2381:Q2381"/>
    <mergeCell ref="R2381:S2381"/>
    <mergeCell ref="T2381:U2381"/>
    <mergeCell ref="V2381:X2381"/>
    <mergeCell ref="Y2381:AA2381"/>
    <mergeCell ref="AB2381:AD2381"/>
    <mergeCell ref="D2364:M2364"/>
    <mergeCell ref="N2364:Q2364"/>
    <mergeCell ref="R2364:S2364"/>
    <mergeCell ref="T2364:U2364"/>
    <mergeCell ref="V2364:X2364"/>
    <mergeCell ref="Y2364:AA2364"/>
    <mergeCell ref="AB2364:AD2364"/>
    <mergeCell ref="D2365:M2365"/>
    <mergeCell ref="N2365:Q2365"/>
    <mergeCell ref="R2365:S2365"/>
    <mergeCell ref="T2365:U2365"/>
    <mergeCell ref="V2365:X2365"/>
    <mergeCell ref="Y2365:AA2365"/>
    <mergeCell ref="AB2365:AD2365"/>
    <mergeCell ref="D2366:M2366"/>
    <mergeCell ref="N2366:Q2366"/>
    <mergeCell ref="R2366:S2366"/>
    <mergeCell ref="T2366:U2366"/>
    <mergeCell ref="V2366:X2366"/>
    <mergeCell ref="Y2366:AA2366"/>
    <mergeCell ref="AB2366:AD2366"/>
    <mergeCell ref="Y2361:AA2361"/>
    <mergeCell ref="AB2361:AD2361"/>
    <mergeCell ref="D2362:M2362"/>
    <mergeCell ref="N2362:Q2362"/>
    <mergeCell ref="R2362:S2362"/>
    <mergeCell ref="T2362:U2362"/>
    <mergeCell ref="V2362:X2362"/>
    <mergeCell ref="Y2362:AA2362"/>
    <mergeCell ref="AB2362:AD2362"/>
    <mergeCell ref="D2363:M2363"/>
    <mergeCell ref="AB2360:AD2360"/>
    <mergeCell ref="D2361:M2361"/>
    <mergeCell ref="N2361:Q2361"/>
    <mergeCell ref="R2361:S2361"/>
    <mergeCell ref="T2361:U2361"/>
    <mergeCell ref="V2361:X2361"/>
    <mergeCell ref="D2356:M2356"/>
    <mergeCell ref="N2356:Q2356"/>
    <mergeCell ref="R2356:S2356"/>
    <mergeCell ref="T2356:U2356"/>
    <mergeCell ref="V2356:X2356"/>
    <mergeCell ref="Y2356:AA2356"/>
    <mergeCell ref="AB2356:AD2356"/>
    <mergeCell ref="D2357:M2357"/>
    <mergeCell ref="N2357:Q2357"/>
    <mergeCell ref="R2357:S2357"/>
    <mergeCell ref="T2357:U2357"/>
    <mergeCell ref="V2357:X2357"/>
    <mergeCell ref="Y2357:AA2357"/>
    <mergeCell ref="AB2357:AD2357"/>
    <mergeCell ref="D2358:M2358"/>
    <mergeCell ref="N2358:Q2358"/>
    <mergeCell ref="R2358:S2358"/>
    <mergeCell ref="T2358:U2358"/>
    <mergeCell ref="V2358:X2358"/>
    <mergeCell ref="Y2358:AA2358"/>
    <mergeCell ref="AB2358:AD2358"/>
    <mergeCell ref="D2359:M2359"/>
    <mergeCell ref="N2359:Q2359"/>
    <mergeCell ref="R2359:S2359"/>
    <mergeCell ref="T2359:U2359"/>
    <mergeCell ref="V2359:X2359"/>
    <mergeCell ref="Y2359:AA2359"/>
    <mergeCell ref="AB2359:AD2359"/>
    <mergeCell ref="N2363:Q2363"/>
    <mergeCell ref="R2363:S2363"/>
    <mergeCell ref="T2363:U2363"/>
    <mergeCell ref="V2363:X2363"/>
    <mergeCell ref="Y2363:AA2363"/>
    <mergeCell ref="AB2363:AD2363"/>
    <mergeCell ref="D2351:M2351"/>
    <mergeCell ref="N2351:Q2351"/>
    <mergeCell ref="R2351:S2351"/>
    <mergeCell ref="T2351:U2351"/>
    <mergeCell ref="V2351:X2351"/>
    <mergeCell ref="Y2351:AA2351"/>
    <mergeCell ref="AB2351:AD2351"/>
    <mergeCell ref="D2352:M2352"/>
    <mergeCell ref="N2352:Q2352"/>
    <mergeCell ref="R2352:S2352"/>
    <mergeCell ref="T2352:U2352"/>
    <mergeCell ref="V2352:X2352"/>
    <mergeCell ref="Y2352:AA2352"/>
    <mergeCell ref="AB2352:AD2352"/>
    <mergeCell ref="D2353:M2353"/>
    <mergeCell ref="N2353:Q2353"/>
    <mergeCell ref="R2353:S2353"/>
    <mergeCell ref="T2353:U2353"/>
    <mergeCell ref="V2353:X2353"/>
    <mergeCell ref="Y2353:AA2353"/>
    <mergeCell ref="AB2353:AD2353"/>
    <mergeCell ref="D2354:M2354"/>
    <mergeCell ref="N2354:Q2354"/>
    <mergeCell ref="R2354:S2354"/>
    <mergeCell ref="T2354:U2354"/>
    <mergeCell ref="V2354:X2354"/>
    <mergeCell ref="Y2354:AA2354"/>
    <mergeCell ref="AB2354:AD2354"/>
    <mergeCell ref="D2355:M2355"/>
    <mergeCell ref="N2355:Q2355"/>
    <mergeCell ref="R2355:S2355"/>
    <mergeCell ref="T2355:U2355"/>
    <mergeCell ref="V2355:X2355"/>
    <mergeCell ref="Y2355:AA2355"/>
    <mergeCell ref="AB2355:AD2355"/>
    <mergeCell ref="D2346:M2346"/>
    <mergeCell ref="N2346:Q2346"/>
    <mergeCell ref="R2346:S2346"/>
    <mergeCell ref="T2346:U2346"/>
    <mergeCell ref="V2346:X2346"/>
    <mergeCell ref="Y2346:AA2346"/>
    <mergeCell ref="AB2346:AD2346"/>
    <mergeCell ref="D2347:M2347"/>
    <mergeCell ref="N2347:Q2347"/>
    <mergeCell ref="R2347:S2347"/>
    <mergeCell ref="T2347:U2347"/>
    <mergeCell ref="V2347:X2347"/>
    <mergeCell ref="Y2347:AA2347"/>
    <mergeCell ref="AB2347:AD2347"/>
    <mergeCell ref="D2348:M2348"/>
    <mergeCell ref="N2348:Q2348"/>
    <mergeCell ref="R2348:S2348"/>
    <mergeCell ref="T2348:U2348"/>
    <mergeCell ref="V2348:X2348"/>
    <mergeCell ref="Y2348:AA2348"/>
    <mergeCell ref="AB2348:AD2348"/>
    <mergeCell ref="D2349:M2349"/>
    <mergeCell ref="N2349:Q2349"/>
    <mergeCell ref="R2349:S2349"/>
    <mergeCell ref="T2349:U2349"/>
    <mergeCell ref="V2349:X2349"/>
    <mergeCell ref="Y2349:AA2349"/>
    <mergeCell ref="AB2349:AD2349"/>
    <mergeCell ref="D2350:M2350"/>
    <mergeCell ref="N2350:Q2350"/>
    <mergeCell ref="R2350:S2350"/>
    <mergeCell ref="T2350:U2350"/>
    <mergeCell ref="V2350:X2350"/>
    <mergeCell ref="Y2350:AA2350"/>
    <mergeCell ref="AB2350:AD2350"/>
    <mergeCell ref="D2337:M2337"/>
    <mergeCell ref="N2337:Q2337"/>
    <mergeCell ref="R2337:S2337"/>
    <mergeCell ref="T2337:U2337"/>
    <mergeCell ref="V2337:X2337"/>
    <mergeCell ref="Y2337:AA2337"/>
    <mergeCell ref="AB2337:AD2337"/>
    <mergeCell ref="D2338:M2338"/>
    <mergeCell ref="N2338:Q2338"/>
    <mergeCell ref="R2338:S2338"/>
    <mergeCell ref="T2338:U2338"/>
    <mergeCell ref="V2338:X2338"/>
    <mergeCell ref="Y2338:AA2338"/>
    <mergeCell ref="AB2338:AD2338"/>
    <mergeCell ref="D2339:M2339"/>
    <mergeCell ref="N2339:Q2339"/>
    <mergeCell ref="R2339:S2339"/>
    <mergeCell ref="T2339:U2339"/>
    <mergeCell ref="V2339:X2339"/>
    <mergeCell ref="Y2339:AA2339"/>
    <mergeCell ref="AB2339:AD2339"/>
    <mergeCell ref="D2340:M2340"/>
    <mergeCell ref="N2340:Q2340"/>
    <mergeCell ref="R2340:S2340"/>
    <mergeCell ref="T2340:U2340"/>
    <mergeCell ref="V2340:X2340"/>
    <mergeCell ref="Y2340:AA2340"/>
    <mergeCell ref="AB2340:AD2340"/>
    <mergeCell ref="T2344:U2344"/>
    <mergeCell ref="V2344:X2344"/>
    <mergeCell ref="Y2344:AA2344"/>
    <mergeCell ref="AB2344:AD2344"/>
    <mergeCell ref="D2345:M2345"/>
    <mergeCell ref="N2345:Q2345"/>
    <mergeCell ref="R2345:S2345"/>
    <mergeCell ref="T2345:U2345"/>
    <mergeCell ref="V2345:X2345"/>
    <mergeCell ref="Y2345:AA2345"/>
    <mergeCell ref="AB2345:AD2345"/>
    <mergeCell ref="D2334:M2334"/>
    <mergeCell ref="N2334:Q2334"/>
    <mergeCell ref="R2334:S2334"/>
    <mergeCell ref="T2334:U2334"/>
    <mergeCell ref="V2334:X2334"/>
    <mergeCell ref="Y2334:AA2334"/>
    <mergeCell ref="AB2334:AD2334"/>
    <mergeCell ref="D2329:M2329"/>
    <mergeCell ref="N2329:Q2329"/>
    <mergeCell ref="R2329:S2329"/>
    <mergeCell ref="T2329:U2329"/>
    <mergeCell ref="V2329:X2329"/>
    <mergeCell ref="Y2329:AA2329"/>
    <mergeCell ref="AB2329:AD2329"/>
    <mergeCell ref="D2330:M2330"/>
    <mergeCell ref="N2330:Q2330"/>
    <mergeCell ref="R2330:S2330"/>
    <mergeCell ref="T2330:U2330"/>
    <mergeCell ref="V2330:X2330"/>
    <mergeCell ref="Y2330:AA2330"/>
    <mergeCell ref="AB2330:AD2330"/>
    <mergeCell ref="D2331:M2331"/>
    <mergeCell ref="N2331:Q2331"/>
    <mergeCell ref="D2335:M2335"/>
    <mergeCell ref="N2335:Q2335"/>
    <mergeCell ref="R2335:S2335"/>
    <mergeCell ref="T2335:U2335"/>
    <mergeCell ref="V2335:X2335"/>
    <mergeCell ref="Y2335:AA2335"/>
    <mergeCell ref="AB2335:AD2335"/>
    <mergeCell ref="D2336:M2336"/>
    <mergeCell ref="N2336:Q2336"/>
    <mergeCell ref="R2336:S2336"/>
    <mergeCell ref="T2336:U2336"/>
    <mergeCell ref="V2336:X2336"/>
    <mergeCell ref="Y2336:AA2336"/>
    <mergeCell ref="AB2336:AD2336"/>
    <mergeCell ref="D2327:M2327"/>
    <mergeCell ref="N2327:Q2327"/>
    <mergeCell ref="R2327:S2327"/>
    <mergeCell ref="T2327:U2327"/>
    <mergeCell ref="V2327:X2327"/>
    <mergeCell ref="Y2327:AA2327"/>
    <mergeCell ref="AB2327:AD2327"/>
    <mergeCell ref="D2328:M2328"/>
    <mergeCell ref="N2328:Q2328"/>
    <mergeCell ref="R2328:S2328"/>
    <mergeCell ref="T2328:U2328"/>
    <mergeCell ref="V2328:X2328"/>
    <mergeCell ref="Y2328:AA2328"/>
    <mergeCell ref="AB2328:AD2328"/>
    <mergeCell ref="R2331:S2331"/>
    <mergeCell ref="T2331:U2331"/>
    <mergeCell ref="V2331:X2331"/>
    <mergeCell ref="Y2331:AA2331"/>
    <mergeCell ref="AB2331:AD2331"/>
    <mergeCell ref="D2332:M2332"/>
    <mergeCell ref="N2332:Q2332"/>
    <mergeCell ref="R2332:S2332"/>
    <mergeCell ref="T2332:U2332"/>
    <mergeCell ref="V2332:X2332"/>
    <mergeCell ref="Y2332:AA2332"/>
    <mergeCell ref="AB2332:AD2332"/>
    <mergeCell ref="D2333:M2333"/>
    <mergeCell ref="N2333:Q2333"/>
    <mergeCell ref="R2333:S2333"/>
    <mergeCell ref="T2333:U2333"/>
    <mergeCell ref="V2333:X2333"/>
    <mergeCell ref="Y2333:AA2333"/>
    <mergeCell ref="AB2333:AD2333"/>
    <mergeCell ref="D2322:M2322"/>
    <mergeCell ref="N2322:Q2322"/>
    <mergeCell ref="R2322:S2322"/>
    <mergeCell ref="T2322:U2322"/>
    <mergeCell ref="V2322:X2322"/>
    <mergeCell ref="Y2322:AA2322"/>
    <mergeCell ref="AB2322:AD2322"/>
    <mergeCell ref="D2323:M2323"/>
    <mergeCell ref="N2323:Q2323"/>
    <mergeCell ref="R2323:S2323"/>
    <mergeCell ref="T2323:U2323"/>
    <mergeCell ref="V2323:X2323"/>
    <mergeCell ref="Y2323:AA2323"/>
    <mergeCell ref="AB2323:AD2323"/>
    <mergeCell ref="D2324:M2324"/>
    <mergeCell ref="N2324:Q2324"/>
    <mergeCell ref="R2324:S2324"/>
    <mergeCell ref="T2324:U2324"/>
    <mergeCell ref="V2324:X2324"/>
    <mergeCell ref="Y2324:AA2324"/>
    <mergeCell ref="AB2324:AD2324"/>
    <mergeCell ref="D2325:M2325"/>
    <mergeCell ref="N2325:Q2325"/>
    <mergeCell ref="R2325:S2325"/>
    <mergeCell ref="T2325:U2325"/>
    <mergeCell ref="V2325:X2325"/>
    <mergeCell ref="Y2325:AA2325"/>
    <mergeCell ref="AB2325:AD2325"/>
    <mergeCell ref="D2326:M2326"/>
    <mergeCell ref="N2326:Q2326"/>
    <mergeCell ref="R2326:S2326"/>
    <mergeCell ref="T2326:U2326"/>
    <mergeCell ref="V2326:X2326"/>
    <mergeCell ref="Y2326:AA2326"/>
    <mergeCell ref="AB2326:AD2326"/>
    <mergeCell ref="D2317:M2317"/>
    <mergeCell ref="N2317:Q2317"/>
    <mergeCell ref="R2317:S2317"/>
    <mergeCell ref="T2317:U2317"/>
    <mergeCell ref="V2317:X2317"/>
    <mergeCell ref="Y2317:AA2317"/>
    <mergeCell ref="AB2317:AD2317"/>
    <mergeCell ref="D2318:M2318"/>
    <mergeCell ref="N2318:Q2318"/>
    <mergeCell ref="R2318:S2318"/>
    <mergeCell ref="T2318:U2318"/>
    <mergeCell ref="V2318:X2318"/>
    <mergeCell ref="Y2318:AA2318"/>
    <mergeCell ref="AB2318:AD2318"/>
    <mergeCell ref="D2319:M2319"/>
    <mergeCell ref="N2319:Q2319"/>
    <mergeCell ref="R2319:S2319"/>
    <mergeCell ref="T2319:U2319"/>
    <mergeCell ref="V2319:X2319"/>
    <mergeCell ref="Y2319:AA2319"/>
    <mergeCell ref="AB2319:AD2319"/>
    <mergeCell ref="D2320:M2320"/>
    <mergeCell ref="N2320:Q2320"/>
    <mergeCell ref="R2320:S2320"/>
    <mergeCell ref="T2320:U2320"/>
    <mergeCell ref="V2320:X2320"/>
    <mergeCell ref="Y2320:AA2320"/>
    <mergeCell ref="AB2320:AD2320"/>
    <mergeCell ref="D2321:M2321"/>
    <mergeCell ref="N2321:Q2321"/>
    <mergeCell ref="R2321:S2321"/>
    <mergeCell ref="T2321:U2321"/>
    <mergeCell ref="V2321:X2321"/>
    <mergeCell ref="Y2321:AA2321"/>
    <mergeCell ref="AB2321:AD2321"/>
    <mergeCell ref="D2312:M2312"/>
    <mergeCell ref="N2312:Q2312"/>
    <mergeCell ref="R2312:S2312"/>
    <mergeCell ref="T2312:U2312"/>
    <mergeCell ref="V2312:X2312"/>
    <mergeCell ref="Y2312:AA2312"/>
    <mergeCell ref="AB2312:AD2312"/>
    <mergeCell ref="D2313:M2313"/>
    <mergeCell ref="N2313:Q2313"/>
    <mergeCell ref="R2313:S2313"/>
    <mergeCell ref="T2313:U2313"/>
    <mergeCell ref="V2313:X2313"/>
    <mergeCell ref="Y2313:AA2313"/>
    <mergeCell ref="AB2313:AD2313"/>
    <mergeCell ref="D2314:M2314"/>
    <mergeCell ref="N2314:Q2314"/>
    <mergeCell ref="R2314:S2314"/>
    <mergeCell ref="T2314:U2314"/>
    <mergeCell ref="V2314:X2314"/>
    <mergeCell ref="Y2314:AA2314"/>
    <mergeCell ref="AB2314:AD2314"/>
    <mergeCell ref="D2315:M2315"/>
    <mergeCell ref="N2315:Q2315"/>
    <mergeCell ref="R2315:S2315"/>
    <mergeCell ref="T2315:U2315"/>
    <mergeCell ref="V2315:X2315"/>
    <mergeCell ref="Y2315:AA2315"/>
    <mergeCell ref="AB2315:AD2315"/>
    <mergeCell ref="D2316:M2316"/>
    <mergeCell ref="N2316:Q2316"/>
    <mergeCell ref="R2316:S2316"/>
    <mergeCell ref="T2316:U2316"/>
    <mergeCell ref="V2316:X2316"/>
    <mergeCell ref="Y2316:AA2316"/>
    <mergeCell ref="AB2316:AD2316"/>
    <mergeCell ref="T2307:U2307"/>
    <mergeCell ref="V2307:X2307"/>
    <mergeCell ref="Y2307:AA2307"/>
    <mergeCell ref="AB2307:AD2307"/>
    <mergeCell ref="D2304:M2304"/>
    <mergeCell ref="D2308:M2308"/>
    <mergeCell ref="N2308:Q2308"/>
    <mergeCell ref="R2308:S2308"/>
    <mergeCell ref="T2308:U2308"/>
    <mergeCell ref="V2308:X2308"/>
    <mergeCell ref="Y2308:AA2308"/>
    <mergeCell ref="AB2308:AD2308"/>
    <mergeCell ref="D2309:M2309"/>
    <mergeCell ref="N2309:Q2309"/>
    <mergeCell ref="R2309:S2309"/>
    <mergeCell ref="T2309:U2309"/>
    <mergeCell ref="V2309:X2309"/>
    <mergeCell ref="Y2309:AA2309"/>
    <mergeCell ref="AB2309:AD2309"/>
    <mergeCell ref="D2310:M2310"/>
    <mergeCell ref="N2310:Q2310"/>
    <mergeCell ref="R2310:S2310"/>
    <mergeCell ref="T2310:U2310"/>
    <mergeCell ref="V2310:X2310"/>
    <mergeCell ref="Y2310:AA2310"/>
    <mergeCell ref="AB2310:AD2310"/>
    <mergeCell ref="D2311:M2311"/>
    <mergeCell ref="N2311:Q2311"/>
    <mergeCell ref="R2311:S2311"/>
    <mergeCell ref="T2311:U2311"/>
    <mergeCell ref="V2311:X2311"/>
    <mergeCell ref="Y2311:AA2311"/>
    <mergeCell ref="AB2311:AD2311"/>
    <mergeCell ref="D2133:I2133"/>
    <mergeCell ref="K2133:L2133"/>
    <mergeCell ref="M2133:N2133"/>
    <mergeCell ref="P2133:Q2133"/>
    <mergeCell ref="R2133:S2133"/>
    <mergeCell ref="D2134:I2134"/>
    <mergeCell ref="K2134:L2134"/>
    <mergeCell ref="M2134:N2134"/>
    <mergeCell ref="P2134:Q2134"/>
    <mergeCell ref="R2134:S2134"/>
    <mergeCell ref="D2135:I2135"/>
    <mergeCell ref="K2135:L2135"/>
    <mergeCell ref="M2135:N2135"/>
    <mergeCell ref="P2135:Q2135"/>
    <mergeCell ref="R2135:S2135"/>
    <mergeCell ref="Y2266:AD2266"/>
    <mergeCell ref="D2267:R2267"/>
    <mergeCell ref="S2267:X2267"/>
    <mergeCell ref="Y2267:AD2267"/>
    <mergeCell ref="D2268:R2268"/>
    <mergeCell ref="S2268:X2268"/>
    <mergeCell ref="Y2268:AD2268"/>
    <mergeCell ref="D2263:R2263"/>
    <mergeCell ref="S2263:X2263"/>
    <mergeCell ref="Y2263:AD2263"/>
    <mergeCell ref="D2264:R2264"/>
    <mergeCell ref="S2264:X2264"/>
    <mergeCell ref="Y2264:AD2264"/>
    <mergeCell ref="D2265:R2265"/>
    <mergeCell ref="S2265:X2265"/>
    <mergeCell ref="Y2265:AD2265"/>
    <mergeCell ref="D2242:R2242"/>
    <mergeCell ref="S2242:X2242"/>
    <mergeCell ref="Y2242:AD2242"/>
    <mergeCell ref="D2243:R2243"/>
    <mergeCell ref="S2243:X2243"/>
    <mergeCell ref="Y2243:AD2243"/>
    <mergeCell ref="D2244:R2244"/>
    <mergeCell ref="S2244:X2244"/>
    <mergeCell ref="Y2244:AD2244"/>
    <mergeCell ref="D2239:R2239"/>
    <mergeCell ref="S2239:X2239"/>
    <mergeCell ref="Y2239:AD2239"/>
    <mergeCell ref="D2240:R2240"/>
    <mergeCell ref="S2240:X2240"/>
    <mergeCell ref="Y2240:AD2240"/>
    <mergeCell ref="D2241:R2241"/>
    <mergeCell ref="S2241:X2241"/>
    <mergeCell ref="Y2241:AD2241"/>
    <mergeCell ref="D2260:R2260"/>
    <mergeCell ref="S2260:X2260"/>
    <mergeCell ref="Y2260:AD2260"/>
    <mergeCell ref="D2261:R2261"/>
    <mergeCell ref="S2261:X2261"/>
    <mergeCell ref="Y2261:AD2261"/>
    <mergeCell ref="D2262:R2262"/>
    <mergeCell ref="S2262:X2262"/>
    <mergeCell ref="Y2262:AD2262"/>
    <mergeCell ref="D2257:R2257"/>
    <mergeCell ref="S2257:X2257"/>
    <mergeCell ref="Y2257:AD2257"/>
    <mergeCell ref="S2152:X2152"/>
    <mergeCell ref="Y2152:AD2152"/>
    <mergeCell ref="D2153:R2153"/>
    <mergeCell ref="Y1830:AD1830"/>
    <mergeCell ref="S1830:X1830"/>
    <mergeCell ref="M1830:R1830"/>
    <mergeCell ref="M1829:AD1829"/>
    <mergeCell ref="M1831:R1831"/>
    <mergeCell ref="S1831:X1831"/>
    <mergeCell ref="Y1831:AD1831"/>
    <mergeCell ref="C1829:L1830"/>
    <mergeCell ref="C1831:L1831"/>
    <mergeCell ref="C1827:AD1827"/>
    <mergeCell ref="C1843:AD1843"/>
    <mergeCell ref="C1845:L1846"/>
    <mergeCell ref="M1845:AD1845"/>
    <mergeCell ref="M1846:R1846"/>
    <mergeCell ref="S1846:X1846"/>
    <mergeCell ref="Y1846:AD1846"/>
    <mergeCell ref="C1847:L1847"/>
    <mergeCell ref="M1847:R1847"/>
    <mergeCell ref="S1847:X1847"/>
    <mergeCell ref="Y1847:AD1847"/>
    <mergeCell ref="V2294:AD2294"/>
    <mergeCell ref="V2295:X2295"/>
    <mergeCell ref="AB2295:AD2295"/>
    <mergeCell ref="Y2295:AA2295"/>
    <mergeCell ref="T2294:U2295"/>
    <mergeCell ref="R2294:S2295"/>
    <mergeCell ref="N2294:Q2295"/>
    <mergeCell ref="C2294:M2295"/>
    <mergeCell ref="G971:H971"/>
    <mergeCell ref="I971:J971"/>
    <mergeCell ref="K971:L971"/>
    <mergeCell ref="D972:F972"/>
    <mergeCell ref="G972:H972"/>
    <mergeCell ref="I972:J972"/>
    <mergeCell ref="K972:L972"/>
    <mergeCell ref="D973:F973"/>
    <mergeCell ref="G973:H973"/>
    <mergeCell ref="I973:J973"/>
    <mergeCell ref="K973:L973"/>
    <mergeCell ref="D974:F974"/>
    <mergeCell ref="G974:H974"/>
    <mergeCell ref="I974:J974"/>
    <mergeCell ref="K974:L974"/>
    <mergeCell ref="D975:F975"/>
    <mergeCell ref="G975:H975"/>
    <mergeCell ref="I975:J975"/>
    <mergeCell ref="K975:L975"/>
    <mergeCell ref="D976:F976"/>
    <mergeCell ref="G976:H976"/>
    <mergeCell ref="I976:J976"/>
    <mergeCell ref="K976:L976"/>
    <mergeCell ref="D977:F977"/>
    <mergeCell ref="G977:H977"/>
    <mergeCell ref="I977:J977"/>
    <mergeCell ref="D986:F986"/>
    <mergeCell ref="G986:H986"/>
    <mergeCell ref="I986:J986"/>
    <mergeCell ref="D2131:I2131"/>
    <mergeCell ref="K2131:L2131"/>
    <mergeCell ref="D2114:I2114"/>
    <mergeCell ref="K2114:L2114"/>
    <mergeCell ref="M2114:N2114"/>
    <mergeCell ref="P2114:Q2114"/>
    <mergeCell ref="R2114:S2114"/>
    <mergeCell ref="D961:F961"/>
    <mergeCell ref="D935:N935"/>
    <mergeCell ref="O935:P935"/>
    <mergeCell ref="Q935:R935"/>
    <mergeCell ref="S935:T935"/>
    <mergeCell ref="D936:N936"/>
    <mergeCell ref="O936:P936"/>
    <mergeCell ref="Q936:R936"/>
    <mergeCell ref="S936:T936"/>
    <mergeCell ref="D937:N937"/>
    <mergeCell ref="O937:P937"/>
    <mergeCell ref="Q937:R937"/>
    <mergeCell ref="S937:T937"/>
    <mergeCell ref="D938:N938"/>
    <mergeCell ref="O938:P938"/>
    <mergeCell ref="Q938:R938"/>
    <mergeCell ref="S938:T938"/>
    <mergeCell ref="D939:N939"/>
    <mergeCell ref="O939:P939"/>
    <mergeCell ref="Q939:R939"/>
    <mergeCell ref="S939:T939"/>
    <mergeCell ref="D940:N940"/>
    <mergeCell ref="O940:P940"/>
    <mergeCell ref="Q940:R940"/>
    <mergeCell ref="S940:T940"/>
    <mergeCell ref="O941:P941"/>
    <mergeCell ref="Q941:R941"/>
    <mergeCell ref="S941:T941"/>
    <mergeCell ref="M956:N956"/>
    <mergeCell ref="O956:P956"/>
    <mergeCell ref="Q956:R956"/>
    <mergeCell ref="S956:T956"/>
    <mergeCell ref="B951:AD951"/>
    <mergeCell ref="C943:AD943"/>
    <mergeCell ref="C944:AD944"/>
    <mergeCell ref="C955:F957"/>
    <mergeCell ref="G955:AD955"/>
    <mergeCell ref="G956:H957"/>
    <mergeCell ref="I956:J957"/>
    <mergeCell ref="K956:L957"/>
    <mergeCell ref="U956:V956"/>
    <mergeCell ref="W956:X956"/>
    <mergeCell ref="Y956:Z956"/>
    <mergeCell ref="AA956:AB956"/>
    <mergeCell ref="AC956:AD956"/>
    <mergeCell ref="D929:N929"/>
    <mergeCell ref="O929:P929"/>
    <mergeCell ref="Q929:R929"/>
    <mergeCell ref="S929:T929"/>
    <mergeCell ref="D930:N930"/>
    <mergeCell ref="O930:P930"/>
    <mergeCell ref="Q930:R930"/>
    <mergeCell ref="S930:T930"/>
    <mergeCell ref="D931:N931"/>
    <mergeCell ref="O931:P931"/>
    <mergeCell ref="Q931:R931"/>
    <mergeCell ref="S931:T931"/>
    <mergeCell ref="D932:N932"/>
    <mergeCell ref="O932:P932"/>
    <mergeCell ref="Q932:R932"/>
    <mergeCell ref="S932:T932"/>
    <mergeCell ref="D933:N933"/>
    <mergeCell ref="O933:P933"/>
    <mergeCell ref="Q933:R933"/>
    <mergeCell ref="S933:T933"/>
    <mergeCell ref="D934:N934"/>
    <mergeCell ref="O934:P934"/>
    <mergeCell ref="Q934:R934"/>
    <mergeCell ref="S934:T934"/>
    <mergeCell ref="D958:F958"/>
    <mergeCell ref="G958:H958"/>
    <mergeCell ref="I958:J958"/>
    <mergeCell ref="K958:L958"/>
    <mergeCell ref="D959:F959"/>
    <mergeCell ref="G959:H959"/>
    <mergeCell ref="I959:J959"/>
    <mergeCell ref="K959:L959"/>
    <mergeCell ref="D960:F960"/>
    <mergeCell ref="G960:H960"/>
    <mergeCell ref="I960:J960"/>
    <mergeCell ref="K960:L960"/>
    <mergeCell ref="D920:N920"/>
    <mergeCell ref="O920:P920"/>
    <mergeCell ref="Q920:R920"/>
    <mergeCell ref="S920:T920"/>
    <mergeCell ref="D921:N921"/>
    <mergeCell ref="O921:P921"/>
    <mergeCell ref="Q921:R921"/>
    <mergeCell ref="S921:T921"/>
    <mergeCell ref="D922:N922"/>
    <mergeCell ref="O922:P922"/>
    <mergeCell ref="Q922:R922"/>
    <mergeCell ref="S922:T922"/>
    <mergeCell ref="D923:N923"/>
    <mergeCell ref="O923:P923"/>
    <mergeCell ref="Q923:R923"/>
    <mergeCell ref="S923:T923"/>
    <mergeCell ref="D924:N924"/>
    <mergeCell ref="O924:P924"/>
    <mergeCell ref="Q924:R924"/>
    <mergeCell ref="S924:T924"/>
    <mergeCell ref="D925:N925"/>
    <mergeCell ref="O925:P925"/>
    <mergeCell ref="Q925:R925"/>
    <mergeCell ref="S925:T925"/>
    <mergeCell ref="D926:N926"/>
    <mergeCell ref="O926:P926"/>
    <mergeCell ref="Q926:R926"/>
    <mergeCell ref="S926:T926"/>
    <mergeCell ref="D927:N927"/>
    <mergeCell ref="O927:P927"/>
    <mergeCell ref="Q927:R927"/>
    <mergeCell ref="S927:T927"/>
    <mergeCell ref="D928:N928"/>
    <mergeCell ref="O928:P928"/>
    <mergeCell ref="Q928:R928"/>
    <mergeCell ref="S928:T928"/>
    <mergeCell ref="D911:N911"/>
    <mergeCell ref="O911:P911"/>
    <mergeCell ref="Q911:R911"/>
    <mergeCell ref="S911:T911"/>
    <mergeCell ref="D912:N912"/>
    <mergeCell ref="O912:P912"/>
    <mergeCell ref="Q912:R912"/>
    <mergeCell ref="S912:T912"/>
    <mergeCell ref="D913:N913"/>
    <mergeCell ref="O913:P913"/>
    <mergeCell ref="Q913:R913"/>
    <mergeCell ref="S913:T913"/>
    <mergeCell ref="D914:N914"/>
    <mergeCell ref="O914:P914"/>
    <mergeCell ref="Q914:R914"/>
    <mergeCell ref="S914:T914"/>
    <mergeCell ref="D915:N915"/>
    <mergeCell ref="O915:P915"/>
    <mergeCell ref="Q915:R915"/>
    <mergeCell ref="S915:T915"/>
    <mergeCell ref="D916:N916"/>
    <mergeCell ref="O916:P916"/>
    <mergeCell ref="Q916:R916"/>
    <mergeCell ref="S916:T916"/>
    <mergeCell ref="D917:N917"/>
    <mergeCell ref="O917:P917"/>
    <mergeCell ref="Q917:R917"/>
    <mergeCell ref="S917:T917"/>
    <mergeCell ref="D918:N918"/>
    <mergeCell ref="O918:P918"/>
    <mergeCell ref="Q918:R918"/>
    <mergeCell ref="S918:T918"/>
    <mergeCell ref="D919:N919"/>
    <mergeCell ref="O919:P919"/>
    <mergeCell ref="Q919:R919"/>
    <mergeCell ref="S919:T919"/>
    <mergeCell ref="D902:N902"/>
    <mergeCell ref="O902:P902"/>
    <mergeCell ref="Q902:R902"/>
    <mergeCell ref="S902:T902"/>
    <mergeCell ref="D903:N903"/>
    <mergeCell ref="O903:P903"/>
    <mergeCell ref="Q903:R903"/>
    <mergeCell ref="S903:T903"/>
    <mergeCell ref="D904:N904"/>
    <mergeCell ref="O904:P904"/>
    <mergeCell ref="Q904:R904"/>
    <mergeCell ref="S904:T904"/>
    <mergeCell ref="D905:N905"/>
    <mergeCell ref="O905:P905"/>
    <mergeCell ref="Q905:R905"/>
    <mergeCell ref="S905:T905"/>
    <mergeCell ref="D906:N906"/>
    <mergeCell ref="O906:P906"/>
    <mergeCell ref="Q906:R906"/>
    <mergeCell ref="S906:T906"/>
    <mergeCell ref="D907:N907"/>
    <mergeCell ref="O907:P907"/>
    <mergeCell ref="Q907:R907"/>
    <mergeCell ref="S907:T907"/>
    <mergeCell ref="D908:N908"/>
    <mergeCell ref="O908:P908"/>
    <mergeCell ref="Q908:R908"/>
    <mergeCell ref="S908:T908"/>
    <mergeCell ref="D909:N909"/>
    <mergeCell ref="O909:P909"/>
    <mergeCell ref="Q909:R909"/>
    <mergeCell ref="S909:T909"/>
    <mergeCell ref="D910:N910"/>
    <mergeCell ref="O910:P910"/>
    <mergeCell ref="Q910:R910"/>
    <mergeCell ref="S910:T910"/>
    <mergeCell ref="D893:N893"/>
    <mergeCell ref="O893:P893"/>
    <mergeCell ref="Q893:R893"/>
    <mergeCell ref="S893:T893"/>
    <mergeCell ref="D894:N894"/>
    <mergeCell ref="O894:P894"/>
    <mergeCell ref="Q894:R894"/>
    <mergeCell ref="S894:T894"/>
    <mergeCell ref="D895:N895"/>
    <mergeCell ref="O895:P895"/>
    <mergeCell ref="Q895:R895"/>
    <mergeCell ref="S895:T895"/>
    <mergeCell ref="D896:N896"/>
    <mergeCell ref="O896:P896"/>
    <mergeCell ref="Q896:R896"/>
    <mergeCell ref="S896:T896"/>
    <mergeCell ref="D897:N897"/>
    <mergeCell ref="O897:P897"/>
    <mergeCell ref="Q897:R897"/>
    <mergeCell ref="S897:T897"/>
    <mergeCell ref="D898:N898"/>
    <mergeCell ref="O898:P898"/>
    <mergeCell ref="Q898:R898"/>
    <mergeCell ref="S898:T898"/>
    <mergeCell ref="D899:N899"/>
    <mergeCell ref="O899:P899"/>
    <mergeCell ref="Q899:R899"/>
    <mergeCell ref="S899:T899"/>
    <mergeCell ref="D900:N900"/>
    <mergeCell ref="O900:P900"/>
    <mergeCell ref="Q900:R900"/>
    <mergeCell ref="S900:T900"/>
    <mergeCell ref="D901:N901"/>
    <mergeCell ref="O901:P901"/>
    <mergeCell ref="Q901:R901"/>
    <mergeCell ref="S901:T901"/>
    <mergeCell ref="D884:N884"/>
    <mergeCell ref="O884:P884"/>
    <mergeCell ref="Q884:R884"/>
    <mergeCell ref="S884:T884"/>
    <mergeCell ref="D885:N885"/>
    <mergeCell ref="O885:P885"/>
    <mergeCell ref="Q885:R885"/>
    <mergeCell ref="S885:T885"/>
    <mergeCell ref="D886:N886"/>
    <mergeCell ref="O886:P886"/>
    <mergeCell ref="Q886:R886"/>
    <mergeCell ref="S886:T886"/>
    <mergeCell ref="D887:N887"/>
    <mergeCell ref="O887:P887"/>
    <mergeCell ref="Q887:R887"/>
    <mergeCell ref="S887:T887"/>
    <mergeCell ref="D888:N888"/>
    <mergeCell ref="O888:P888"/>
    <mergeCell ref="Q888:R888"/>
    <mergeCell ref="S888:T888"/>
    <mergeCell ref="D889:N889"/>
    <mergeCell ref="O889:P889"/>
    <mergeCell ref="Q889:R889"/>
    <mergeCell ref="S889:T889"/>
    <mergeCell ref="D890:N890"/>
    <mergeCell ref="O890:P890"/>
    <mergeCell ref="Q890:R890"/>
    <mergeCell ref="S890:T890"/>
    <mergeCell ref="D891:N891"/>
    <mergeCell ref="O891:P891"/>
    <mergeCell ref="Q891:R891"/>
    <mergeCell ref="S891:T891"/>
    <mergeCell ref="D892:N892"/>
    <mergeCell ref="O892:P892"/>
    <mergeCell ref="Q892:R892"/>
    <mergeCell ref="S892:T892"/>
    <mergeCell ref="D875:N875"/>
    <mergeCell ref="O875:P875"/>
    <mergeCell ref="Q875:R875"/>
    <mergeCell ref="S875:T875"/>
    <mergeCell ref="D876:N876"/>
    <mergeCell ref="O876:P876"/>
    <mergeCell ref="Q876:R876"/>
    <mergeCell ref="S876:T876"/>
    <mergeCell ref="D877:N877"/>
    <mergeCell ref="O877:P877"/>
    <mergeCell ref="Q877:R877"/>
    <mergeCell ref="S877:T877"/>
    <mergeCell ref="D878:N878"/>
    <mergeCell ref="O878:P878"/>
    <mergeCell ref="Q878:R878"/>
    <mergeCell ref="S878:T878"/>
    <mergeCell ref="D879:N879"/>
    <mergeCell ref="O879:P879"/>
    <mergeCell ref="Q879:R879"/>
    <mergeCell ref="S879:T879"/>
    <mergeCell ref="D880:N880"/>
    <mergeCell ref="O880:P880"/>
    <mergeCell ref="Q880:R880"/>
    <mergeCell ref="S880:T880"/>
    <mergeCell ref="D881:N881"/>
    <mergeCell ref="O881:P881"/>
    <mergeCell ref="Q881:R881"/>
    <mergeCell ref="S881:T881"/>
    <mergeCell ref="D882:N882"/>
    <mergeCell ref="O882:P882"/>
    <mergeCell ref="Q882:R882"/>
    <mergeCell ref="S882:T882"/>
    <mergeCell ref="D883:N883"/>
    <mergeCell ref="O883:P883"/>
    <mergeCell ref="Q883:R883"/>
    <mergeCell ref="S883:T883"/>
    <mergeCell ref="D866:N866"/>
    <mergeCell ref="O866:P866"/>
    <mergeCell ref="Q866:R866"/>
    <mergeCell ref="S866:T866"/>
    <mergeCell ref="D867:N867"/>
    <mergeCell ref="O867:P867"/>
    <mergeCell ref="Q867:R867"/>
    <mergeCell ref="S867:T867"/>
    <mergeCell ref="D868:N868"/>
    <mergeCell ref="O868:P868"/>
    <mergeCell ref="Q868:R868"/>
    <mergeCell ref="S868:T868"/>
    <mergeCell ref="D869:N869"/>
    <mergeCell ref="O869:P869"/>
    <mergeCell ref="Q869:R869"/>
    <mergeCell ref="S869:T869"/>
    <mergeCell ref="D870:N870"/>
    <mergeCell ref="O870:P870"/>
    <mergeCell ref="Q870:R870"/>
    <mergeCell ref="S870:T870"/>
    <mergeCell ref="D871:N871"/>
    <mergeCell ref="O871:P871"/>
    <mergeCell ref="Q871:R871"/>
    <mergeCell ref="S871:T871"/>
    <mergeCell ref="D872:N872"/>
    <mergeCell ref="O872:P872"/>
    <mergeCell ref="Q872:R872"/>
    <mergeCell ref="S872:T872"/>
    <mergeCell ref="D873:N873"/>
    <mergeCell ref="O873:P873"/>
    <mergeCell ref="Q873:R873"/>
    <mergeCell ref="S873:T873"/>
    <mergeCell ref="D874:N874"/>
    <mergeCell ref="O874:P874"/>
    <mergeCell ref="Q874:R874"/>
    <mergeCell ref="S874:T874"/>
    <mergeCell ref="D857:N857"/>
    <mergeCell ref="O857:P857"/>
    <mergeCell ref="Q857:R857"/>
    <mergeCell ref="S857:T857"/>
    <mergeCell ref="D858:N858"/>
    <mergeCell ref="O858:P858"/>
    <mergeCell ref="Q858:R858"/>
    <mergeCell ref="S858:T858"/>
    <mergeCell ref="D859:N859"/>
    <mergeCell ref="O859:P859"/>
    <mergeCell ref="Q859:R859"/>
    <mergeCell ref="S859:T859"/>
    <mergeCell ref="D860:N860"/>
    <mergeCell ref="O860:P860"/>
    <mergeCell ref="Q860:R860"/>
    <mergeCell ref="S860:T860"/>
    <mergeCell ref="D861:N861"/>
    <mergeCell ref="O861:P861"/>
    <mergeCell ref="Q861:R861"/>
    <mergeCell ref="S861:T861"/>
    <mergeCell ref="D862:N862"/>
    <mergeCell ref="O862:P862"/>
    <mergeCell ref="Q862:R862"/>
    <mergeCell ref="S862:T862"/>
    <mergeCell ref="D863:N863"/>
    <mergeCell ref="O863:P863"/>
    <mergeCell ref="Q863:R863"/>
    <mergeCell ref="S863:T863"/>
    <mergeCell ref="D864:N864"/>
    <mergeCell ref="O864:P864"/>
    <mergeCell ref="Q864:R864"/>
    <mergeCell ref="S864:T864"/>
    <mergeCell ref="D865:N865"/>
    <mergeCell ref="O865:P865"/>
    <mergeCell ref="Q865:R865"/>
    <mergeCell ref="S865:T865"/>
    <mergeCell ref="D848:N848"/>
    <mergeCell ref="O848:P848"/>
    <mergeCell ref="Q848:R848"/>
    <mergeCell ref="S848:T848"/>
    <mergeCell ref="D849:N849"/>
    <mergeCell ref="O849:P849"/>
    <mergeCell ref="Q849:R849"/>
    <mergeCell ref="S849:T849"/>
    <mergeCell ref="D850:N850"/>
    <mergeCell ref="O850:P850"/>
    <mergeCell ref="Q850:R850"/>
    <mergeCell ref="S850:T850"/>
    <mergeCell ref="D851:N851"/>
    <mergeCell ref="O851:P851"/>
    <mergeCell ref="Q851:R851"/>
    <mergeCell ref="S851:T851"/>
    <mergeCell ref="D852:N852"/>
    <mergeCell ref="O852:P852"/>
    <mergeCell ref="Q852:R852"/>
    <mergeCell ref="S852:T852"/>
    <mergeCell ref="D853:N853"/>
    <mergeCell ref="O853:P853"/>
    <mergeCell ref="Q853:R853"/>
    <mergeCell ref="S853:T853"/>
    <mergeCell ref="D854:N854"/>
    <mergeCell ref="O854:P854"/>
    <mergeCell ref="Q854:R854"/>
    <mergeCell ref="S854:T854"/>
    <mergeCell ref="D855:N855"/>
    <mergeCell ref="O855:P855"/>
    <mergeCell ref="Q855:R855"/>
    <mergeCell ref="S855:T855"/>
    <mergeCell ref="D856:N856"/>
    <mergeCell ref="O856:P856"/>
    <mergeCell ref="Q856:R856"/>
    <mergeCell ref="S856:T856"/>
    <mergeCell ref="D839:N839"/>
    <mergeCell ref="O839:P839"/>
    <mergeCell ref="Q839:R839"/>
    <mergeCell ref="S839:T839"/>
    <mergeCell ref="D840:N840"/>
    <mergeCell ref="O840:P840"/>
    <mergeCell ref="Q840:R840"/>
    <mergeCell ref="S840:T840"/>
    <mergeCell ref="D841:N841"/>
    <mergeCell ref="O841:P841"/>
    <mergeCell ref="Q841:R841"/>
    <mergeCell ref="S841:T841"/>
    <mergeCell ref="D842:N842"/>
    <mergeCell ref="O842:P842"/>
    <mergeCell ref="Q842:R842"/>
    <mergeCell ref="S842:T842"/>
    <mergeCell ref="D843:N843"/>
    <mergeCell ref="O843:P843"/>
    <mergeCell ref="Q843:R843"/>
    <mergeCell ref="S843:T843"/>
    <mergeCell ref="D844:N844"/>
    <mergeCell ref="O844:P844"/>
    <mergeCell ref="Q844:R844"/>
    <mergeCell ref="S844:T844"/>
    <mergeCell ref="D845:N845"/>
    <mergeCell ref="O845:P845"/>
    <mergeCell ref="Q845:R845"/>
    <mergeCell ref="S845:T845"/>
    <mergeCell ref="D846:N846"/>
    <mergeCell ref="O846:P846"/>
    <mergeCell ref="Q846:R846"/>
    <mergeCell ref="S846:T846"/>
    <mergeCell ref="D847:N847"/>
    <mergeCell ref="O847:P847"/>
    <mergeCell ref="Q847:R847"/>
    <mergeCell ref="S847:T847"/>
    <mergeCell ref="D830:N830"/>
    <mergeCell ref="O830:P830"/>
    <mergeCell ref="Q830:R830"/>
    <mergeCell ref="S830:T830"/>
    <mergeCell ref="D831:N831"/>
    <mergeCell ref="O831:P831"/>
    <mergeCell ref="Q831:R831"/>
    <mergeCell ref="S831:T831"/>
    <mergeCell ref="D832:N832"/>
    <mergeCell ref="O832:P832"/>
    <mergeCell ref="Q832:R832"/>
    <mergeCell ref="S832:T832"/>
    <mergeCell ref="D833:N833"/>
    <mergeCell ref="O833:P833"/>
    <mergeCell ref="Q833:R833"/>
    <mergeCell ref="S833:T833"/>
    <mergeCell ref="D834:N834"/>
    <mergeCell ref="O834:P834"/>
    <mergeCell ref="Q834:R834"/>
    <mergeCell ref="S834:T834"/>
    <mergeCell ref="D835:N835"/>
    <mergeCell ref="O835:P835"/>
    <mergeCell ref="Q835:R835"/>
    <mergeCell ref="S835:T835"/>
    <mergeCell ref="D836:N836"/>
    <mergeCell ref="O836:P836"/>
    <mergeCell ref="Q836:R836"/>
    <mergeCell ref="S836:T836"/>
    <mergeCell ref="D837:N837"/>
    <mergeCell ref="O837:P837"/>
    <mergeCell ref="Q837:R837"/>
    <mergeCell ref="S837:T837"/>
    <mergeCell ref="D838:N838"/>
    <mergeCell ref="O838:P838"/>
    <mergeCell ref="Q838:R838"/>
    <mergeCell ref="S838:T838"/>
    <mergeCell ref="D822:N822"/>
    <mergeCell ref="O822:P822"/>
    <mergeCell ref="Q822:R822"/>
    <mergeCell ref="S822:T822"/>
    <mergeCell ref="D823:N823"/>
    <mergeCell ref="O823:P823"/>
    <mergeCell ref="Q823:R823"/>
    <mergeCell ref="S823:T823"/>
    <mergeCell ref="D801:N801"/>
    <mergeCell ref="D802:N802"/>
    <mergeCell ref="D803:N803"/>
    <mergeCell ref="D804:N804"/>
    <mergeCell ref="D824:N824"/>
    <mergeCell ref="O824:P824"/>
    <mergeCell ref="Q824:R824"/>
    <mergeCell ref="S824:T824"/>
    <mergeCell ref="D825:N825"/>
    <mergeCell ref="O825:P825"/>
    <mergeCell ref="Q825:R825"/>
    <mergeCell ref="S825:T825"/>
    <mergeCell ref="D826:N826"/>
    <mergeCell ref="O826:P826"/>
    <mergeCell ref="Q826:R826"/>
    <mergeCell ref="S826:T826"/>
    <mergeCell ref="D827:N827"/>
    <mergeCell ref="O827:P827"/>
    <mergeCell ref="Q827:R827"/>
    <mergeCell ref="S827:T827"/>
    <mergeCell ref="D828:N828"/>
    <mergeCell ref="O828:P828"/>
    <mergeCell ref="Q828:R828"/>
    <mergeCell ref="S828:T828"/>
    <mergeCell ref="D829:N829"/>
    <mergeCell ref="O829:P829"/>
    <mergeCell ref="Q829:R829"/>
    <mergeCell ref="S829:T829"/>
    <mergeCell ref="O796:P796"/>
    <mergeCell ref="Q796:R796"/>
    <mergeCell ref="S796:T796"/>
    <mergeCell ref="O797:P797"/>
    <mergeCell ref="Q797:R797"/>
    <mergeCell ref="S797:T797"/>
    <mergeCell ref="O798:P798"/>
    <mergeCell ref="Q798:R798"/>
    <mergeCell ref="S798:T798"/>
    <mergeCell ref="O799:P799"/>
    <mergeCell ref="Q799:R799"/>
    <mergeCell ref="S799:T799"/>
    <mergeCell ref="O800:P800"/>
    <mergeCell ref="Q800:R800"/>
    <mergeCell ref="S800:T800"/>
    <mergeCell ref="O801:P801"/>
    <mergeCell ref="Q801:R801"/>
    <mergeCell ref="S801:T801"/>
    <mergeCell ref="O802:P802"/>
    <mergeCell ref="Q802:R802"/>
    <mergeCell ref="S802:T802"/>
    <mergeCell ref="O803:P803"/>
    <mergeCell ref="Q803:R803"/>
    <mergeCell ref="S803:T803"/>
    <mergeCell ref="O804:P804"/>
    <mergeCell ref="Q804:R804"/>
    <mergeCell ref="S804:T804"/>
    <mergeCell ref="O805:P805"/>
    <mergeCell ref="Q805:R805"/>
    <mergeCell ref="S805:T805"/>
    <mergeCell ref="D821:N821"/>
    <mergeCell ref="O821:P821"/>
    <mergeCell ref="Q821:R821"/>
    <mergeCell ref="S821:T821"/>
    <mergeCell ref="O785:P785"/>
    <mergeCell ref="Q785:R785"/>
    <mergeCell ref="S785:T785"/>
    <mergeCell ref="O786:P786"/>
    <mergeCell ref="Q786:R786"/>
    <mergeCell ref="S786:T786"/>
    <mergeCell ref="O787:P787"/>
    <mergeCell ref="Q787:R787"/>
    <mergeCell ref="S787:T787"/>
    <mergeCell ref="O788:P788"/>
    <mergeCell ref="Q788:R788"/>
    <mergeCell ref="S788:T788"/>
    <mergeCell ref="O789:P789"/>
    <mergeCell ref="Q789:R789"/>
    <mergeCell ref="S789:T789"/>
    <mergeCell ref="O790:P790"/>
    <mergeCell ref="Q790:R790"/>
    <mergeCell ref="S790:T790"/>
    <mergeCell ref="O791:P791"/>
    <mergeCell ref="Q791:R791"/>
    <mergeCell ref="S791:T791"/>
    <mergeCell ref="O792:P792"/>
    <mergeCell ref="Q792:R792"/>
    <mergeCell ref="S792:T792"/>
    <mergeCell ref="O793:P793"/>
    <mergeCell ref="Q793:R793"/>
    <mergeCell ref="S793:T793"/>
    <mergeCell ref="O794:P794"/>
    <mergeCell ref="Q794:R794"/>
    <mergeCell ref="S794:T794"/>
    <mergeCell ref="O795:P795"/>
    <mergeCell ref="Q795:R795"/>
    <mergeCell ref="S795:T795"/>
    <mergeCell ref="O773:P773"/>
    <mergeCell ref="Q773:R773"/>
    <mergeCell ref="S773:T773"/>
    <mergeCell ref="O774:P774"/>
    <mergeCell ref="Q774:R774"/>
    <mergeCell ref="S774:T774"/>
    <mergeCell ref="O775:P775"/>
    <mergeCell ref="Q775:R775"/>
    <mergeCell ref="S775:T775"/>
    <mergeCell ref="O776:P776"/>
    <mergeCell ref="Q776:R776"/>
    <mergeCell ref="S776:T776"/>
    <mergeCell ref="Q777:R777"/>
    <mergeCell ref="S777:T777"/>
    <mergeCell ref="O778:P778"/>
    <mergeCell ref="Q778:R778"/>
    <mergeCell ref="S778:T778"/>
    <mergeCell ref="O779:P779"/>
    <mergeCell ref="Q779:R779"/>
    <mergeCell ref="S779:T779"/>
    <mergeCell ref="O780:P780"/>
    <mergeCell ref="Q780:R780"/>
    <mergeCell ref="S780:T780"/>
    <mergeCell ref="O781:P781"/>
    <mergeCell ref="Q781:R781"/>
    <mergeCell ref="S781:T781"/>
    <mergeCell ref="O782:P782"/>
    <mergeCell ref="Q782:R782"/>
    <mergeCell ref="S782:T782"/>
    <mergeCell ref="O783:P783"/>
    <mergeCell ref="Q783:R783"/>
    <mergeCell ref="S783:T783"/>
    <mergeCell ref="O784:P784"/>
    <mergeCell ref="Q784:R784"/>
    <mergeCell ref="S784:T784"/>
    <mergeCell ref="O761:P761"/>
    <mergeCell ref="Q761:R761"/>
    <mergeCell ref="S761:T761"/>
    <mergeCell ref="O762:P762"/>
    <mergeCell ref="Q762:R762"/>
    <mergeCell ref="S762:T762"/>
    <mergeCell ref="O763:P763"/>
    <mergeCell ref="Q763:R763"/>
    <mergeCell ref="S763:T763"/>
    <mergeCell ref="O764:P764"/>
    <mergeCell ref="Q764:R764"/>
    <mergeCell ref="S764:T764"/>
    <mergeCell ref="Q765:R765"/>
    <mergeCell ref="S765:T765"/>
    <mergeCell ref="O766:P766"/>
    <mergeCell ref="Q766:R766"/>
    <mergeCell ref="S766:T766"/>
    <mergeCell ref="O767:P767"/>
    <mergeCell ref="Q767:R767"/>
    <mergeCell ref="S767:T767"/>
    <mergeCell ref="O768:P768"/>
    <mergeCell ref="Q768:R768"/>
    <mergeCell ref="S768:T768"/>
    <mergeCell ref="O769:P769"/>
    <mergeCell ref="Q769:R769"/>
    <mergeCell ref="S769:T769"/>
    <mergeCell ref="O770:P770"/>
    <mergeCell ref="Q770:R770"/>
    <mergeCell ref="S770:T770"/>
    <mergeCell ref="O771:P771"/>
    <mergeCell ref="Q771:R771"/>
    <mergeCell ref="S771:T771"/>
    <mergeCell ref="O772:P772"/>
    <mergeCell ref="Q772:R772"/>
    <mergeCell ref="S772:T772"/>
    <mergeCell ref="O749:P749"/>
    <mergeCell ref="Q749:R749"/>
    <mergeCell ref="S749:T749"/>
    <mergeCell ref="O750:P750"/>
    <mergeCell ref="Q750:R750"/>
    <mergeCell ref="S750:T750"/>
    <mergeCell ref="O751:P751"/>
    <mergeCell ref="Q751:R751"/>
    <mergeCell ref="S751:T751"/>
    <mergeCell ref="O752:P752"/>
    <mergeCell ref="Q752:R752"/>
    <mergeCell ref="S752:T752"/>
    <mergeCell ref="Q753:R753"/>
    <mergeCell ref="S753:T753"/>
    <mergeCell ref="O754:P754"/>
    <mergeCell ref="Q754:R754"/>
    <mergeCell ref="S754:T754"/>
    <mergeCell ref="O755:P755"/>
    <mergeCell ref="Q755:R755"/>
    <mergeCell ref="S755:T755"/>
    <mergeCell ref="O756:P756"/>
    <mergeCell ref="Q756:R756"/>
    <mergeCell ref="S756:T756"/>
    <mergeCell ref="O757:P757"/>
    <mergeCell ref="Q757:R757"/>
    <mergeCell ref="S757:T757"/>
    <mergeCell ref="O758:P758"/>
    <mergeCell ref="Q758:R758"/>
    <mergeCell ref="S758:T758"/>
    <mergeCell ref="O759:P759"/>
    <mergeCell ref="Q759:R759"/>
    <mergeCell ref="S759:T759"/>
    <mergeCell ref="O760:P760"/>
    <mergeCell ref="Q760:R760"/>
    <mergeCell ref="S760:T760"/>
    <mergeCell ref="O737:P737"/>
    <mergeCell ref="Q737:R737"/>
    <mergeCell ref="S737:T737"/>
    <mergeCell ref="O738:P738"/>
    <mergeCell ref="Q738:R738"/>
    <mergeCell ref="S738:T738"/>
    <mergeCell ref="O739:P739"/>
    <mergeCell ref="Q739:R739"/>
    <mergeCell ref="S739:T739"/>
    <mergeCell ref="O740:P740"/>
    <mergeCell ref="Q740:R740"/>
    <mergeCell ref="S740:T740"/>
    <mergeCell ref="Q741:R741"/>
    <mergeCell ref="S741:T741"/>
    <mergeCell ref="O742:P742"/>
    <mergeCell ref="Q742:R742"/>
    <mergeCell ref="S742:T742"/>
    <mergeCell ref="O743:P743"/>
    <mergeCell ref="Q743:R743"/>
    <mergeCell ref="S743:T743"/>
    <mergeCell ref="O744:P744"/>
    <mergeCell ref="Q744:R744"/>
    <mergeCell ref="S744:T744"/>
    <mergeCell ref="O745:P745"/>
    <mergeCell ref="Q745:R745"/>
    <mergeCell ref="S745:T745"/>
    <mergeCell ref="O746:P746"/>
    <mergeCell ref="Q746:R746"/>
    <mergeCell ref="S746:T746"/>
    <mergeCell ref="O747:P747"/>
    <mergeCell ref="Q747:R747"/>
    <mergeCell ref="S747:T747"/>
    <mergeCell ref="O748:P748"/>
    <mergeCell ref="Q748:R748"/>
    <mergeCell ref="S748:T748"/>
    <mergeCell ref="O725:P725"/>
    <mergeCell ref="Q725:R725"/>
    <mergeCell ref="S725:T725"/>
    <mergeCell ref="O726:P726"/>
    <mergeCell ref="Q726:R726"/>
    <mergeCell ref="S726:T726"/>
    <mergeCell ref="O727:P727"/>
    <mergeCell ref="Q727:R727"/>
    <mergeCell ref="S727:T727"/>
    <mergeCell ref="O728:P728"/>
    <mergeCell ref="Q728:R728"/>
    <mergeCell ref="S728:T728"/>
    <mergeCell ref="Q729:R729"/>
    <mergeCell ref="S729:T729"/>
    <mergeCell ref="O730:P730"/>
    <mergeCell ref="Q730:R730"/>
    <mergeCell ref="S730:T730"/>
    <mergeCell ref="O731:P731"/>
    <mergeCell ref="Q731:R731"/>
    <mergeCell ref="S731:T731"/>
    <mergeCell ref="O732:P732"/>
    <mergeCell ref="Q732:R732"/>
    <mergeCell ref="S732:T732"/>
    <mergeCell ref="O733:P733"/>
    <mergeCell ref="Q733:R733"/>
    <mergeCell ref="S733:T733"/>
    <mergeCell ref="O734:P734"/>
    <mergeCell ref="Q734:R734"/>
    <mergeCell ref="S734:T734"/>
    <mergeCell ref="O735:P735"/>
    <mergeCell ref="Q735:R735"/>
    <mergeCell ref="S735:T735"/>
    <mergeCell ref="O736:P736"/>
    <mergeCell ref="Q736:R736"/>
    <mergeCell ref="S736:T736"/>
    <mergeCell ref="O686:P686"/>
    <mergeCell ref="Q686:R686"/>
    <mergeCell ref="S686:T686"/>
    <mergeCell ref="O687:P687"/>
    <mergeCell ref="Q687:R687"/>
    <mergeCell ref="S687:T687"/>
    <mergeCell ref="O688:P688"/>
    <mergeCell ref="Q688:R688"/>
    <mergeCell ref="S688:T688"/>
    <mergeCell ref="O689:P689"/>
    <mergeCell ref="Q689:R689"/>
    <mergeCell ref="S689:T689"/>
    <mergeCell ref="O690:P690"/>
    <mergeCell ref="Q690:R690"/>
    <mergeCell ref="S690:T690"/>
    <mergeCell ref="O691:P691"/>
    <mergeCell ref="Q691:R691"/>
    <mergeCell ref="S691:T691"/>
    <mergeCell ref="O692:P692"/>
    <mergeCell ref="Q692:R692"/>
    <mergeCell ref="S692:T692"/>
    <mergeCell ref="O693:P693"/>
    <mergeCell ref="Q693:R693"/>
    <mergeCell ref="S693:T693"/>
    <mergeCell ref="O694:P694"/>
    <mergeCell ref="Q694:R694"/>
    <mergeCell ref="S694:T694"/>
    <mergeCell ref="O695:P695"/>
    <mergeCell ref="Q695:R695"/>
    <mergeCell ref="S695:T695"/>
    <mergeCell ref="O696:P696"/>
    <mergeCell ref="Q696:R696"/>
    <mergeCell ref="S696:T696"/>
    <mergeCell ref="D2830:X2830"/>
    <mergeCell ref="Y2830:AD2830"/>
    <mergeCell ref="D2831:X2831"/>
    <mergeCell ref="Y2831:AD2831"/>
    <mergeCell ref="C2708:AD2708"/>
    <mergeCell ref="D2770:X2770"/>
    <mergeCell ref="Y2770:AD2770"/>
    <mergeCell ref="D2771:X2771"/>
    <mergeCell ref="Y2771:AD2771"/>
    <mergeCell ref="D2772:X2772"/>
    <mergeCell ref="Y2772:AD2772"/>
    <mergeCell ref="D2773:X2773"/>
    <mergeCell ref="Y2773:AD2773"/>
    <mergeCell ref="D2774:X2774"/>
    <mergeCell ref="Y2774:AD2774"/>
    <mergeCell ref="D2775:X2775"/>
    <mergeCell ref="Y2775:AD2775"/>
    <mergeCell ref="D2776:X2776"/>
    <mergeCell ref="Y2776:AD2776"/>
    <mergeCell ref="D2777:X2777"/>
    <mergeCell ref="Y2777:AD2777"/>
    <mergeCell ref="D2778:X2778"/>
    <mergeCell ref="Y2778:AD2778"/>
    <mergeCell ref="D2779:X2779"/>
    <mergeCell ref="Y2779:AD2779"/>
    <mergeCell ref="D2780:X2780"/>
    <mergeCell ref="Y2780:AD2780"/>
    <mergeCell ref="D2781:X2781"/>
    <mergeCell ref="Y2781:AD2781"/>
    <mergeCell ref="D2782:X2782"/>
    <mergeCell ref="Y2782:AD2782"/>
    <mergeCell ref="Y2815:AD2815"/>
    <mergeCell ref="D2816:X2816"/>
    <mergeCell ref="Y2816:AD2816"/>
    <mergeCell ref="D2783:X2783"/>
    <mergeCell ref="Y2783:AD2783"/>
    <mergeCell ref="Y2799:AD2799"/>
    <mergeCell ref="C2709:AD2709"/>
    <mergeCell ref="D2768:X2768"/>
    <mergeCell ref="Y2768:AD2768"/>
    <mergeCell ref="D2769:X2769"/>
    <mergeCell ref="Y2769:AD2769"/>
    <mergeCell ref="D2736:X2736"/>
    <mergeCell ref="Y2736:AD2736"/>
    <mergeCell ref="D2737:X2737"/>
    <mergeCell ref="Y2737:AD2737"/>
    <mergeCell ref="D2738:X2738"/>
    <mergeCell ref="Y2738:AD2738"/>
    <mergeCell ref="D2739:X2739"/>
    <mergeCell ref="Y2739:AD2739"/>
    <mergeCell ref="D2740:X2740"/>
    <mergeCell ref="Y2740:AD2740"/>
    <mergeCell ref="Y2798:AD2798"/>
    <mergeCell ref="D2799:X2799"/>
    <mergeCell ref="D2789:X2789"/>
    <mergeCell ref="Y2789:AD2789"/>
    <mergeCell ref="D2790:X2790"/>
    <mergeCell ref="Y2790:AD2790"/>
    <mergeCell ref="D2791:X2791"/>
    <mergeCell ref="Y2791:AD2791"/>
    <mergeCell ref="D2792:X2792"/>
    <mergeCell ref="Y2792:AD2792"/>
    <mergeCell ref="D2793:X2793"/>
    <mergeCell ref="Y2793:AD2793"/>
    <mergeCell ref="S698:T698"/>
    <mergeCell ref="O699:P699"/>
    <mergeCell ref="Q699:R699"/>
    <mergeCell ref="S699:T699"/>
    <mergeCell ref="O700:P700"/>
    <mergeCell ref="Q700:R700"/>
    <mergeCell ref="S700:T700"/>
    <mergeCell ref="O701:P701"/>
    <mergeCell ref="Q701:R701"/>
    <mergeCell ref="S701:T701"/>
    <mergeCell ref="O702:P702"/>
    <mergeCell ref="Q702:R702"/>
    <mergeCell ref="S702:T702"/>
    <mergeCell ref="O703:P703"/>
    <mergeCell ref="Q703:R703"/>
    <mergeCell ref="S703:T703"/>
    <mergeCell ref="O704:P704"/>
    <mergeCell ref="Q704:R704"/>
    <mergeCell ref="S704:T704"/>
    <mergeCell ref="Q705:R705"/>
    <mergeCell ref="Q707:R707"/>
    <mergeCell ref="S707:T707"/>
    <mergeCell ref="O715:P715"/>
    <mergeCell ref="Q715:R715"/>
    <mergeCell ref="S715:T715"/>
    <mergeCell ref="O716:P716"/>
    <mergeCell ref="Q716:R716"/>
    <mergeCell ref="S716:T716"/>
    <mergeCell ref="Q717:R717"/>
    <mergeCell ref="S717:T717"/>
    <mergeCell ref="O718:P718"/>
    <mergeCell ref="Q718:R718"/>
    <mergeCell ref="S718:T718"/>
    <mergeCell ref="O719:P719"/>
    <mergeCell ref="Q719:R719"/>
    <mergeCell ref="S719:T719"/>
    <mergeCell ref="O720:P720"/>
    <mergeCell ref="Q720:R720"/>
    <mergeCell ref="S720:T720"/>
    <mergeCell ref="O721:P721"/>
    <mergeCell ref="Q721:R721"/>
    <mergeCell ref="S721:T721"/>
    <mergeCell ref="O722:P722"/>
    <mergeCell ref="Q722:R722"/>
    <mergeCell ref="S722:T722"/>
    <mergeCell ref="O723:P723"/>
    <mergeCell ref="Q723:R723"/>
    <mergeCell ref="S723:T723"/>
    <mergeCell ref="O724:P724"/>
    <mergeCell ref="Q724:R724"/>
    <mergeCell ref="S724:T724"/>
    <mergeCell ref="D2721:X2721"/>
    <mergeCell ref="Y2721:AD2721"/>
    <mergeCell ref="D2722:X2722"/>
    <mergeCell ref="Y2722:AD2722"/>
    <mergeCell ref="D2723:X2723"/>
    <mergeCell ref="Y2723:AD2723"/>
    <mergeCell ref="D2724:X2724"/>
    <mergeCell ref="Y2724:AD2724"/>
    <mergeCell ref="D2725:X2725"/>
    <mergeCell ref="Y2725:AD2725"/>
    <mergeCell ref="D2726:X2726"/>
    <mergeCell ref="Y2726:AD2726"/>
    <mergeCell ref="D2727:X2727"/>
    <mergeCell ref="Y2727:AD2727"/>
    <mergeCell ref="D2728:X2728"/>
    <mergeCell ref="Y2728:AD2728"/>
    <mergeCell ref="K2111:L2111"/>
    <mergeCell ref="M2111:N2111"/>
    <mergeCell ref="P2111:Q2111"/>
    <mergeCell ref="R2111:S2111"/>
    <mergeCell ref="D2112:I2112"/>
    <mergeCell ref="K2112:L2112"/>
    <mergeCell ref="M2112:N2112"/>
    <mergeCell ref="P2112:Q2112"/>
    <mergeCell ref="R2112:S2112"/>
    <mergeCell ref="D2113:I2113"/>
    <mergeCell ref="K2113:L2113"/>
    <mergeCell ref="M2113:N2113"/>
    <mergeCell ref="P2113:Q2113"/>
    <mergeCell ref="R2113:S2113"/>
    <mergeCell ref="R2118:S2118"/>
    <mergeCell ref="D2119:I2119"/>
    <mergeCell ref="K2119:L2119"/>
    <mergeCell ref="M2119:N2119"/>
    <mergeCell ref="P2119:Q2119"/>
    <mergeCell ref="R2119:S2119"/>
    <mergeCell ref="D2120:I2120"/>
    <mergeCell ref="K2120:L2120"/>
    <mergeCell ref="M2120:N2120"/>
    <mergeCell ref="P2120:Q2120"/>
    <mergeCell ref="R2120:S2120"/>
    <mergeCell ref="D2121:I2121"/>
    <mergeCell ref="K2121:L2121"/>
    <mergeCell ref="M2121:N2121"/>
    <mergeCell ref="P2121:Q2121"/>
    <mergeCell ref="R2121:S2121"/>
    <mergeCell ref="D2733:X2733"/>
    <mergeCell ref="Y2733:AD2733"/>
    <mergeCell ref="D2734:X2734"/>
    <mergeCell ref="Y2734:AD2734"/>
    <mergeCell ref="D2735:X2735"/>
    <mergeCell ref="Y2735:AD2735"/>
    <mergeCell ref="Y2766:AD2766"/>
    <mergeCell ref="D2767:X2767"/>
    <mergeCell ref="Y2767:AD2767"/>
    <mergeCell ref="D2741:X2741"/>
    <mergeCell ref="Y2741:AD2741"/>
    <mergeCell ref="D2742:X2742"/>
    <mergeCell ref="Y2742:AD2742"/>
    <mergeCell ref="D2743:X2743"/>
    <mergeCell ref="Y2743:AD2743"/>
    <mergeCell ref="D2744:X2744"/>
    <mergeCell ref="Y2744:AD2744"/>
    <mergeCell ref="D2745:X2745"/>
    <mergeCell ref="Y2745:AD2745"/>
    <mergeCell ref="D2746:X2746"/>
    <mergeCell ref="Y2746:AD2746"/>
    <mergeCell ref="D2747:X2747"/>
    <mergeCell ref="Y2747:AD2747"/>
    <mergeCell ref="D2748:X2748"/>
    <mergeCell ref="Y2748:AD2748"/>
    <mergeCell ref="D2749:X2749"/>
    <mergeCell ref="Y2749:AD2749"/>
    <mergeCell ref="D2750:X2750"/>
    <mergeCell ref="Y2750:AD2750"/>
    <mergeCell ref="D2751:X2751"/>
    <mergeCell ref="Y2751:AD2751"/>
    <mergeCell ref="D2752:X2752"/>
    <mergeCell ref="Y2752:AD2752"/>
    <mergeCell ref="S2154:X2154"/>
    <mergeCell ref="Y2154:AD2154"/>
    <mergeCell ref="D2155:R2155"/>
    <mergeCell ref="S2155:X2155"/>
    <mergeCell ref="Y2155:AD2155"/>
    <mergeCell ref="D2156:R2156"/>
    <mergeCell ref="S2156:X2156"/>
    <mergeCell ref="Y2156:AD2156"/>
    <mergeCell ref="D2248:R2248"/>
    <mergeCell ref="S2248:X2248"/>
    <mergeCell ref="Y2248:AD2248"/>
    <mergeCell ref="D2249:R2249"/>
    <mergeCell ref="S2249:X2249"/>
    <mergeCell ref="Y2249:AD2249"/>
    <mergeCell ref="D2250:R2250"/>
    <mergeCell ref="S2250:X2250"/>
    <mergeCell ref="Y2250:AD2250"/>
    <mergeCell ref="D2245:R2245"/>
    <mergeCell ref="S2245:X2245"/>
    <mergeCell ref="Y2245:AD2245"/>
    <mergeCell ref="D2729:X2729"/>
    <mergeCell ref="Y2729:AD2729"/>
    <mergeCell ref="D2730:X2730"/>
    <mergeCell ref="Y2730:AD2730"/>
    <mergeCell ref="D2731:X2731"/>
    <mergeCell ref="Y2731:AD2731"/>
    <mergeCell ref="D2732:X2732"/>
    <mergeCell ref="Y2732:AD2732"/>
    <mergeCell ref="V2299:X2299"/>
    <mergeCell ref="Y2299:AA2299"/>
    <mergeCell ref="AB2299:AD2299"/>
    <mergeCell ref="D2300:M2300"/>
    <mergeCell ref="N2300:Q2300"/>
    <mergeCell ref="R2300:S2300"/>
    <mergeCell ref="T2300:U2300"/>
    <mergeCell ref="V2300:X2300"/>
    <mergeCell ref="Y2300:AA2300"/>
    <mergeCell ref="AB2300:AD2300"/>
    <mergeCell ref="N2304:Q2304"/>
    <mergeCell ref="R2304:S2304"/>
    <mergeCell ref="T2304:U2304"/>
    <mergeCell ref="V2304:X2304"/>
    <mergeCell ref="Y2304:AA2304"/>
    <mergeCell ref="AB2304:AD2304"/>
    <mergeCell ref="D2305:M2305"/>
    <mergeCell ref="N2305:Q2305"/>
    <mergeCell ref="R2305:S2305"/>
    <mergeCell ref="T2305:U2305"/>
    <mergeCell ref="V2305:X2305"/>
    <mergeCell ref="Y2305:AA2305"/>
    <mergeCell ref="AB2305:AD2305"/>
    <mergeCell ref="D2306:M2306"/>
    <mergeCell ref="N2306:Q2306"/>
    <mergeCell ref="R2306:S2306"/>
    <mergeCell ref="T2306:U2306"/>
    <mergeCell ref="V2306:X2306"/>
    <mergeCell ref="Y2306:AA2306"/>
    <mergeCell ref="AB2306:AD2306"/>
    <mergeCell ref="D2270:R2270"/>
    <mergeCell ref="S2270:X2270"/>
    <mergeCell ref="Y2270:AD2270"/>
    <mergeCell ref="D2307:M2307"/>
    <mergeCell ref="N2307:Q2307"/>
    <mergeCell ref="R2307:S2307"/>
    <mergeCell ref="P2087:Q2087"/>
    <mergeCell ref="R2087:S2087"/>
    <mergeCell ref="D2088:I2088"/>
    <mergeCell ref="K2088:L2088"/>
    <mergeCell ref="M2088:N2088"/>
    <mergeCell ref="P2088:Q2088"/>
    <mergeCell ref="R2088:S2088"/>
    <mergeCell ref="P2115:Q2115"/>
    <mergeCell ref="R2115:S2115"/>
    <mergeCell ref="M2115:N2115"/>
    <mergeCell ref="D2098:I2098"/>
    <mergeCell ref="K2098:L2098"/>
    <mergeCell ref="D2110:I2110"/>
    <mergeCell ref="K2110:L2110"/>
    <mergeCell ref="M2110:N2110"/>
    <mergeCell ref="P2110:Q2110"/>
    <mergeCell ref="R2110:S2110"/>
    <mergeCell ref="D2111:I2111"/>
    <mergeCell ref="M2098:N2098"/>
    <mergeCell ref="P2098:Q2098"/>
    <mergeCell ref="R2098:S2098"/>
    <mergeCell ref="D2099:I2099"/>
    <mergeCell ref="K2099:L2099"/>
    <mergeCell ref="D2719:X2719"/>
    <mergeCell ref="Y2719:AD2719"/>
    <mergeCell ref="D2720:X2720"/>
    <mergeCell ref="Y2720:AD2720"/>
    <mergeCell ref="M2131:N2131"/>
    <mergeCell ref="P2131:Q2131"/>
    <mergeCell ref="R2131:S2131"/>
    <mergeCell ref="P2132:Q2132"/>
    <mergeCell ref="R2132:S2132"/>
    <mergeCell ref="D2296:M2296"/>
    <mergeCell ref="N2296:Q2296"/>
    <mergeCell ref="R2296:S2296"/>
    <mergeCell ref="T2296:U2296"/>
    <mergeCell ref="V2296:X2296"/>
    <mergeCell ref="Y2296:AA2296"/>
    <mergeCell ref="AB2296:AD2296"/>
    <mergeCell ref="D2297:M2297"/>
    <mergeCell ref="N2297:Q2297"/>
    <mergeCell ref="R2297:S2297"/>
    <mergeCell ref="T2297:U2297"/>
    <mergeCell ref="V2297:X2297"/>
    <mergeCell ref="Y2297:AA2297"/>
    <mergeCell ref="AB2297:AD2297"/>
    <mergeCell ref="D2298:M2298"/>
    <mergeCell ref="N2298:Q2298"/>
    <mergeCell ref="R2298:S2298"/>
    <mergeCell ref="T2298:U2298"/>
    <mergeCell ref="V2298:X2298"/>
    <mergeCell ref="Y2298:AA2298"/>
    <mergeCell ref="AB2298:AD2298"/>
    <mergeCell ref="D2299:M2299"/>
    <mergeCell ref="N2299:Q2299"/>
    <mergeCell ref="R2299:S2299"/>
    <mergeCell ref="T2299:U2299"/>
    <mergeCell ref="D2151:R2151"/>
    <mergeCell ref="S2151:X2151"/>
    <mergeCell ref="Y2151:AD2151"/>
    <mergeCell ref="D2152:R2152"/>
    <mergeCell ref="S2153:X2153"/>
    <mergeCell ref="Y2153:AD2153"/>
    <mergeCell ref="D2154:R2154"/>
    <mergeCell ref="C1834:AD1834"/>
    <mergeCell ref="B1841:AD1841"/>
    <mergeCell ref="C1842:AD1842"/>
    <mergeCell ref="AA2023:AB2023"/>
    <mergeCell ref="T2024:U2024"/>
    <mergeCell ref="V2024:W2024"/>
    <mergeCell ref="Y2024:Z2024"/>
    <mergeCell ref="AA2024:AB2024"/>
    <mergeCell ref="T2025:U2025"/>
    <mergeCell ref="V2025:W2025"/>
    <mergeCell ref="Y2025:Z2025"/>
    <mergeCell ref="AA2025:AB2025"/>
    <mergeCell ref="D2024:I2024"/>
    <mergeCell ref="K2024:L2024"/>
    <mergeCell ref="M2024:N2024"/>
    <mergeCell ref="P2024:Q2024"/>
    <mergeCell ref="R2024:S2024"/>
    <mergeCell ref="D2025:I2025"/>
    <mergeCell ref="K2025:L2025"/>
    <mergeCell ref="M2025:N2025"/>
    <mergeCell ref="P2025:Q2025"/>
    <mergeCell ref="R2025:S2025"/>
    <mergeCell ref="D2026:I2026"/>
    <mergeCell ref="K2026:L2026"/>
    <mergeCell ref="M2026:N2026"/>
    <mergeCell ref="P2026:Q2026"/>
    <mergeCell ref="R2026:S2026"/>
    <mergeCell ref="T2023:U2023"/>
    <mergeCell ref="V2023:W2023"/>
    <mergeCell ref="Y2023:Z2023"/>
    <mergeCell ref="R2023:S2023"/>
    <mergeCell ref="P2015:Q2015"/>
    <mergeCell ref="R2015:S2015"/>
    <mergeCell ref="Y1989:AD1989"/>
    <mergeCell ref="D1990:R1990"/>
    <mergeCell ref="S1990:X1990"/>
    <mergeCell ref="Y1990:AD1990"/>
    <mergeCell ref="D1991:R1991"/>
    <mergeCell ref="S1991:X1991"/>
    <mergeCell ref="Y1991:AD1991"/>
    <mergeCell ref="Y1987:AD1987"/>
    <mergeCell ref="D1992:R1992"/>
    <mergeCell ref="S1992:X1992"/>
    <mergeCell ref="Y1992:AD1992"/>
    <mergeCell ref="D1993:R1993"/>
    <mergeCell ref="S1993:X1993"/>
    <mergeCell ref="Y1993:AD1993"/>
    <mergeCell ref="D1994:R1994"/>
    <mergeCell ref="S1994:X1994"/>
    <mergeCell ref="Y1994:AD1994"/>
    <mergeCell ref="D1995:R1995"/>
    <mergeCell ref="D1985:R1985"/>
    <mergeCell ref="S1985:X1985"/>
    <mergeCell ref="Y1985:AD1985"/>
    <mergeCell ref="P2022:Q2022"/>
    <mergeCell ref="R2022:S2022"/>
    <mergeCell ref="D2023:I2023"/>
    <mergeCell ref="K2023:L2023"/>
    <mergeCell ref="M2023:N2023"/>
    <mergeCell ref="P2023:Q2023"/>
    <mergeCell ref="Y1947:AD1947"/>
    <mergeCell ref="D1952:R1952"/>
    <mergeCell ref="S1952:X1952"/>
    <mergeCell ref="Y1952:AD1952"/>
    <mergeCell ref="D722:N722"/>
    <mergeCell ref="D723:N723"/>
    <mergeCell ref="D724:N724"/>
    <mergeCell ref="D725:N725"/>
    <mergeCell ref="D726:N726"/>
    <mergeCell ref="D727:N727"/>
    <mergeCell ref="D728:N728"/>
    <mergeCell ref="D729:N729"/>
    <mergeCell ref="D730:N730"/>
    <mergeCell ref="D731:N731"/>
    <mergeCell ref="D732:N732"/>
    <mergeCell ref="D733:N733"/>
    <mergeCell ref="D734:N734"/>
    <mergeCell ref="D735:N735"/>
    <mergeCell ref="D736:N736"/>
    <mergeCell ref="D737:N737"/>
    <mergeCell ref="D738:N738"/>
    <mergeCell ref="D739:N739"/>
    <mergeCell ref="D740:N740"/>
    <mergeCell ref="D741:N741"/>
    <mergeCell ref="D742:N742"/>
    <mergeCell ref="D743:N743"/>
    <mergeCell ref="D744:N744"/>
    <mergeCell ref="D745:N745"/>
    <mergeCell ref="D746:N746"/>
    <mergeCell ref="D747:N747"/>
    <mergeCell ref="D748:N748"/>
    <mergeCell ref="D749:N749"/>
    <mergeCell ref="B815:AD815"/>
    <mergeCell ref="C807:AD807"/>
    <mergeCell ref="C808:AD808"/>
    <mergeCell ref="D759:N759"/>
    <mergeCell ref="D760:N760"/>
    <mergeCell ref="D761:N761"/>
    <mergeCell ref="D762:N762"/>
    <mergeCell ref="D763:N763"/>
    <mergeCell ref="D764:N764"/>
    <mergeCell ref="D765:N765"/>
    <mergeCell ref="D766:N766"/>
    <mergeCell ref="D767:N767"/>
    <mergeCell ref="D768:N768"/>
    <mergeCell ref="O765:P765"/>
    <mergeCell ref="D769:N769"/>
    <mergeCell ref="D770:N770"/>
    <mergeCell ref="D771:N771"/>
    <mergeCell ref="D772:N772"/>
    <mergeCell ref="D773:N773"/>
    <mergeCell ref="D774:N774"/>
    <mergeCell ref="D775:N775"/>
    <mergeCell ref="D776:N776"/>
    <mergeCell ref="D777:N777"/>
    <mergeCell ref="D778:N778"/>
    <mergeCell ref="D779:N779"/>
    <mergeCell ref="D780:N780"/>
    <mergeCell ref="D781:N781"/>
    <mergeCell ref="D782:N782"/>
    <mergeCell ref="D783:N783"/>
    <mergeCell ref="D784:N784"/>
    <mergeCell ref="D798:N798"/>
    <mergeCell ref="D791:N791"/>
    <mergeCell ref="D792:N792"/>
    <mergeCell ref="D793:N793"/>
    <mergeCell ref="D799:N799"/>
    <mergeCell ref="D800:N800"/>
    <mergeCell ref="Y301:AD301"/>
    <mergeCell ref="D288:X288"/>
    <mergeCell ref="Y288:AD288"/>
    <mergeCell ref="D289:X289"/>
    <mergeCell ref="Y289:AD289"/>
    <mergeCell ref="D290:X290"/>
    <mergeCell ref="Y290:AD290"/>
    <mergeCell ref="D291:X291"/>
    <mergeCell ref="Y291:AD291"/>
    <mergeCell ref="M501:S501"/>
    <mergeCell ref="M502:S502"/>
    <mergeCell ref="M503:S503"/>
    <mergeCell ref="M504:S504"/>
    <mergeCell ref="C497:J497"/>
    <mergeCell ref="D499:J499"/>
    <mergeCell ref="D500:J500"/>
    <mergeCell ref="D311:X311"/>
    <mergeCell ref="Y311:AD311"/>
    <mergeCell ref="D312:X312"/>
    <mergeCell ref="Y312:AD312"/>
    <mergeCell ref="D313:X313"/>
    <mergeCell ref="Y313:AD313"/>
    <mergeCell ref="Y322:AD322"/>
    <mergeCell ref="D323:X323"/>
    <mergeCell ref="Y323:AD323"/>
    <mergeCell ref="D324:X324"/>
    <mergeCell ref="Y324:AD324"/>
    <mergeCell ref="D325:X325"/>
    <mergeCell ref="Y325:AD325"/>
    <mergeCell ref="D326:X326"/>
    <mergeCell ref="Y326:AD326"/>
    <mergeCell ref="D327:X327"/>
    <mergeCell ref="Y327:AD327"/>
    <mergeCell ref="D328:X328"/>
    <mergeCell ref="Y328:AD328"/>
    <mergeCell ref="D329:X329"/>
    <mergeCell ref="Y329:AD329"/>
    <mergeCell ref="D330:X330"/>
    <mergeCell ref="Y330:AD330"/>
    <mergeCell ref="D331:X331"/>
    <mergeCell ref="Y331:AD331"/>
    <mergeCell ref="D332:X332"/>
    <mergeCell ref="Y332:AD332"/>
    <mergeCell ref="D333:X333"/>
    <mergeCell ref="Y333:AD333"/>
    <mergeCell ref="C335:AD335"/>
    <mergeCell ref="C336:AD336"/>
    <mergeCell ref="D318:X318"/>
    <mergeCell ref="Y318:AD318"/>
    <mergeCell ref="D319:X319"/>
    <mergeCell ref="Y319:AD319"/>
    <mergeCell ref="D320:X320"/>
    <mergeCell ref="Y320:AD320"/>
    <mergeCell ref="D321:X321"/>
    <mergeCell ref="Y321:AD321"/>
    <mergeCell ref="D322:X322"/>
    <mergeCell ref="D314:X314"/>
    <mergeCell ref="Y314:AD314"/>
    <mergeCell ref="D315:X315"/>
    <mergeCell ref="Y315:AD315"/>
    <mergeCell ref="D316:X316"/>
    <mergeCell ref="Y316:AD316"/>
    <mergeCell ref="D317:X317"/>
    <mergeCell ref="Y317:AD317"/>
    <mergeCell ref="D283:X283"/>
    <mergeCell ref="Y283:AD283"/>
    <mergeCell ref="D284:X284"/>
    <mergeCell ref="Y284:AD284"/>
    <mergeCell ref="D285:X285"/>
    <mergeCell ref="Y285:AD285"/>
    <mergeCell ref="D278:X278"/>
    <mergeCell ref="Y278:AD278"/>
    <mergeCell ref="D286:X286"/>
    <mergeCell ref="Y286:AD286"/>
    <mergeCell ref="D277:X277"/>
    <mergeCell ref="Y277:AD277"/>
    <mergeCell ref="D275:X275"/>
    <mergeCell ref="Y275:AD275"/>
    <mergeCell ref="D276:X276"/>
    <mergeCell ref="Y276:AD276"/>
    <mergeCell ref="B346:AD346"/>
    <mergeCell ref="X503:AD503"/>
    <mergeCell ref="B539:AD539"/>
    <mergeCell ref="C347:AD347"/>
    <mergeCell ref="C356:AD356"/>
    <mergeCell ref="P390:Q390"/>
    <mergeCell ref="R390:S390"/>
    <mergeCell ref="T390:U390"/>
    <mergeCell ref="V390:W390"/>
    <mergeCell ref="X390:Y390"/>
    <mergeCell ref="Z390:AA390"/>
    <mergeCell ref="AB390:AC390"/>
    <mergeCell ref="P391:Q391"/>
    <mergeCell ref="R391:S391"/>
    <mergeCell ref="T391:U391"/>
    <mergeCell ref="D287:X287"/>
    <mergeCell ref="Y287:AD287"/>
    <mergeCell ref="D292:X292"/>
    <mergeCell ref="Y292:AD292"/>
    <mergeCell ref="D293:X293"/>
    <mergeCell ref="Y293:AD293"/>
    <mergeCell ref="D294:X294"/>
    <mergeCell ref="Y294:AD294"/>
    <mergeCell ref="D295:X295"/>
    <mergeCell ref="Y295:AD295"/>
    <mergeCell ref="D296:X296"/>
    <mergeCell ref="Y296:AD296"/>
    <mergeCell ref="D297:X297"/>
    <mergeCell ref="Y297:AD297"/>
    <mergeCell ref="D298:X298"/>
    <mergeCell ref="Y298:AD298"/>
    <mergeCell ref="D299:X299"/>
    <mergeCell ref="Y299:AD299"/>
    <mergeCell ref="D300:X300"/>
    <mergeCell ref="Y300:AD300"/>
    <mergeCell ref="D305:X305"/>
    <mergeCell ref="Y305:AD305"/>
    <mergeCell ref="D306:X306"/>
    <mergeCell ref="Y306:AD306"/>
    <mergeCell ref="D307:X307"/>
    <mergeCell ref="Y307:AD307"/>
    <mergeCell ref="D308:X308"/>
    <mergeCell ref="Y308:AD308"/>
    <mergeCell ref="D309:X309"/>
    <mergeCell ref="Y309:AD309"/>
    <mergeCell ref="D310:X310"/>
    <mergeCell ref="Y310:AD310"/>
    <mergeCell ref="D301:X301"/>
    <mergeCell ref="D266:X266"/>
    <mergeCell ref="Y266:AD266"/>
    <mergeCell ref="Y247:AD247"/>
    <mergeCell ref="D248:X248"/>
    <mergeCell ref="Y248:AD248"/>
    <mergeCell ref="D249:X249"/>
    <mergeCell ref="Y249:AD249"/>
    <mergeCell ref="D250:X250"/>
    <mergeCell ref="Y250:AD250"/>
    <mergeCell ref="D267:X267"/>
    <mergeCell ref="Y267:AD267"/>
    <mergeCell ref="D268:X268"/>
    <mergeCell ref="Y268:AD268"/>
    <mergeCell ref="D269:X269"/>
    <mergeCell ref="Y269:AD269"/>
    <mergeCell ref="D270:X270"/>
    <mergeCell ref="Y270:AD270"/>
    <mergeCell ref="D271:X271"/>
    <mergeCell ref="Y271:AD271"/>
    <mergeCell ref="D272:X272"/>
    <mergeCell ref="Y272:AD272"/>
    <mergeCell ref="D273:X273"/>
    <mergeCell ref="Y273:AD273"/>
    <mergeCell ref="D274:X274"/>
    <mergeCell ref="Y274:AD274"/>
    <mergeCell ref="D279:X279"/>
    <mergeCell ref="Y279:AD279"/>
    <mergeCell ref="D280:X280"/>
    <mergeCell ref="Y280:AD280"/>
    <mergeCell ref="D281:X281"/>
    <mergeCell ref="Y281:AD281"/>
    <mergeCell ref="D282:X282"/>
    <mergeCell ref="Y282:AD282"/>
    <mergeCell ref="D262:X262"/>
    <mergeCell ref="Y262:AD262"/>
    <mergeCell ref="D263:X263"/>
    <mergeCell ref="Y263:AD263"/>
    <mergeCell ref="D260:X260"/>
    <mergeCell ref="Y260:AD260"/>
    <mergeCell ref="D261:X261"/>
    <mergeCell ref="Y261:AD261"/>
    <mergeCell ref="Y259:AD259"/>
    <mergeCell ref="S138:V138"/>
    <mergeCell ref="W138:Y138"/>
    <mergeCell ref="S139:V139"/>
    <mergeCell ref="W139:Y139"/>
    <mergeCell ref="S136:V136"/>
    <mergeCell ref="W136:Y136"/>
    <mergeCell ref="S137:V137"/>
    <mergeCell ref="W137:Y137"/>
    <mergeCell ref="D219:X219"/>
    <mergeCell ref="Y219:AD219"/>
    <mergeCell ref="D220:X220"/>
    <mergeCell ref="Y220:AD220"/>
    <mergeCell ref="D221:X221"/>
    <mergeCell ref="Y221:AD221"/>
    <mergeCell ref="D222:X222"/>
    <mergeCell ref="Y222:AD222"/>
    <mergeCell ref="D223:X223"/>
    <mergeCell ref="Y223:AD223"/>
    <mergeCell ref="D141:N141"/>
    <mergeCell ref="O141:R141"/>
    <mergeCell ref="D142:N142"/>
    <mergeCell ref="O142:R142"/>
    <mergeCell ref="D143:N143"/>
    <mergeCell ref="O143:R143"/>
    <mergeCell ref="S146:V146"/>
    <mergeCell ref="W146:Y146"/>
    <mergeCell ref="S147:V147"/>
    <mergeCell ref="W147:Y147"/>
    <mergeCell ref="O57:R57"/>
    <mergeCell ref="D58:N58"/>
    <mergeCell ref="D233:X233"/>
    <mergeCell ref="Y233:AD233"/>
    <mergeCell ref="D144:N144"/>
    <mergeCell ref="O144:R144"/>
    <mergeCell ref="D145:N145"/>
    <mergeCell ref="O145:R145"/>
    <mergeCell ref="D146:N146"/>
    <mergeCell ref="O146:R146"/>
    <mergeCell ref="D147:N147"/>
    <mergeCell ref="O147:R147"/>
    <mergeCell ref="O151:R151"/>
    <mergeCell ref="D152:N152"/>
    <mergeCell ref="O152:R152"/>
    <mergeCell ref="D153:N153"/>
    <mergeCell ref="O153:R153"/>
    <mergeCell ref="D154:N154"/>
    <mergeCell ref="O154:R154"/>
    <mergeCell ref="D155:N155"/>
    <mergeCell ref="O155:R155"/>
    <mergeCell ref="S153:V153"/>
    <mergeCell ref="W153:Y153"/>
    <mergeCell ref="S156:V156"/>
    <mergeCell ref="W156:Y156"/>
    <mergeCell ref="S144:V144"/>
    <mergeCell ref="W144:Y144"/>
    <mergeCell ref="D156:N156"/>
    <mergeCell ref="O156:R156"/>
    <mergeCell ref="W133:Y133"/>
    <mergeCell ref="D128:N128"/>
    <mergeCell ref="O128:R128"/>
    <mergeCell ref="D129:N129"/>
    <mergeCell ref="O129:R129"/>
    <mergeCell ref="S154:V154"/>
    <mergeCell ref="W154:Y154"/>
    <mergeCell ref="S155:V155"/>
    <mergeCell ref="W155:Y155"/>
    <mergeCell ref="S152:V152"/>
    <mergeCell ref="W152:Y152"/>
    <mergeCell ref="S122:V122"/>
    <mergeCell ref="W122:Y122"/>
    <mergeCell ref="S123:V123"/>
    <mergeCell ref="W123:Y123"/>
    <mergeCell ref="S145:V145"/>
    <mergeCell ref="W145:Y145"/>
    <mergeCell ref="S150:V150"/>
    <mergeCell ref="S134:V134"/>
    <mergeCell ref="W134:Y134"/>
    <mergeCell ref="S135:V135"/>
    <mergeCell ref="W135:Y135"/>
    <mergeCell ref="S132:V132"/>
    <mergeCell ref="W132:Y132"/>
    <mergeCell ref="S133:V133"/>
    <mergeCell ref="D241:X241"/>
    <mergeCell ref="Y241:AD241"/>
    <mergeCell ref="D253:X253"/>
    <mergeCell ref="Y253:AD253"/>
    <mergeCell ref="D254:X254"/>
    <mergeCell ref="Y254:AD254"/>
    <mergeCell ref="D255:X255"/>
    <mergeCell ref="Y255:AD255"/>
    <mergeCell ref="D2269:R2269"/>
    <mergeCell ref="S2269:X2269"/>
    <mergeCell ref="Y2269:AD2269"/>
    <mergeCell ref="Y2230:AD2230"/>
    <mergeCell ref="D2231:R2231"/>
    <mergeCell ref="S2231:X2231"/>
    <mergeCell ref="Y2231:AD2231"/>
    <mergeCell ref="D2232:R2232"/>
    <mergeCell ref="S2232:X2232"/>
    <mergeCell ref="Y2232:AD2232"/>
    <mergeCell ref="D2227:R2227"/>
    <mergeCell ref="S2227:X2227"/>
    <mergeCell ref="Y2227:AD2227"/>
    <mergeCell ref="D2228:R2228"/>
    <mergeCell ref="S2228:X2228"/>
    <mergeCell ref="Y2228:AD2228"/>
    <mergeCell ref="D2229:R2229"/>
    <mergeCell ref="S2229:X2229"/>
    <mergeCell ref="Y2229:AD2229"/>
    <mergeCell ref="S2236:X2236"/>
    <mergeCell ref="Y2236:AD2236"/>
    <mergeCell ref="D2237:R2237"/>
    <mergeCell ref="S2237:X2237"/>
    <mergeCell ref="Y2237:AD2237"/>
    <mergeCell ref="D2238:R2238"/>
    <mergeCell ref="S2238:X2238"/>
    <mergeCell ref="Y2238:AD2238"/>
    <mergeCell ref="D2233:R2233"/>
    <mergeCell ref="S2233:X2233"/>
    <mergeCell ref="Y2233:AD2233"/>
    <mergeCell ref="D2234:R2234"/>
    <mergeCell ref="S2234:X2234"/>
    <mergeCell ref="Y2234:AD2234"/>
    <mergeCell ref="D2235:R2235"/>
    <mergeCell ref="S157:V157"/>
    <mergeCell ref="W157:Y157"/>
    <mergeCell ref="S2235:X2235"/>
    <mergeCell ref="Y2235:AD2235"/>
    <mergeCell ref="B2280:AD2280"/>
    <mergeCell ref="B2281:AD2281"/>
    <mergeCell ref="C2282:AD2282"/>
    <mergeCell ref="C2272:AD2272"/>
    <mergeCell ref="C2273:AD2273"/>
    <mergeCell ref="B210:AD210"/>
    <mergeCell ref="D242:X242"/>
    <mergeCell ref="Y242:AD242"/>
    <mergeCell ref="D243:X243"/>
    <mergeCell ref="Y243:AD243"/>
    <mergeCell ref="D244:X244"/>
    <mergeCell ref="Y244:AD244"/>
    <mergeCell ref="D245:X245"/>
    <mergeCell ref="Y245:AD245"/>
    <mergeCell ref="D251:X251"/>
    <mergeCell ref="Y251:AD251"/>
    <mergeCell ref="D252:X252"/>
    <mergeCell ref="Y252:AD252"/>
    <mergeCell ref="Y225:AD225"/>
    <mergeCell ref="D226:X226"/>
    <mergeCell ref="Y226:AD226"/>
    <mergeCell ref="D227:X227"/>
    <mergeCell ref="Y227:AD227"/>
    <mergeCell ref="D228:X228"/>
    <mergeCell ref="Y228:AD228"/>
    <mergeCell ref="D229:X229"/>
    <mergeCell ref="Y229:AD229"/>
    <mergeCell ref="D230:X230"/>
    <mergeCell ref="Y230:AD230"/>
    <mergeCell ref="D231:X231"/>
    <mergeCell ref="Y231:AD231"/>
    <mergeCell ref="D232:X232"/>
    <mergeCell ref="Y232:AD232"/>
    <mergeCell ref="D264:X264"/>
    <mergeCell ref="Y264:AD264"/>
    <mergeCell ref="D265:X265"/>
    <mergeCell ref="Y265:AD265"/>
    <mergeCell ref="D246:X246"/>
    <mergeCell ref="Y246:AD246"/>
    <mergeCell ref="D247:X247"/>
    <mergeCell ref="S2246:X2246"/>
    <mergeCell ref="Y2246:AD2246"/>
    <mergeCell ref="D2247:R2247"/>
    <mergeCell ref="S2247:X2247"/>
    <mergeCell ref="Y2247:AD2247"/>
    <mergeCell ref="D2258:R2258"/>
    <mergeCell ref="S2258:X2258"/>
    <mergeCell ref="Y2258:AD2258"/>
    <mergeCell ref="D2259:R2259"/>
    <mergeCell ref="D2266:R2266"/>
    <mergeCell ref="S2266:X2266"/>
    <mergeCell ref="D256:X256"/>
    <mergeCell ref="Y256:AD256"/>
    <mergeCell ref="D257:X257"/>
    <mergeCell ref="Y257:AD257"/>
    <mergeCell ref="D258:X258"/>
    <mergeCell ref="Y258:AD258"/>
    <mergeCell ref="D259:X259"/>
    <mergeCell ref="D2246:R2246"/>
    <mergeCell ref="S2259:X2259"/>
    <mergeCell ref="Y2259:AD2259"/>
    <mergeCell ref="D2254:R2254"/>
    <mergeCell ref="D2230:R2230"/>
    <mergeCell ref="S2230:X2230"/>
    <mergeCell ref="S2254:X2254"/>
    <mergeCell ref="Y2254:AD2254"/>
    <mergeCell ref="D2255:R2255"/>
    <mergeCell ref="S2255:X2255"/>
    <mergeCell ref="Y2255:AD2255"/>
    <mergeCell ref="D2256:R2256"/>
    <mergeCell ref="S2256:X2256"/>
    <mergeCell ref="Y2256:AD2256"/>
    <mergeCell ref="D2251:R2251"/>
    <mergeCell ref="S2251:X2251"/>
    <mergeCell ref="Y2251:AD2251"/>
    <mergeCell ref="D2252:R2252"/>
    <mergeCell ref="S2252:X2252"/>
    <mergeCell ref="Y2252:AD2252"/>
    <mergeCell ref="D2253:R2253"/>
    <mergeCell ref="S2253:X2253"/>
    <mergeCell ref="Y2253:AD2253"/>
    <mergeCell ref="D2236:R2236"/>
    <mergeCell ref="D2218:R2218"/>
    <mergeCell ref="S2218:X2218"/>
    <mergeCell ref="Y2218:AD2218"/>
    <mergeCell ref="D2219:R2219"/>
    <mergeCell ref="S2219:X2219"/>
    <mergeCell ref="Y2219:AD2219"/>
    <mergeCell ref="D2220:R2220"/>
    <mergeCell ref="S2220:X2220"/>
    <mergeCell ref="Y2220:AD2220"/>
    <mergeCell ref="D2215:R2215"/>
    <mergeCell ref="S2215:X2215"/>
    <mergeCell ref="Y2215:AD2215"/>
    <mergeCell ref="D2216:R2216"/>
    <mergeCell ref="S2216:X2216"/>
    <mergeCell ref="Y2216:AD2216"/>
    <mergeCell ref="D2217:R2217"/>
    <mergeCell ref="S2217:X2217"/>
    <mergeCell ref="Y2217:AD2217"/>
    <mergeCell ref="D2224:R2224"/>
    <mergeCell ref="S2224:X2224"/>
    <mergeCell ref="Y2224:AD2224"/>
    <mergeCell ref="D2225:R2225"/>
    <mergeCell ref="S2225:X2225"/>
    <mergeCell ref="Y2225:AD2225"/>
    <mergeCell ref="D2226:R2226"/>
    <mergeCell ref="S2226:X2226"/>
    <mergeCell ref="Y2226:AD2226"/>
    <mergeCell ref="D2221:R2221"/>
    <mergeCell ref="S2221:X2221"/>
    <mergeCell ref="Y2221:AD2221"/>
    <mergeCell ref="D2222:R2222"/>
    <mergeCell ref="S2222:X2222"/>
    <mergeCell ref="Y2222:AD2222"/>
    <mergeCell ref="D2223:R2223"/>
    <mergeCell ref="S2223:X2223"/>
    <mergeCell ref="Y2223:AD2223"/>
    <mergeCell ref="D2206:R2206"/>
    <mergeCell ref="S2206:X2206"/>
    <mergeCell ref="Y2206:AD2206"/>
    <mergeCell ref="D2207:R2207"/>
    <mergeCell ref="S2207:X2207"/>
    <mergeCell ref="Y2207:AD2207"/>
    <mergeCell ref="D2208:R2208"/>
    <mergeCell ref="S2208:X2208"/>
    <mergeCell ref="Y2208:AD2208"/>
    <mergeCell ref="D2203:R2203"/>
    <mergeCell ref="S2203:X2203"/>
    <mergeCell ref="Y2203:AD2203"/>
    <mergeCell ref="D2204:R2204"/>
    <mergeCell ref="S2204:X2204"/>
    <mergeCell ref="Y2204:AD2204"/>
    <mergeCell ref="D2205:R2205"/>
    <mergeCell ref="S2205:X2205"/>
    <mergeCell ref="Y2205:AD2205"/>
    <mergeCell ref="D2212:R2212"/>
    <mergeCell ref="S2212:X2212"/>
    <mergeCell ref="Y2212:AD2212"/>
    <mergeCell ref="D2213:R2213"/>
    <mergeCell ref="S2213:X2213"/>
    <mergeCell ref="Y2213:AD2213"/>
    <mergeCell ref="D2214:R2214"/>
    <mergeCell ref="S2214:X2214"/>
    <mergeCell ref="Y2214:AD2214"/>
    <mergeCell ref="D2209:R2209"/>
    <mergeCell ref="S2209:X2209"/>
    <mergeCell ref="Y2209:AD2209"/>
    <mergeCell ref="D2210:R2210"/>
    <mergeCell ref="S2210:X2210"/>
    <mergeCell ref="Y2210:AD2210"/>
    <mergeCell ref="D2211:R2211"/>
    <mergeCell ref="S2211:X2211"/>
    <mergeCell ref="Y2211:AD2211"/>
    <mergeCell ref="Y2185:AD2185"/>
    <mergeCell ref="D2186:R2186"/>
    <mergeCell ref="S2186:X2186"/>
    <mergeCell ref="Y2186:AD2186"/>
    <mergeCell ref="D2187:R2187"/>
    <mergeCell ref="S2187:X2187"/>
    <mergeCell ref="Y2187:AD2187"/>
    <mergeCell ref="D2194:R2194"/>
    <mergeCell ref="S2194:X2194"/>
    <mergeCell ref="Y2194:AD2194"/>
    <mergeCell ref="D2195:R2195"/>
    <mergeCell ref="S2195:X2195"/>
    <mergeCell ref="Y2195:AD2195"/>
    <mergeCell ref="D2196:R2196"/>
    <mergeCell ref="S2196:X2196"/>
    <mergeCell ref="Y2196:AD2196"/>
    <mergeCell ref="D2191:R2191"/>
    <mergeCell ref="S2191:X2191"/>
    <mergeCell ref="Y2191:AD2191"/>
    <mergeCell ref="D2192:R2192"/>
    <mergeCell ref="S2192:X2192"/>
    <mergeCell ref="Y2192:AD2192"/>
    <mergeCell ref="D2193:R2193"/>
    <mergeCell ref="S2193:X2193"/>
    <mergeCell ref="Y2193:AD2193"/>
    <mergeCell ref="D2200:R2200"/>
    <mergeCell ref="S2200:X2200"/>
    <mergeCell ref="Y2200:AD2200"/>
    <mergeCell ref="D2201:R2201"/>
    <mergeCell ref="S2201:X2201"/>
    <mergeCell ref="Y2201:AD2201"/>
    <mergeCell ref="D2202:R2202"/>
    <mergeCell ref="S2202:X2202"/>
    <mergeCell ref="Y2202:AD2202"/>
    <mergeCell ref="D2197:R2197"/>
    <mergeCell ref="S2197:X2197"/>
    <mergeCell ref="Y2197:AD2197"/>
    <mergeCell ref="D2198:R2198"/>
    <mergeCell ref="S2198:X2198"/>
    <mergeCell ref="Y2198:AD2198"/>
    <mergeCell ref="D2199:R2199"/>
    <mergeCell ref="S2199:X2199"/>
    <mergeCell ref="Y2199:AD2199"/>
    <mergeCell ref="D2177:R2177"/>
    <mergeCell ref="S2177:X2177"/>
    <mergeCell ref="Y2177:AD2177"/>
    <mergeCell ref="D2178:R2178"/>
    <mergeCell ref="S2178:X2178"/>
    <mergeCell ref="Y2178:AD2178"/>
    <mergeCell ref="D2173:R2173"/>
    <mergeCell ref="S2173:X2173"/>
    <mergeCell ref="Y2173:AD2173"/>
    <mergeCell ref="D2174:R2174"/>
    <mergeCell ref="S2174:X2174"/>
    <mergeCell ref="Y2174:AD2174"/>
    <mergeCell ref="D2175:R2175"/>
    <mergeCell ref="S2175:X2175"/>
    <mergeCell ref="Y2175:AD2175"/>
    <mergeCell ref="K2057:L2057"/>
    <mergeCell ref="M2057:N2057"/>
    <mergeCell ref="P2057:Q2057"/>
    <mergeCell ref="R2057:S2057"/>
    <mergeCell ref="D2058:I2058"/>
    <mergeCell ref="K2058:L2058"/>
    <mergeCell ref="M2058:N2058"/>
    <mergeCell ref="P2058:Q2058"/>
    <mergeCell ref="R2058:S2058"/>
    <mergeCell ref="D2059:I2059"/>
    <mergeCell ref="K2059:L2059"/>
    <mergeCell ref="M2059:N2059"/>
    <mergeCell ref="P2059:Q2059"/>
    <mergeCell ref="R2059:S2059"/>
    <mergeCell ref="R2064:S2064"/>
    <mergeCell ref="D2060:I2060"/>
    <mergeCell ref="K2060:L2060"/>
    <mergeCell ref="M2060:N2060"/>
    <mergeCell ref="P2060:Q2060"/>
    <mergeCell ref="R2060:S2060"/>
    <mergeCell ref="D2061:I2061"/>
    <mergeCell ref="K2061:L2061"/>
    <mergeCell ref="M2061:N2061"/>
    <mergeCell ref="P2061:Q2061"/>
    <mergeCell ref="R2061:S2061"/>
    <mergeCell ref="D2115:I2115"/>
    <mergeCell ref="K2115:L2115"/>
    <mergeCell ref="D2083:I2083"/>
    <mergeCell ref="K2083:L2083"/>
    <mergeCell ref="M2083:N2083"/>
    <mergeCell ref="P2083:Q2083"/>
    <mergeCell ref="R2083:S2083"/>
    <mergeCell ref="D2084:I2084"/>
    <mergeCell ref="K2084:L2084"/>
    <mergeCell ref="M2084:N2084"/>
    <mergeCell ref="P2084:Q2084"/>
    <mergeCell ref="R2084:S2084"/>
    <mergeCell ref="D2085:I2085"/>
    <mergeCell ref="K2085:L2085"/>
    <mergeCell ref="M2085:N2085"/>
    <mergeCell ref="P2085:Q2085"/>
    <mergeCell ref="R2085:S2085"/>
    <mergeCell ref="D2086:I2086"/>
    <mergeCell ref="K2086:L2086"/>
    <mergeCell ref="M2086:N2086"/>
    <mergeCell ref="P2086:Q2086"/>
    <mergeCell ref="R2086:S2086"/>
    <mergeCell ref="R2091:S2091"/>
    <mergeCell ref="D2092:I2092"/>
    <mergeCell ref="S2168:X2168"/>
    <mergeCell ref="Y2168:AD2168"/>
    <mergeCell ref="D2169:R2169"/>
    <mergeCell ref="S2169:X2169"/>
    <mergeCell ref="Y2169:AD2169"/>
    <mergeCell ref="D2176:R2176"/>
    <mergeCell ref="S2176:X2176"/>
    <mergeCell ref="Y2176:AD2176"/>
    <mergeCell ref="D2027:I2027"/>
    <mergeCell ref="K2027:L2027"/>
    <mergeCell ref="M2027:N2027"/>
    <mergeCell ref="D2029:I2029"/>
    <mergeCell ref="K2029:L2029"/>
    <mergeCell ref="M2029:N2029"/>
    <mergeCell ref="P2029:Q2029"/>
    <mergeCell ref="R2029:S2029"/>
    <mergeCell ref="D2030:I2030"/>
    <mergeCell ref="K2030:L2030"/>
    <mergeCell ref="M2030:N2030"/>
    <mergeCell ref="P2030:Q2030"/>
    <mergeCell ref="R2030:S2030"/>
    <mergeCell ref="P2027:Q2027"/>
    <mergeCell ref="R2027:S2027"/>
    <mergeCell ref="D2028:I2028"/>
    <mergeCell ref="K2028:L2028"/>
    <mergeCell ref="M2028:N2028"/>
    <mergeCell ref="P2028:Q2028"/>
    <mergeCell ref="R2028:S2028"/>
    <mergeCell ref="D2031:I2031"/>
    <mergeCell ref="K2031:L2031"/>
    <mergeCell ref="M2031:N2031"/>
    <mergeCell ref="P2031:Q2031"/>
    <mergeCell ref="R2031:S2031"/>
    <mergeCell ref="D2032:I2032"/>
    <mergeCell ref="K2032:L2032"/>
    <mergeCell ref="M2032:N2032"/>
    <mergeCell ref="P2032:Q2032"/>
    <mergeCell ref="R2032:S2032"/>
    <mergeCell ref="D2127:I2127"/>
    <mergeCell ref="K2127:L2127"/>
    <mergeCell ref="P2040:Q2040"/>
    <mergeCell ref="R2040:S2040"/>
    <mergeCell ref="D2033:I2033"/>
    <mergeCell ref="K2033:L2033"/>
    <mergeCell ref="M2033:N2033"/>
    <mergeCell ref="P2033:Q2033"/>
    <mergeCell ref="R2033:S2033"/>
    <mergeCell ref="D2034:I2034"/>
    <mergeCell ref="K2034:L2034"/>
    <mergeCell ref="M2034:N2034"/>
    <mergeCell ref="P2034:Q2034"/>
    <mergeCell ref="R2034:S2034"/>
    <mergeCell ref="D2056:I2056"/>
    <mergeCell ref="K2056:L2056"/>
    <mergeCell ref="M2056:N2056"/>
    <mergeCell ref="P2056:Q2056"/>
    <mergeCell ref="R2056:S2056"/>
    <mergeCell ref="D2057:I2057"/>
    <mergeCell ref="D2158:R2158"/>
    <mergeCell ref="S2158:X2158"/>
    <mergeCell ref="Y2158:AD2158"/>
    <mergeCell ref="D2159:R2159"/>
    <mergeCell ref="S2159:X2159"/>
    <mergeCell ref="Y2159:AD2159"/>
    <mergeCell ref="D2160:R2160"/>
    <mergeCell ref="S2160:X2160"/>
    <mergeCell ref="Y2160:AD2160"/>
    <mergeCell ref="Y2157:AD2157"/>
    <mergeCell ref="D1998:R1998"/>
    <mergeCell ref="S1998:X1998"/>
    <mergeCell ref="Y1998:AD1998"/>
    <mergeCell ref="D1999:R1999"/>
    <mergeCell ref="S1999:X1999"/>
    <mergeCell ref="Y1999:AD1999"/>
    <mergeCell ref="D2000:R2000"/>
    <mergeCell ref="S2000:X2000"/>
    <mergeCell ref="Y2000:AD2000"/>
    <mergeCell ref="C2002:AD2002"/>
    <mergeCell ref="C2003:AD2003"/>
    <mergeCell ref="T2134:U2134"/>
    <mergeCell ref="V2134:W2134"/>
    <mergeCell ref="Y2134:Z2134"/>
    <mergeCell ref="AA2134:AB2134"/>
    <mergeCell ref="T2135:U2135"/>
    <mergeCell ref="V2135:W2135"/>
    <mergeCell ref="Y2135:Z2135"/>
    <mergeCell ref="AA2135:AB2135"/>
    <mergeCell ref="C2137:AD2137"/>
    <mergeCell ref="C2138:AD2138"/>
    <mergeCell ref="B2145:AD2145"/>
    <mergeCell ref="D2157:R2157"/>
    <mergeCell ref="S2157:X2157"/>
    <mergeCell ref="C2014:I2015"/>
    <mergeCell ref="J2014:AD2014"/>
    <mergeCell ref="K2015:L2015"/>
    <mergeCell ref="M2015:N2015"/>
    <mergeCell ref="S2150:X2150"/>
    <mergeCell ref="Y2150:AD2150"/>
    <mergeCell ref="T2131:U2131"/>
    <mergeCell ref="V2131:W2131"/>
    <mergeCell ref="Y2131:Z2131"/>
    <mergeCell ref="AA2131:AB2131"/>
    <mergeCell ref="T2132:U2132"/>
    <mergeCell ref="V2132:W2132"/>
    <mergeCell ref="Y2132:Z2132"/>
    <mergeCell ref="AA2132:AB2132"/>
    <mergeCell ref="T2133:U2133"/>
    <mergeCell ref="V2133:W2133"/>
    <mergeCell ref="Y2133:Z2133"/>
    <mergeCell ref="AA2133:AB2133"/>
    <mergeCell ref="D2132:I2132"/>
    <mergeCell ref="K2132:L2132"/>
    <mergeCell ref="M2132:N2132"/>
    <mergeCell ref="K2126:L2126"/>
    <mergeCell ref="M2126:N2126"/>
    <mergeCell ref="P2126:Q2126"/>
    <mergeCell ref="R2126:S2126"/>
    <mergeCell ref="C2147:AD2147"/>
    <mergeCell ref="C2148:AD2148"/>
    <mergeCell ref="C2149:AD2149"/>
    <mergeCell ref="C2150:R2150"/>
    <mergeCell ref="R2019:S2019"/>
    <mergeCell ref="M2127:N2127"/>
    <mergeCell ref="P2127:Q2127"/>
    <mergeCell ref="T2122:U2122"/>
    <mergeCell ref="D2087:I2087"/>
    <mergeCell ref="K2087:L2087"/>
    <mergeCell ref="M2087:N2087"/>
    <mergeCell ref="D1908:R1908"/>
    <mergeCell ref="S1908:X1908"/>
    <mergeCell ref="Y1908:AD1908"/>
    <mergeCell ref="D1909:R1909"/>
    <mergeCell ref="S1909:X1909"/>
    <mergeCell ref="Y1909:AD1909"/>
    <mergeCell ref="D1910:R1910"/>
    <mergeCell ref="S1910:X1910"/>
    <mergeCell ref="Y1910:AD1910"/>
    <mergeCell ref="D1911:R1911"/>
    <mergeCell ref="S1911:X1911"/>
    <mergeCell ref="Y1911:AD1911"/>
    <mergeCell ref="Y1943:AD1943"/>
    <mergeCell ref="D1944:R1944"/>
    <mergeCell ref="S1944:X1944"/>
    <mergeCell ref="Y1944:AD1944"/>
    <mergeCell ref="D1938:R1938"/>
    <mergeCell ref="S1938:X1938"/>
    <mergeCell ref="Y1938:AD1938"/>
    <mergeCell ref="D1939:R1939"/>
    <mergeCell ref="S1939:X1939"/>
    <mergeCell ref="Y1939:AD1939"/>
    <mergeCell ref="D1940:R1940"/>
    <mergeCell ref="S1940:X1940"/>
    <mergeCell ref="Y1940:AD1940"/>
    <mergeCell ref="D1941:R1941"/>
    <mergeCell ref="S1941:X1941"/>
    <mergeCell ref="Y1941:AD1941"/>
    <mergeCell ref="D1920:R1920"/>
    <mergeCell ref="S1920:X1920"/>
    <mergeCell ref="Y1920:AD1920"/>
    <mergeCell ref="D1921:R1921"/>
    <mergeCell ref="S1921:X1921"/>
    <mergeCell ref="Y1921:AD1921"/>
    <mergeCell ref="D1922:R1922"/>
    <mergeCell ref="S1922:X1922"/>
    <mergeCell ref="Y1922:AD1922"/>
    <mergeCell ref="D1923:R1923"/>
    <mergeCell ref="S1923:X1923"/>
    <mergeCell ref="Y1923:AD1923"/>
    <mergeCell ref="D1935:R1935"/>
    <mergeCell ref="S1935:X1935"/>
    <mergeCell ref="Y1935:AD1935"/>
    <mergeCell ref="D1936:R1936"/>
    <mergeCell ref="S1936:X1936"/>
    <mergeCell ref="Y1936:AD1936"/>
    <mergeCell ref="Y1928:AD1928"/>
    <mergeCell ref="D1929:R1929"/>
    <mergeCell ref="S1929:X1929"/>
    <mergeCell ref="Y1929:AD1929"/>
    <mergeCell ref="D1930:R1930"/>
    <mergeCell ref="S1930:X1930"/>
    <mergeCell ref="Y1937:AD1937"/>
    <mergeCell ref="D1942:R1942"/>
    <mergeCell ref="S1942:X1942"/>
    <mergeCell ref="Y1942:AD1942"/>
    <mergeCell ref="S1916:X1916"/>
    <mergeCell ref="Y1916:AD1916"/>
    <mergeCell ref="D1917:R1917"/>
    <mergeCell ref="S1917:X1917"/>
    <mergeCell ref="Y1917:AD1917"/>
    <mergeCell ref="S1919:X1919"/>
    <mergeCell ref="Y1919:AD1919"/>
    <mergeCell ref="D1953:R1953"/>
    <mergeCell ref="S1953:X1953"/>
    <mergeCell ref="Y1953:AD1953"/>
    <mergeCell ref="D1954:R1954"/>
    <mergeCell ref="S1954:X1954"/>
    <mergeCell ref="Y1954:AD1954"/>
    <mergeCell ref="D1955:R1955"/>
    <mergeCell ref="S1955:X1955"/>
    <mergeCell ref="Y1955:AD1955"/>
    <mergeCell ref="Y1966:AD1966"/>
    <mergeCell ref="D1967:R1967"/>
    <mergeCell ref="S1967:X1967"/>
    <mergeCell ref="Y1967:AD1967"/>
    <mergeCell ref="D1962:R1962"/>
    <mergeCell ref="S1962:X1962"/>
    <mergeCell ref="Y1962:AD1962"/>
    <mergeCell ref="D1963:R1963"/>
    <mergeCell ref="S1963:X1963"/>
    <mergeCell ref="Y1963:AD1963"/>
    <mergeCell ref="D1964:R1964"/>
    <mergeCell ref="S1964:X1964"/>
    <mergeCell ref="D1948:R1948"/>
    <mergeCell ref="S1948:X1948"/>
    <mergeCell ref="Y1948:AD1948"/>
    <mergeCell ref="D1949:R1949"/>
    <mergeCell ref="S1949:X1949"/>
    <mergeCell ref="Y1949:AD1949"/>
    <mergeCell ref="D1950:R1950"/>
    <mergeCell ref="S1950:X1950"/>
    <mergeCell ref="Y1950:AD1950"/>
    <mergeCell ref="D1951:R1951"/>
    <mergeCell ref="S1951:X1951"/>
    <mergeCell ref="Y1951:AD1951"/>
    <mergeCell ref="Y1964:AD1964"/>
    <mergeCell ref="S1961:X1961"/>
    <mergeCell ref="Y1961:AD1961"/>
    <mergeCell ref="S1882:X1882"/>
    <mergeCell ref="Y1882:AD1882"/>
    <mergeCell ref="D1883:R1883"/>
    <mergeCell ref="S1883:X1883"/>
    <mergeCell ref="C1861:AD1861"/>
    <mergeCell ref="C1862:AD1862"/>
    <mergeCell ref="C1863:AD1863"/>
    <mergeCell ref="C1864:AD1864"/>
    <mergeCell ref="C1865:AD1865"/>
    <mergeCell ref="C1866:AD1866"/>
    <mergeCell ref="B1857:AD1857"/>
    <mergeCell ref="Y1883:AD1883"/>
    <mergeCell ref="Y3697:Z3697"/>
    <mergeCell ref="M3695:N3695"/>
    <mergeCell ref="O3695:P3695"/>
    <mergeCell ref="Q3695:R3695"/>
    <mergeCell ref="S3695:T3695"/>
    <mergeCell ref="U3695:V3695"/>
    <mergeCell ref="M3689:N3689"/>
    <mergeCell ref="O3689:P3689"/>
    <mergeCell ref="Q3689:R3689"/>
    <mergeCell ref="S3689:T3689"/>
    <mergeCell ref="U3689:V3689"/>
    <mergeCell ref="W3689:X3689"/>
    <mergeCell ref="Y3689:Z3689"/>
    <mergeCell ref="M3691:N3691"/>
    <mergeCell ref="O3691:P3691"/>
    <mergeCell ref="Q3691:R3691"/>
    <mergeCell ref="S3691:T3691"/>
    <mergeCell ref="U3691:V3691"/>
    <mergeCell ref="W3691:X3691"/>
    <mergeCell ref="W3661:X3661"/>
    <mergeCell ref="Y3661:Z3661"/>
    <mergeCell ref="M3662:N3662"/>
    <mergeCell ref="M3672:N3672"/>
    <mergeCell ref="M3674:N3674"/>
    <mergeCell ref="O3674:P3674"/>
    <mergeCell ref="Q3674:R3674"/>
    <mergeCell ref="S3674:T3674"/>
    <mergeCell ref="M3651:N3651"/>
    <mergeCell ref="O3651:P3651"/>
    <mergeCell ref="Q3651:R3651"/>
    <mergeCell ref="O3660:P3660"/>
    <mergeCell ref="Q3660:R3660"/>
    <mergeCell ref="S3660:T3660"/>
    <mergeCell ref="U3660:V3660"/>
    <mergeCell ref="W3660:X3660"/>
    <mergeCell ref="Y3660:Z3660"/>
    <mergeCell ref="U3657:V3657"/>
    <mergeCell ref="W3657:X3657"/>
    <mergeCell ref="Y3657:Z3657"/>
    <mergeCell ref="M3655:N3655"/>
    <mergeCell ref="O3655:P3655"/>
    <mergeCell ref="Q3655:R3655"/>
    <mergeCell ref="S3655:T3655"/>
    <mergeCell ref="U3655:V3655"/>
    <mergeCell ref="O3683:P3683"/>
    <mergeCell ref="Q3683:R3683"/>
    <mergeCell ref="D1971:R1971"/>
    <mergeCell ref="S1971:X1971"/>
    <mergeCell ref="Y1971:AD1971"/>
    <mergeCell ref="D1958:R1958"/>
    <mergeCell ref="S1958:X1958"/>
    <mergeCell ref="Y1958:AD1958"/>
    <mergeCell ref="Y3635:Z3635"/>
    <mergeCell ref="O3632:P3632"/>
    <mergeCell ref="Q3632:R3632"/>
    <mergeCell ref="S3632:T3632"/>
    <mergeCell ref="U3632:V3632"/>
    <mergeCell ref="W3632:X3632"/>
    <mergeCell ref="Y3632:Z3632"/>
    <mergeCell ref="O3630:P3630"/>
    <mergeCell ref="Q3630:R3630"/>
    <mergeCell ref="S3630:T3630"/>
    <mergeCell ref="U3630:V3630"/>
    <mergeCell ref="M3653:N3653"/>
    <mergeCell ref="O3653:P3653"/>
    <mergeCell ref="Q3653:R3653"/>
    <mergeCell ref="S3653:T3653"/>
    <mergeCell ref="U3653:V3653"/>
    <mergeCell ref="W3653:X3653"/>
    <mergeCell ref="Y3653:Z3653"/>
    <mergeCell ref="W3655:X3655"/>
    <mergeCell ref="Y3655:Z3655"/>
    <mergeCell ref="W3627:X3627"/>
    <mergeCell ref="Y3627:Z3627"/>
    <mergeCell ref="Q3643:R3643"/>
    <mergeCell ref="S3643:T3643"/>
    <mergeCell ref="U3643:V3643"/>
    <mergeCell ref="W3643:X3643"/>
    <mergeCell ref="Y3643:Z3643"/>
    <mergeCell ref="Q3647:R3647"/>
    <mergeCell ref="S3647:T3647"/>
    <mergeCell ref="U3647:V3647"/>
    <mergeCell ref="S3622:T3622"/>
    <mergeCell ref="U3622:V3622"/>
    <mergeCell ref="W3622:X3622"/>
    <mergeCell ref="Y3622:Z3622"/>
    <mergeCell ref="M3633:N3633"/>
    <mergeCell ref="O3633:P3633"/>
    <mergeCell ref="Q3633:R3633"/>
    <mergeCell ref="S3633:T3633"/>
    <mergeCell ref="U3633:V3633"/>
    <mergeCell ref="W3633:X3633"/>
    <mergeCell ref="Y3633:Z3633"/>
    <mergeCell ref="M3636:N3636"/>
    <mergeCell ref="M3638:N3638"/>
    <mergeCell ref="O3638:P3638"/>
    <mergeCell ref="Q3638:R3638"/>
    <mergeCell ref="S3638:T3638"/>
    <mergeCell ref="U3638:V3638"/>
    <mergeCell ref="W3638:X3638"/>
    <mergeCell ref="Y3638:Z3638"/>
    <mergeCell ref="O3636:P3636"/>
    <mergeCell ref="Q3636:R3636"/>
    <mergeCell ref="S3636:T3636"/>
    <mergeCell ref="U3636:V3636"/>
    <mergeCell ref="W3636:X3636"/>
    <mergeCell ref="Y3636:Z3636"/>
    <mergeCell ref="M3630:N3630"/>
    <mergeCell ref="W3624:X3624"/>
    <mergeCell ref="M3624:N3624"/>
    <mergeCell ref="M3625:N3625"/>
    <mergeCell ref="O3625:P3625"/>
    <mergeCell ref="Q3625:R3625"/>
    <mergeCell ref="S3625:T3625"/>
    <mergeCell ref="U3625:V3625"/>
    <mergeCell ref="W3625:X3625"/>
    <mergeCell ref="Q3610:R3610"/>
    <mergeCell ref="S3610:T3610"/>
    <mergeCell ref="U3610:V3610"/>
    <mergeCell ref="W3610:X3610"/>
    <mergeCell ref="Y3610:Z3610"/>
    <mergeCell ref="M3611:N3611"/>
    <mergeCell ref="M3623:N3623"/>
    <mergeCell ref="O3623:P3623"/>
    <mergeCell ref="Q3623:R3623"/>
    <mergeCell ref="S3623:T3623"/>
    <mergeCell ref="U3623:V3623"/>
    <mergeCell ref="M3617:N3617"/>
    <mergeCell ref="O3617:P3617"/>
    <mergeCell ref="Q3617:R3617"/>
    <mergeCell ref="S3617:T3617"/>
    <mergeCell ref="U3617:V3617"/>
    <mergeCell ref="W3617:X3617"/>
    <mergeCell ref="Y3617:Z3617"/>
    <mergeCell ref="M3618:N3618"/>
    <mergeCell ref="O3618:P3618"/>
    <mergeCell ref="Q3618:R3618"/>
    <mergeCell ref="S3618:T3618"/>
    <mergeCell ref="U3618:V3618"/>
    <mergeCell ref="W3618:X3618"/>
    <mergeCell ref="Y3618:Z3618"/>
    <mergeCell ref="M3619:N3619"/>
    <mergeCell ref="O3619:P3619"/>
    <mergeCell ref="Q3619:R3619"/>
    <mergeCell ref="U3619:V3619"/>
    <mergeCell ref="W3619:X3619"/>
    <mergeCell ref="Y3619:Z3619"/>
    <mergeCell ref="O3583:P3583"/>
    <mergeCell ref="Q3583:R3583"/>
    <mergeCell ref="S3583:T3583"/>
    <mergeCell ref="S3616:T3616"/>
    <mergeCell ref="U3616:V3616"/>
    <mergeCell ref="W3616:X3616"/>
    <mergeCell ref="Y3616:Z3616"/>
    <mergeCell ref="M3620:N3620"/>
    <mergeCell ref="M3622:N3622"/>
    <mergeCell ref="O3622:P3622"/>
    <mergeCell ref="Q3622:R3622"/>
    <mergeCell ref="Q3604:R3604"/>
    <mergeCell ref="S3604:T3604"/>
    <mergeCell ref="U3604:V3604"/>
    <mergeCell ref="W3604:X3604"/>
    <mergeCell ref="Y3604:Z3604"/>
    <mergeCell ref="M3599:N3599"/>
    <mergeCell ref="O3599:P3599"/>
    <mergeCell ref="Q3599:R3599"/>
    <mergeCell ref="S3599:T3599"/>
    <mergeCell ref="U3599:V3599"/>
    <mergeCell ref="O3589:P3589"/>
    <mergeCell ref="Q3589:R3589"/>
    <mergeCell ref="S3589:T3589"/>
    <mergeCell ref="U3589:V3589"/>
    <mergeCell ref="W3589:X3589"/>
    <mergeCell ref="Y3589:Z3589"/>
    <mergeCell ref="O3592:P3592"/>
    <mergeCell ref="Q3592:R3592"/>
    <mergeCell ref="S3592:T3592"/>
    <mergeCell ref="U3592:V3592"/>
    <mergeCell ref="W3592:X3592"/>
    <mergeCell ref="Q3611:R3611"/>
    <mergeCell ref="S3611:T3611"/>
    <mergeCell ref="U3611:V3611"/>
    <mergeCell ref="W3611:X3611"/>
    <mergeCell ref="Y3611:Z3611"/>
    <mergeCell ref="M3601:N3601"/>
    <mergeCell ref="O3601:P3601"/>
    <mergeCell ref="Q3601:R3601"/>
    <mergeCell ref="S3601:T3601"/>
    <mergeCell ref="U3601:V3601"/>
    <mergeCell ref="W3601:X3601"/>
    <mergeCell ref="Y3601:Z3601"/>
    <mergeCell ref="W3585:X3585"/>
    <mergeCell ref="Y3585:Z3585"/>
    <mergeCell ref="M3606:N3606"/>
    <mergeCell ref="O3606:P3606"/>
    <mergeCell ref="Q3606:R3606"/>
    <mergeCell ref="S3606:T3606"/>
    <mergeCell ref="U3606:V3606"/>
    <mergeCell ref="W3606:X3606"/>
    <mergeCell ref="Y3606:Z3606"/>
    <mergeCell ref="O3604:P3604"/>
    <mergeCell ref="S3578:T3578"/>
    <mergeCell ref="O3578:P3578"/>
    <mergeCell ref="Q3578:R3578"/>
    <mergeCell ref="B3568:AD3568"/>
    <mergeCell ref="B3569:AD3569"/>
    <mergeCell ref="C3570:AD3570"/>
    <mergeCell ref="C3561:AD3561"/>
    <mergeCell ref="C3701:AD3701"/>
    <mergeCell ref="C3702:AD3702"/>
    <mergeCell ref="C3714:AD3714"/>
    <mergeCell ref="M3586:N3586"/>
    <mergeCell ref="M3587:N3587"/>
    <mergeCell ref="O3587:P3587"/>
    <mergeCell ref="Q3587:R3587"/>
    <mergeCell ref="S3587:T3587"/>
    <mergeCell ref="U3587:V3587"/>
    <mergeCell ref="W3587:X3587"/>
    <mergeCell ref="Y3587:Z3587"/>
    <mergeCell ref="M3580:N3580"/>
    <mergeCell ref="M3582:N3582"/>
    <mergeCell ref="O3582:P3582"/>
    <mergeCell ref="Q3582:R3582"/>
    <mergeCell ref="S3582:T3582"/>
    <mergeCell ref="U3582:V3582"/>
    <mergeCell ref="W3582:X3582"/>
    <mergeCell ref="Y3582:Z3582"/>
    <mergeCell ref="O3580:P3580"/>
    <mergeCell ref="Q3580:R3580"/>
    <mergeCell ref="S3580:T3580"/>
    <mergeCell ref="U3580:V3580"/>
    <mergeCell ref="W3580:X3580"/>
    <mergeCell ref="Y3580:Z3580"/>
    <mergeCell ref="M3581:N3581"/>
    <mergeCell ref="O3581:P3581"/>
    <mergeCell ref="Q3581:R3581"/>
    <mergeCell ref="S3581:T3581"/>
    <mergeCell ref="U3581:V3581"/>
    <mergeCell ref="W3581:X3581"/>
    <mergeCell ref="Y3581:Z3581"/>
    <mergeCell ref="U3586:V3586"/>
    <mergeCell ref="W3586:X3586"/>
    <mergeCell ref="O3610:P3610"/>
    <mergeCell ref="M3603:N3603"/>
    <mergeCell ref="C3760:AD3760"/>
    <mergeCell ref="C3761:AD3761"/>
    <mergeCell ref="B3573:AD3573"/>
    <mergeCell ref="C3574:AD3574"/>
    <mergeCell ref="M3579:N3579"/>
    <mergeCell ref="O3579:P3579"/>
    <mergeCell ref="Q3579:R3579"/>
    <mergeCell ref="S3579:T3579"/>
    <mergeCell ref="U3579:V3579"/>
    <mergeCell ref="W3579:X3579"/>
    <mergeCell ref="Y3579:Z3579"/>
    <mergeCell ref="Y3577:Z3578"/>
    <mergeCell ref="M3578:N3578"/>
    <mergeCell ref="Q3593:R3593"/>
    <mergeCell ref="S3593:T3593"/>
    <mergeCell ref="U3593:V3593"/>
    <mergeCell ref="W3593:X3593"/>
    <mergeCell ref="Y3593:Z3593"/>
    <mergeCell ref="O3584:P3584"/>
    <mergeCell ref="Q3584:R3584"/>
    <mergeCell ref="S3584:T3584"/>
    <mergeCell ref="U3584:V3584"/>
    <mergeCell ref="W3584:X3584"/>
    <mergeCell ref="Y3584:Z3584"/>
    <mergeCell ref="M3583:N3583"/>
    <mergeCell ref="Y3553:AA3553"/>
    <mergeCell ref="AB3553:AD3553"/>
    <mergeCell ref="D3554:L3554"/>
    <mergeCell ref="M3554:O3554"/>
    <mergeCell ref="P3554:R3554"/>
    <mergeCell ref="S3554:U3554"/>
    <mergeCell ref="V3554:X3554"/>
    <mergeCell ref="Y3554:AA3554"/>
    <mergeCell ref="AB3554:AD3554"/>
    <mergeCell ref="D3555:L3555"/>
    <mergeCell ref="M3555:O3555"/>
    <mergeCell ref="P3555:R3555"/>
    <mergeCell ref="S3555:U3555"/>
    <mergeCell ref="V3555:X3555"/>
    <mergeCell ref="Y3555:AA3555"/>
    <mergeCell ref="AB3555:AD3555"/>
    <mergeCell ref="C3560:AD3560"/>
    <mergeCell ref="D3556:L3556"/>
    <mergeCell ref="M3556:O3556"/>
    <mergeCell ref="P3556:R3556"/>
    <mergeCell ref="S3556:U3556"/>
    <mergeCell ref="V3556:X3556"/>
    <mergeCell ref="Y3556:AA3556"/>
    <mergeCell ref="AB3556:AD3556"/>
    <mergeCell ref="D3557:L3557"/>
    <mergeCell ref="M3557:O3557"/>
    <mergeCell ref="P3557:R3557"/>
    <mergeCell ref="S3557:U3557"/>
    <mergeCell ref="V3557:X3557"/>
    <mergeCell ref="Y3557:AA3557"/>
    <mergeCell ref="AB3557:AD3557"/>
    <mergeCell ref="M3558:O3558"/>
    <mergeCell ref="P3558:R3558"/>
    <mergeCell ref="S3558:U3558"/>
    <mergeCell ref="V3558:X3558"/>
    <mergeCell ref="Y3558:AA3558"/>
    <mergeCell ref="AB3558:AD3558"/>
    <mergeCell ref="D3553:L3553"/>
    <mergeCell ref="O3611:P3611"/>
    <mergeCell ref="P3553:R3553"/>
    <mergeCell ref="S3553:U3553"/>
    <mergeCell ref="V3553:X3553"/>
    <mergeCell ref="M3546:O3546"/>
    <mergeCell ref="C1833:AD1833"/>
    <mergeCell ref="B1825:AD1825"/>
    <mergeCell ref="C1826:AD1826"/>
    <mergeCell ref="C3184:AD3184"/>
    <mergeCell ref="Y1924:AD1924"/>
    <mergeCell ref="D1925:R1925"/>
    <mergeCell ref="S1925:X1925"/>
    <mergeCell ref="Y1925:AD1925"/>
    <mergeCell ref="D1926:R1926"/>
    <mergeCell ref="S1926:X1926"/>
    <mergeCell ref="Y1926:AD1926"/>
    <mergeCell ref="D1927:R1927"/>
    <mergeCell ref="S1927:X1927"/>
    <mergeCell ref="Y1927:AD1927"/>
    <mergeCell ref="D1932:R1932"/>
    <mergeCell ref="S1932:X1932"/>
    <mergeCell ref="Y1932:AD1932"/>
    <mergeCell ref="D1933:R1933"/>
    <mergeCell ref="S1933:X1933"/>
    <mergeCell ref="Y1933:AD1933"/>
    <mergeCell ref="D1934:R1934"/>
    <mergeCell ref="S1934:X1934"/>
    <mergeCell ref="Y1934:AD1934"/>
    <mergeCell ref="D1924:R1924"/>
    <mergeCell ref="S1924:X1924"/>
    <mergeCell ref="D1972:R1972"/>
    <mergeCell ref="S1972:X1972"/>
    <mergeCell ref="Y1972:AD1972"/>
    <mergeCell ref="D1973:R1973"/>
    <mergeCell ref="S1973:X1973"/>
    <mergeCell ref="Y1973:AD1973"/>
    <mergeCell ref="D1974:R1974"/>
    <mergeCell ref="S1974:X1974"/>
    <mergeCell ref="Y1974:AD1974"/>
    <mergeCell ref="D1957:R1957"/>
    <mergeCell ref="S1957:X1957"/>
    <mergeCell ref="Y1957:AD1957"/>
    <mergeCell ref="D1965:R1965"/>
    <mergeCell ref="S1965:X1965"/>
    <mergeCell ref="Y1965:AD1965"/>
    <mergeCell ref="D1966:R1966"/>
    <mergeCell ref="S1966:X1966"/>
    <mergeCell ref="D1943:R1943"/>
    <mergeCell ref="S1943:X1943"/>
    <mergeCell ref="D1884:R1884"/>
    <mergeCell ref="S1884:X1884"/>
    <mergeCell ref="Y1884:AD1884"/>
    <mergeCell ref="D1885:R1885"/>
    <mergeCell ref="S1885:X1885"/>
    <mergeCell ref="Y1885:AD1885"/>
    <mergeCell ref="D1886:R1886"/>
    <mergeCell ref="S1886:X1886"/>
    <mergeCell ref="Y1886:AD1886"/>
    <mergeCell ref="D1892:R1892"/>
    <mergeCell ref="S1892:X1892"/>
    <mergeCell ref="Y1892:AD1892"/>
    <mergeCell ref="D1893:R1893"/>
    <mergeCell ref="S1893:X1893"/>
    <mergeCell ref="Y1893:AD1893"/>
    <mergeCell ref="V3543:X3543"/>
    <mergeCell ref="D3550:L3550"/>
    <mergeCell ref="M3550:O3550"/>
    <mergeCell ref="P3550:R3550"/>
    <mergeCell ref="S3550:U3550"/>
    <mergeCell ref="V3550:X3550"/>
    <mergeCell ref="Y3550:AA3550"/>
    <mergeCell ref="AB3550:AD3550"/>
    <mergeCell ref="D3551:L3551"/>
    <mergeCell ref="M3551:O3551"/>
    <mergeCell ref="P3551:R3551"/>
    <mergeCell ref="S3551:U3551"/>
    <mergeCell ref="V3551:X3551"/>
    <mergeCell ref="Y3551:AA3551"/>
    <mergeCell ref="AB3551:AD3551"/>
    <mergeCell ref="D3552:L3552"/>
    <mergeCell ref="M3552:O3552"/>
    <mergeCell ref="B1:AD1"/>
    <mergeCell ref="C3185:AD3185"/>
    <mergeCell ref="C3235:AD3235"/>
    <mergeCell ref="C3236:AD3236"/>
    <mergeCell ref="C3421:AD3421"/>
    <mergeCell ref="C3422:AD3422"/>
    <mergeCell ref="P198:V198"/>
    <mergeCell ref="P199:V199"/>
    <mergeCell ref="P200:V200"/>
    <mergeCell ref="X193:AD193"/>
    <mergeCell ref="X194:AD194"/>
    <mergeCell ref="X195:AD195"/>
    <mergeCell ref="X196:AD196"/>
    <mergeCell ref="X197:AD197"/>
    <mergeCell ref="C16:AD16"/>
    <mergeCell ref="C1867:AD1867"/>
    <mergeCell ref="C1873:AD1873"/>
    <mergeCell ref="B1858:AD1858"/>
    <mergeCell ref="C1868:AD1868"/>
    <mergeCell ref="C1869:AD1869"/>
    <mergeCell ref="D1905:R1905"/>
    <mergeCell ref="S1905:X1905"/>
    <mergeCell ref="Y1905:AD1905"/>
    <mergeCell ref="D1906:R1906"/>
    <mergeCell ref="S1906:X1906"/>
    <mergeCell ref="Y1906:AD1906"/>
    <mergeCell ref="D1907:R1907"/>
    <mergeCell ref="S1907:X1907"/>
    <mergeCell ref="C1870:AD1870"/>
    <mergeCell ref="C1871:AD1871"/>
    <mergeCell ref="C1872:AD1872"/>
    <mergeCell ref="D1888:R1888"/>
    <mergeCell ref="D3544:L3544"/>
    <mergeCell ref="M3544:O3544"/>
    <mergeCell ref="P3544:R3544"/>
    <mergeCell ref="S3544:U3544"/>
    <mergeCell ref="V3544:X3544"/>
    <mergeCell ref="Y3544:AA3544"/>
    <mergeCell ref="AB3544:AD3544"/>
    <mergeCell ref="D3545:L3545"/>
    <mergeCell ref="M3545:O3545"/>
    <mergeCell ref="P3545:R3545"/>
    <mergeCell ref="S3545:U3545"/>
    <mergeCell ref="C542:AD542"/>
    <mergeCell ref="B544:AD544"/>
    <mergeCell ref="D1881:R1881"/>
    <mergeCell ref="S1881:X1881"/>
    <mergeCell ref="V3545:X3545"/>
    <mergeCell ref="Y3545:AA3545"/>
    <mergeCell ref="AB3545:AD3545"/>
    <mergeCell ref="D3546:L3546"/>
    <mergeCell ref="AB3538:AD3538"/>
    <mergeCell ref="P3546:R3546"/>
    <mergeCell ref="S3546:U3546"/>
    <mergeCell ref="V3546:X3546"/>
    <mergeCell ref="Y3546:AA3546"/>
    <mergeCell ref="AB3546:AD3546"/>
    <mergeCell ref="P3552:R3552"/>
    <mergeCell ref="S3552:U3552"/>
    <mergeCell ref="V3552:X3552"/>
    <mergeCell ref="Y3552:AA3552"/>
    <mergeCell ref="AB3552:AD3552"/>
    <mergeCell ref="D3547:L3547"/>
    <mergeCell ref="M3547:O3547"/>
    <mergeCell ref="P3547:R3547"/>
    <mergeCell ref="S3547:U3547"/>
    <mergeCell ref="V3547:X3547"/>
    <mergeCell ref="Y3547:AA3547"/>
    <mergeCell ref="AB3547:AD3547"/>
    <mergeCell ref="D3548:L3548"/>
    <mergeCell ref="M3548:O3548"/>
    <mergeCell ref="P3548:R3548"/>
    <mergeCell ref="S3548:U3548"/>
    <mergeCell ref="V3548:X3548"/>
    <mergeCell ref="Y3548:AA3548"/>
    <mergeCell ref="AB3548:AD3548"/>
    <mergeCell ref="D3549:L3549"/>
    <mergeCell ref="M3549:O3549"/>
    <mergeCell ref="P3549:R3549"/>
    <mergeCell ref="S3549:U3549"/>
    <mergeCell ref="V3549:X3549"/>
    <mergeCell ref="Y3549:AA3549"/>
    <mergeCell ref="AB3549:AD3549"/>
    <mergeCell ref="D3539:L3539"/>
    <mergeCell ref="M3539:O3539"/>
    <mergeCell ref="P3539:R3539"/>
    <mergeCell ref="S3539:U3539"/>
    <mergeCell ref="V3539:X3539"/>
    <mergeCell ref="Y3539:AA3539"/>
    <mergeCell ref="AB3539:AD3539"/>
    <mergeCell ref="D3540:L3540"/>
    <mergeCell ref="M3540:O3540"/>
    <mergeCell ref="P3540:R3540"/>
    <mergeCell ref="S3540:U3540"/>
    <mergeCell ref="V3540:X3540"/>
    <mergeCell ref="Y3540:AA3540"/>
    <mergeCell ref="AB3540:AD3540"/>
    <mergeCell ref="D3541:L3541"/>
    <mergeCell ref="M3541:O3541"/>
    <mergeCell ref="P3541:R3541"/>
    <mergeCell ref="S3541:U3541"/>
    <mergeCell ref="V3541:X3541"/>
    <mergeCell ref="Y3541:AA3541"/>
    <mergeCell ref="AB3541:AD3541"/>
    <mergeCell ref="D3542:L3542"/>
    <mergeCell ref="M3542:O3542"/>
    <mergeCell ref="P3542:R3542"/>
    <mergeCell ref="S3542:U3542"/>
    <mergeCell ref="V3542:X3542"/>
    <mergeCell ref="Y3542:AA3542"/>
    <mergeCell ref="AB3542:AD3542"/>
    <mergeCell ref="D3543:L3543"/>
    <mergeCell ref="M3543:O3543"/>
    <mergeCell ref="P3543:R3543"/>
    <mergeCell ref="S3543:U3543"/>
    <mergeCell ref="D3530:L3530"/>
    <mergeCell ref="M3530:O3530"/>
    <mergeCell ref="P3530:R3530"/>
    <mergeCell ref="S3530:U3530"/>
    <mergeCell ref="V3530:X3530"/>
    <mergeCell ref="Y3530:AA3530"/>
    <mergeCell ref="AB3530:AD3530"/>
    <mergeCell ref="D3531:L3531"/>
    <mergeCell ref="M3531:O3531"/>
    <mergeCell ref="P3531:R3531"/>
    <mergeCell ref="S3531:U3531"/>
    <mergeCell ref="V3531:X3531"/>
    <mergeCell ref="Y3531:AA3531"/>
    <mergeCell ref="AB3531:AD3531"/>
    <mergeCell ref="D3532:L3532"/>
    <mergeCell ref="M3532:O3532"/>
    <mergeCell ref="P3532:R3532"/>
    <mergeCell ref="S3532:U3532"/>
    <mergeCell ref="V3532:X3532"/>
    <mergeCell ref="Y3532:AA3532"/>
    <mergeCell ref="AB3532:AD3532"/>
    <mergeCell ref="D3533:L3533"/>
    <mergeCell ref="M3533:O3533"/>
    <mergeCell ref="P3533:R3533"/>
    <mergeCell ref="S3533:U3533"/>
    <mergeCell ref="V3533:X3533"/>
    <mergeCell ref="Y3533:AA3533"/>
    <mergeCell ref="AB3533:AD3533"/>
    <mergeCell ref="Y3543:AA3543"/>
    <mergeCell ref="AB3543:AD3543"/>
    <mergeCell ref="D3534:L3534"/>
    <mergeCell ref="M3534:O3534"/>
    <mergeCell ref="P3534:R3534"/>
    <mergeCell ref="S3534:U3534"/>
    <mergeCell ref="V3534:X3534"/>
    <mergeCell ref="Y3534:AA3534"/>
    <mergeCell ref="AB3534:AD3534"/>
    <mergeCell ref="D3535:L3535"/>
    <mergeCell ref="M3535:O3535"/>
    <mergeCell ref="P3535:R3535"/>
    <mergeCell ref="S3535:U3535"/>
    <mergeCell ref="V3535:X3535"/>
    <mergeCell ref="Y3535:AA3535"/>
    <mergeCell ref="AB3535:AD3535"/>
    <mergeCell ref="D3536:L3536"/>
    <mergeCell ref="M3536:O3536"/>
    <mergeCell ref="P3536:R3536"/>
    <mergeCell ref="S3536:U3536"/>
    <mergeCell ref="V3536:X3536"/>
    <mergeCell ref="Y3536:AA3536"/>
    <mergeCell ref="AB3536:AD3536"/>
    <mergeCell ref="D3537:L3537"/>
    <mergeCell ref="M3537:O3537"/>
    <mergeCell ref="P3537:R3537"/>
    <mergeCell ref="S3537:U3537"/>
    <mergeCell ref="V3537:X3537"/>
    <mergeCell ref="Y3537:AA3537"/>
    <mergeCell ref="AB3537:AD3537"/>
    <mergeCell ref="D3538:L3538"/>
    <mergeCell ref="M3538:O3538"/>
    <mergeCell ref="P3538:R3538"/>
    <mergeCell ref="S3538:U3538"/>
    <mergeCell ref="V3538:X3538"/>
    <mergeCell ref="Y3538:AA3538"/>
    <mergeCell ref="D3525:L3525"/>
    <mergeCell ref="M3525:O3525"/>
    <mergeCell ref="P3525:R3525"/>
    <mergeCell ref="S3525:U3525"/>
    <mergeCell ref="V3525:X3525"/>
    <mergeCell ref="Y3525:AA3525"/>
    <mergeCell ref="AB3525:AD3525"/>
    <mergeCell ref="D3526:L3526"/>
    <mergeCell ref="M3526:O3526"/>
    <mergeCell ref="P3526:R3526"/>
    <mergeCell ref="S3526:U3526"/>
    <mergeCell ref="V3526:X3526"/>
    <mergeCell ref="Y3526:AA3526"/>
    <mergeCell ref="AB3526:AD3526"/>
    <mergeCell ref="D3527:L3527"/>
    <mergeCell ref="M3527:O3527"/>
    <mergeCell ref="P3527:R3527"/>
    <mergeCell ref="S3527:U3527"/>
    <mergeCell ref="V3527:X3527"/>
    <mergeCell ref="Y3527:AA3527"/>
    <mergeCell ref="AB3527:AD3527"/>
    <mergeCell ref="D3528:L3528"/>
    <mergeCell ref="M3528:O3528"/>
    <mergeCell ref="P3528:R3528"/>
    <mergeCell ref="S3528:U3528"/>
    <mergeCell ref="V3528:X3528"/>
    <mergeCell ref="Y3528:AA3528"/>
    <mergeCell ref="AB3528:AD3528"/>
    <mergeCell ref="D3529:L3529"/>
    <mergeCell ref="M3529:O3529"/>
    <mergeCell ref="P3529:R3529"/>
    <mergeCell ref="S3529:U3529"/>
    <mergeCell ref="V3529:X3529"/>
    <mergeCell ref="Y3529:AA3529"/>
    <mergeCell ref="AB3529:AD3529"/>
    <mergeCell ref="D3520:L3520"/>
    <mergeCell ref="M3520:O3520"/>
    <mergeCell ref="P3520:R3520"/>
    <mergeCell ref="S3520:U3520"/>
    <mergeCell ref="V3520:X3520"/>
    <mergeCell ref="Y3520:AA3520"/>
    <mergeCell ref="AB3520:AD3520"/>
    <mergeCell ref="D3521:L3521"/>
    <mergeCell ref="M3521:O3521"/>
    <mergeCell ref="P3521:R3521"/>
    <mergeCell ref="S3521:U3521"/>
    <mergeCell ref="V3521:X3521"/>
    <mergeCell ref="Y3521:AA3521"/>
    <mergeCell ref="AB3521:AD3521"/>
    <mergeCell ref="D3522:L3522"/>
    <mergeCell ref="M3522:O3522"/>
    <mergeCell ref="P3522:R3522"/>
    <mergeCell ref="S3522:U3522"/>
    <mergeCell ref="V3522:X3522"/>
    <mergeCell ref="Y3522:AA3522"/>
    <mergeCell ref="AB3522:AD3522"/>
    <mergeCell ref="D3523:L3523"/>
    <mergeCell ref="M3523:O3523"/>
    <mergeCell ref="P3523:R3523"/>
    <mergeCell ref="S3523:U3523"/>
    <mergeCell ref="V3523:X3523"/>
    <mergeCell ref="Y3523:AA3523"/>
    <mergeCell ref="AB3523:AD3523"/>
    <mergeCell ref="D3524:L3524"/>
    <mergeCell ref="M3524:O3524"/>
    <mergeCell ref="P3524:R3524"/>
    <mergeCell ref="S3524:U3524"/>
    <mergeCell ref="V3524:X3524"/>
    <mergeCell ref="Y3524:AA3524"/>
    <mergeCell ref="AB3524:AD3524"/>
    <mergeCell ref="D3515:L3515"/>
    <mergeCell ref="M3515:O3515"/>
    <mergeCell ref="P3515:R3515"/>
    <mergeCell ref="S3515:U3515"/>
    <mergeCell ref="V3515:X3515"/>
    <mergeCell ref="Y3515:AA3515"/>
    <mergeCell ref="AB3515:AD3515"/>
    <mergeCell ref="D3516:L3516"/>
    <mergeCell ref="M3516:O3516"/>
    <mergeCell ref="P3516:R3516"/>
    <mergeCell ref="S3516:U3516"/>
    <mergeCell ref="V3516:X3516"/>
    <mergeCell ref="Y3516:AA3516"/>
    <mergeCell ref="AB3516:AD3516"/>
    <mergeCell ref="D3517:L3517"/>
    <mergeCell ref="M3517:O3517"/>
    <mergeCell ref="P3517:R3517"/>
    <mergeCell ref="S3517:U3517"/>
    <mergeCell ref="V3517:X3517"/>
    <mergeCell ref="Y3517:AA3517"/>
    <mergeCell ref="AB3517:AD3517"/>
    <mergeCell ref="D3518:L3518"/>
    <mergeCell ref="M3518:O3518"/>
    <mergeCell ref="P3518:R3518"/>
    <mergeCell ref="S3518:U3518"/>
    <mergeCell ref="V3518:X3518"/>
    <mergeCell ref="Y3518:AA3518"/>
    <mergeCell ref="AB3518:AD3518"/>
    <mergeCell ref="D3519:L3519"/>
    <mergeCell ref="M3519:O3519"/>
    <mergeCell ref="P3519:R3519"/>
    <mergeCell ref="S3519:U3519"/>
    <mergeCell ref="V3519:X3519"/>
    <mergeCell ref="Y3519:AA3519"/>
    <mergeCell ref="AB3519:AD3519"/>
    <mergeCell ref="D3510:L3510"/>
    <mergeCell ref="M3510:O3510"/>
    <mergeCell ref="P3510:R3510"/>
    <mergeCell ref="S3510:U3510"/>
    <mergeCell ref="V3510:X3510"/>
    <mergeCell ref="Y3510:AA3510"/>
    <mergeCell ref="AB3510:AD3510"/>
    <mergeCell ref="D3511:L3511"/>
    <mergeCell ref="M3511:O3511"/>
    <mergeCell ref="P3511:R3511"/>
    <mergeCell ref="S3511:U3511"/>
    <mergeCell ref="V3511:X3511"/>
    <mergeCell ref="Y3511:AA3511"/>
    <mergeCell ref="AB3511:AD3511"/>
    <mergeCell ref="D3512:L3512"/>
    <mergeCell ref="M3512:O3512"/>
    <mergeCell ref="P3512:R3512"/>
    <mergeCell ref="S3512:U3512"/>
    <mergeCell ref="V3512:X3512"/>
    <mergeCell ref="Y3512:AA3512"/>
    <mergeCell ref="AB3512:AD3512"/>
    <mergeCell ref="D3513:L3513"/>
    <mergeCell ref="M3513:O3513"/>
    <mergeCell ref="P3513:R3513"/>
    <mergeCell ref="S3513:U3513"/>
    <mergeCell ref="V3513:X3513"/>
    <mergeCell ref="Y3513:AA3513"/>
    <mergeCell ref="AB3513:AD3513"/>
    <mergeCell ref="D3514:L3514"/>
    <mergeCell ref="M3514:O3514"/>
    <mergeCell ref="P3514:R3514"/>
    <mergeCell ref="S3514:U3514"/>
    <mergeCell ref="V3514:X3514"/>
    <mergeCell ref="Y3514:AA3514"/>
    <mergeCell ref="AB3514:AD3514"/>
    <mergeCell ref="D3505:L3505"/>
    <mergeCell ref="M3505:O3505"/>
    <mergeCell ref="P3505:R3505"/>
    <mergeCell ref="S3505:U3505"/>
    <mergeCell ref="V3505:X3505"/>
    <mergeCell ref="Y3505:AA3505"/>
    <mergeCell ref="AB3505:AD3505"/>
    <mergeCell ref="D3506:L3506"/>
    <mergeCell ref="M3506:O3506"/>
    <mergeCell ref="P3506:R3506"/>
    <mergeCell ref="S3506:U3506"/>
    <mergeCell ref="V3506:X3506"/>
    <mergeCell ref="Y3506:AA3506"/>
    <mergeCell ref="AB3506:AD3506"/>
    <mergeCell ref="D3507:L3507"/>
    <mergeCell ref="M3507:O3507"/>
    <mergeCell ref="P3507:R3507"/>
    <mergeCell ref="S3507:U3507"/>
    <mergeCell ref="V3507:X3507"/>
    <mergeCell ref="Y3507:AA3507"/>
    <mergeCell ref="AB3507:AD3507"/>
    <mergeCell ref="D3508:L3508"/>
    <mergeCell ref="M3508:O3508"/>
    <mergeCell ref="P3508:R3508"/>
    <mergeCell ref="S3508:U3508"/>
    <mergeCell ref="V3508:X3508"/>
    <mergeCell ref="Y3508:AA3508"/>
    <mergeCell ref="AB3508:AD3508"/>
    <mergeCell ref="D3509:L3509"/>
    <mergeCell ref="M3509:O3509"/>
    <mergeCell ref="P3509:R3509"/>
    <mergeCell ref="S3509:U3509"/>
    <mergeCell ref="V3509:X3509"/>
    <mergeCell ref="Y3509:AA3509"/>
    <mergeCell ref="AB3509:AD3509"/>
    <mergeCell ref="D3500:L3500"/>
    <mergeCell ref="M3500:O3500"/>
    <mergeCell ref="P3500:R3500"/>
    <mergeCell ref="S3500:U3500"/>
    <mergeCell ref="V3500:X3500"/>
    <mergeCell ref="Y3500:AA3500"/>
    <mergeCell ref="AB3500:AD3500"/>
    <mergeCell ref="D3501:L3501"/>
    <mergeCell ref="M3501:O3501"/>
    <mergeCell ref="P3501:R3501"/>
    <mergeCell ref="S3501:U3501"/>
    <mergeCell ref="V3501:X3501"/>
    <mergeCell ref="Y3501:AA3501"/>
    <mergeCell ref="AB3501:AD3501"/>
    <mergeCell ref="D3502:L3502"/>
    <mergeCell ref="M3502:O3502"/>
    <mergeCell ref="P3502:R3502"/>
    <mergeCell ref="S3502:U3502"/>
    <mergeCell ref="V3502:X3502"/>
    <mergeCell ref="Y3502:AA3502"/>
    <mergeCell ref="AB3502:AD3502"/>
    <mergeCell ref="D3503:L3503"/>
    <mergeCell ref="M3503:O3503"/>
    <mergeCell ref="P3503:R3503"/>
    <mergeCell ref="S3503:U3503"/>
    <mergeCell ref="V3503:X3503"/>
    <mergeCell ref="Y3503:AA3503"/>
    <mergeCell ref="AB3503:AD3503"/>
    <mergeCell ref="D3504:L3504"/>
    <mergeCell ref="M3504:O3504"/>
    <mergeCell ref="P3504:R3504"/>
    <mergeCell ref="S3504:U3504"/>
    <mergeCell ref="V3504:X3504"/>
    <mergeCell ref="Y3504:AA3504"/>
    <mergeCell ref="AB3504:AD3504"/>
    <mergeCell ref="D3495:L3495"/>
    <mergeCell ref="M3495:O3495"/>
    <mergeCell ref="P3495:R3495"/>
    <mergeCell ref="S3495:U3495"/>
    <mergeCell ref="V3495:X3495"/>
    <mergeCell ref="Y3495:AA3495"/>
    <mergeCell ref="AB3495:AD3495"/>
    <mergeCell ref="D3496:L3496"/>
    <mergeCell ref="M3496:O3496"/>
    <mergeCell ref="P3496:R3496"/>
    <mergeCell ref="S3496:U3496"/>
    <mergeCell ref="V3496:X3496"/>
    <mergeCell ref="Y3496:AA3496"/>
    <mergeCell ref="AB3496:AD3496"/>
    <mergeCell ref="D3497:L3497"/>
    <mergeCell ref="M3497:O3497"/>
    <mergeCell ref="P3497:R3497"/>
    <mergeCell ref="S3497:U3497"/>
    <mergeCell ref="V3497:X3497"/>
    <mergeCell ref="Y3497:AA3497"/>
    <mergeCell ref="AB3497:AD3497"/>
    <mergeCell ref="D3498:L3498"/>
    <mergeCell ref="M3498:O3498"/>
    <mergeCell ref="P3498:R3498"/>
    <mergeCell ref="S3498:U3498"/>
    <mergeCell ref="V3498:X3498"/>
    <mergeCell ref="Y3498:AA3498"/>
    <mergeCell ref="AB3498:AD3498"/>
    <mergeCell ref="D3499:L3499"/>
    <mergeCell ref="M3499:O3499"/>
    <mergeCell ref="P3499:R3499"/>
    <mergeCell ref="S3499:U3499"/>
    <mergeCell ref="V3499:X3499"/>
    <mergeCell ref="Y3499:AA3499"/>
    <mergeCell ref="AB3499:AD3499"/>
    <mergeCell ref="D3490:L3490"/>
    <mergeCell ref="M3490:O3490"/>
    <mergeCell ref="P3490:R3490"/>
    <mergeCell ref="S3490:U3490"/>
    <mergeCell ref="V3490:X3490"/>
    <mergeCell ref="Y3490:AA3490"/>
    <mergeCell ref="AB3490:AD3490"/>
    <mergeCell ref="D3491:L3491"/>
    <mergeCell ref="M3491:O3491"/>
    <mergeCell ref="P3491:R3491"/>
    <mergeCell ref="S3491:U3491"/>
    <mergeCell ref="V3491:X3491"/>
    <mergeCell ref="Y3491:AA3491"/>
    <mergeCell ref="AB3491:AD3491"/>
    <mergeCell ref="D3492:L3492"/>
    <mergeCell ref="M3492:O3492"/>
    <mergeCell ref="P3492:R3492"/>
    <mergeCell ref="S3492:U3492"/>
    <mergeCell ref="V3492:X3492"/>
    <mergeCell ref="Y3492:AA3492"/>
    <mergeCell ref="AB3492:AD3492"/>
    <mergeCell ref="D3493:L3493"/>
    <mergeCell ref="M3493:O3493"/>
    <mergeCell ref="P3493:R3493"/>
    <mergeCell ref="S3493:U3493"/>
    <mergeCell ref="V3493:X3493"/>
    <mergeCell ref="Y3493:AA3493"/>
    <mergeCell ref="AB3493:AD3493"/>
    <mergeCell ref="D3494:L3494"/>
    <mergeCell ref="M3494:O3494"/>
    <mergeCell ref="P3494:R3494"/>
    <mergeCell ref="S3494:U3494"/>
    <mergeCell ref="V3494:X3494"/>
    <mergeCell ref="Y3494:AA3494"/>
    <mergeCell ref="AB3494:AD3494"/>
    <mergeCell ref="D3485:L3485"/>
    <mergeCell ref="M3485:O3485"/>
    <mergeCell ref="P3485:R3485"/>
    <mergeCell ref="S3485:U3485"/>
    <mergeCell ref="V3485:X3485"/>
    <mergeCell ref="Y3485:AA3485"/>
    <mergeCell ref="AB3485:AD3485"/>
    <mergeCell ref="D3486:L3486"/>
    <mergeCell ref="M3486:O3486"/>
    <mergeCell ref="P3486:R3486"/>
    <mergeCell ref="S3486:U3486"/>
    <mergeCell ref="V3486:X3486"/>
    <mergeCell ref="Y3486:AA3486"/>
    <mergeCell ref="AB3486:AD3486"/>
    <mergeCell ref="D3487:L3487"/>
    <mergeCell ref="M3487:O3487"/>
    <mergeCell ref="P3487:R3487"/>
    <mergeCell ref="S3487:U3487"/>
    <mergeCell ref="V3487:X3487"/>
    <mergeCell ref="Y3487:AA3487"/>
    <mergeCell ref="AB3487:AD3487"/>
    <mergeCell ref="D3488:L3488"/>
    <mergeCell ref="M3488:O3488"/>
    <mergeCell ref="P3488:R3488"/>
    <mergeCell ref="S3488:U3488"/>
    <mergeCell ref="V3488:X3488"/>
    <mergeCell ref="Y3488:AA3488"/>
    <mergeCell ref="AB3488:AD3488"/>
    <mergeCell ref="D3489:L3489"/>
    <mergeCell ref="M3489:O3489"/>
    <mergeCell ref="P3489:R3489"/>
    <mergeCell ref="S3489:U3489"/>
    <mergeCell ref="V3489:X3489"/>
    <mergeCell ref="Y3489:AA3489"/>
    <mergeCell ref="AB3489:AD3489"/>
    <mergeCell ref="D3480:L3480"/>
    <mergeCell ref="M3480:O3480"/>
    <mergeCell ref="P3480:R3480"/>
    <mergeCell ref="S3480:U3480"/>
    <mergeCell ref="V3480:X3480"/>
    <mergeCell ref="Y3480:AA3480"/>
    <mergeCell ref="AB3480:AD3480"/>
    <mergeCell ref="D3481:L3481"/>
    <mergeCell ref="M3481:O3481"/>
    <mergeCell ref="P3481:R3481"/>
    <mergeCell ref="S3481:U3481"/>
    <mergeCell ref="V3481:X3481"/>
    <mergeCell ref="Y3481:AA3481"/>
    <mergeCell ref="AB3481:AD3481"/>
    <mergeCell ref="D3482:L3482"/>
    <mergeCell ref="M3482:O3482"/>
    <mergeCell ref="P3482:R3482"/>
    <mergeCell ref="S3482:U3482"/>
    <mergeCell ref="V3482:X3482"/>
    <mergeCell ref="Y3482:AA3482"/>
    <mergeCell ref="AB3482:AD3482"/>
    <mergeCell ref="D3483:L3483"/>
    <mergeCell ref="M3483:O3483"/>
    <mergeCell ref="P3483:R3483"/>
    <mergeCell ref="S3483:U3483"/>
    <mergeCell ref="V3483:X3483"/>
    <mergeCell ref="Y3483:AA3483"/>
    <mergeCell ref="AB3483:AD3483"/>
    <mergeCell ref="D3484:L3484"/>
    <mergeCell ref="M3484:O3484"/>
    <mergeCell ref="P3484:R3484"/>
    <mergeCell ref="S3484:U3484"/>
    <mergeCell ref="V3484:X3484"/>
    <mergeCell ref="Y3484:AA3484"/>
    <mergeCell ref="AB3484:AD3484"/>
    <mergeCell ref="D3475:L3475"/>
    <mergeCell ref="M3475:O3475"/>
    <mergeCell ref="P3475:R3475"/>
    <mergeCell ref="S3475:U3475"/>
    <mergeCell ref="V3475:X3475"/>
    <mergeCell ref="Y3475:AA3475"/>
    <mergeCell ref="AB3475:AD3475"/>
    <mergeCell ref="D3476:L3476"/>
    <mergeCell ref="M3476:O3476"/>
    <mergeCell ref="P3476:R3476"/>
    <mergeCell ref="S3476:U3476"/>
    <mergeCell ref="V3476:X3476"/>
    <mergeCell ref="Y3476:AA3476"/>
    <mergeCell ref="AB3476:AD3476"/>
    <mergeCell ref="D3477:L3477"/>
    <mergeCell ref="M3477:O3477"/>
    <mergeCell ref="P3477:R3477"/>
    <mergeCell ref="S3477:U3477"/>
    <mergeCell ref="V3477:X3477"/>
    <mergeCell ref="Y3477:AA3477"/>
    <mergeCell ref="AB3477:AD3477"/>
    <mergeCell ref="D3478:L3478"/>
    <mergeCell ref="M3478:O3478"/>
    <mergeCell ref="P3478:R3478"/>
    <mergeCell ref="S3478:U3478"/>
    <mergeCell ref="V3478:X3478"/>
    <mergeCell ref="Y3478:AA3478"/>
    <mergeCell ref="AB3478:AD3478"/>
    <mergeCell ref="D3479:L3479"/>
    <mergeCell ref="M3479:O3479"/>
    <mergeCell ref="P3479:R3479"/>
    <mergeCell ref="S3479:U3479"/>
    <mergeCell ref="V3479:X3479"/>
    <mergeCell ref="Y3479:AA3479"/>
    <mergeCell ref="AB3479:AD3479"/>
    <mergeCell ref="D3470:L3470"/>
    <mergeCell ref="M3470:O3470"/>
    <mergeCell ref="P3470:R3470"/>
    <mergeCell ref="S3470:U3470"/>
    <mergeCell ref="V3470:X3470"/>
    <mergeCell ref="Y3470:AA3470"/>
    <mergeCell ref="AB3470:AD3470"/>
    <mergeCell ref="D3471:L3471"/>
    <mergeCell ref="M3471:O3471"/>
    <mergeCell ref="P3471:R3471"/>
    <mergeCell ref="S3471:U3471"/>
    <mergeCell ref="V3471:X3471"/>
    <mergeCell ref="Y3471:AA3471"/>
    <mergeCell ref="AB3471:AD3471"/>
    <mergeCell ref="D3472:L3472"/>
    <mergeCell ref="M3472:O3472"/>
    <mergeCell ref="P3472:R3472"/>
    <mergeCell ref="S3472:U3472"/>
    <mergeCell ref="V3472:X3472"/>
    <mergeCell ref="Y3472:AA3472"/>
    <mergeCell ref="AB3472:AD3472"/>
    <mergeCell ref="D3473:L3473"/>
    <mergeCell ref="M3473:O3473"/>
    <mergeCell ref="P3473:R3473"/>
    <mergeCell ref="S3473:U3473"/>
    <mergeCell ref="V3473:X3473"/>
    <mergeCell ref="Y3473:AA3473"/>
    <mergeCell ref="AB3473:AD3473"/>
    <mergeCell ref="D3474:L3474"/>
    <mergeCell ref="M3474:O3474"/>
    <mergeCell ref="P3474:R3474"/>
    <mergeCell ref="S3474:U3474"/>
    <mergeCell ref="V3474:X3474"/>
    <mergeCell ref="Y3474:AA3474"/>
    <mergeCell ref="AB3474:AD3474"/>
    <mergeCell ref="D3465:L3465"/>
    <mergeCell ref="M3465:O3465"/>
    <mergeCell ref="P3465:R3465"/>
    <mergeCell ref="S3465:U3465"/>
    <mergeCell ref="V3465:X3465"/>
    <mergeCell ref="Y3465:AA3465"/>
    <mergeCell ref="AB3465:AD3465"/>
    <mergeCell ref="D3466:L3466"/>
    <mergeCell ref="M3466:O3466"/>
    <mergeCell ref="P3466:R3466"/>
    <mergeCell ref="S3466:U3466"/>
    <mergeCell ref="V3466:X3466"/>
    <mergeCell ref="Y3466:AA3466"/>
    <mergeCell ref="AB3466:AD3466"/>
    <mergeCell ref="D3467:L3467"/>
    <mergeCell ref="M3467:O3467"/>
    <mergeCell ref="P3467:R3467"/>
    <mergeCell ref="S3467:U3467"/>
    <mergeCell ref="V3467:X3467"/>
    <mergeCell ref="Y3467:AA3467"/>
    <mergeCell ref="AB3467:AD3467"/>
    <mergeCell ref="D3468:L3468"/>
    <mergeCell ref="M3468:O3468"/>
    <mergeCell ref="P3468:R3468"/>
    <mergeCell ref="S3468:U3468"/>
    <mergeCell ref="V3468:X3468"/>
    <mergeCell ref="Y3468:AA3468"/>
    <mergeCell ref="AB3468:AD3468"/>
    <mergeCell ref="D3469:L3469"/>
    <mergeCell ref="M3469:O3469"/>
    <mergeCell ref="P3469:R3469"/>
    <mergeCell ref="S3469:U3469"/>
    <mergeCell ref="V3469:X3469"/>
    <mergeCell ref="Y3469:AA3469"/>
    <mergeCell ref="AB3469:AD3469"/>
    <mergeCell ref="D3460:L3460"/>
    <mergeCell ref="M3460:O3460"/>
    <mergeCell ref="P3460:R3460"/>
    <mergeCell ref="S3460:U3460"/>
    <mergeCell ref="V3460:X3460"/>
    <mergeCell ref="Y3460:AA3460"/>
    <mergeCell ref="AB3460:AD3460"/>
    <mergeCell ref="D3461:L3461"/>
    <mergeCell ref="M3461:O3461"/>
    <mergeCell ref="P3461:R3461"/>
    <mergeCell ref="S3461:U3461"/>
    <mergeCell ref="V3461:X3461"/>
    <mergeCell ref="Y3461:AA3461"/>
    <mergeCell ref="AB3461:AD3461"/>
    <mergeCell ref="D3462:L3462"/>
    <mergeCell ref="M3462:O3462"/>
    <mergeCell ref="P3462:R3462"/>
    <mergeCell ref="S3462:U3462"/>
    <mergeCell ref="V3462:X3462"/>
    <mergeCell ref="Y3462:AA3462"/>
    <mergeCell ref="AB3462:AD3462"/>
    <mergeCell ref="D3463:L3463"/>
    <mergeCell ref="M3463:O3463"/>
    <mergeCell ref="P3463:R3463"/>
    <mergeCell ref="S3463:U3463"/>
    <mergeCell ref="V3463:X3463"/>
    <mergeCell ref="Y3463:AA3463"/>
    <mergeCell ref="AB3463:AD3463"/>
    <mergeCell ref="D3464:L3464"/>
    <mergeCell ref="M3464:O3464"/>
    <mergeCell ref="P3464:R3464"/>
    <mergeCell ref="S3464:U3464"/>
    <mergeCell ref="V3464:X3464"/>
    <mergeCell ref="Y3464:AA3464"/>
    <mergeCell ref="AB3464:AD3464"/>
    <mergeCell ref="D3455:L3455"/>
    <mergeCell ref="M3455:O3455"/>
    <mergeCell ref="P3455:R3455"/>
    <mergeCell ref="S3455:U3455"/>
    <mergeCell ref="V3455:X3455"/>
    <mergeCell ref="Y3455:AA3455"/>
    <mergeCell ref="AB3455:AD3455"/>
    <mergeCell ref="D3456:L3456"/>
    <mergeCell ref="M3456:O3456"/>
    <mergeCell ref="P3456:R3456"/>
    <mergeCell ref="S3456:U3456"/>
    <mergeCell ref="V3456:X3456"/>
    <mergeCell ref="Y3456:AA3456"/>
    <mergeCell ref="AB3456:AD3456"/>
    <mergeCell ref="D3457:L3457"/>
    <mergeCell ref="M3457:O3457"/>
    <mergeCell ref="P3457:R3457"/>
    <mergeCell ref="S3457:U3457"/>
    <mergeCell ref="V3457:X3457"/>
    <mergeCell ref="Y3457:AA3457"/>
    <mergeCell ref="AB3457:AD3457"/>
    <mergeCell ref="D3458:L3458"/>
    <mergeCell ref="M3458:O3458"/>
    <mergeCell ref="P3458:R3458"/>
    <mergeCell ref="S3458:U3458"/>
    <mergeCell ref="V3458:X3458"/>
    <mergeCell ref="Y3458:AA3458"/>
    <mergeCell ref="AB3458:AD3458"/>
    <mergeCell ref="D3459:L3459"/>
    <mergeCell ref="M3459:O3459"/>
    <mergeCell ref="P3459:R3459"/>
    <mergeCell ref="S3459:U3459"/>
    <mergeCell ref="V3459:X3459"/>
    <mergeCell ref="Y3459:AA3459"/>
    <mergeCell ref="AB3459:AD3459"/>
    <mergeCell ref="D3450:L3450"/>
    <mergeCell ref="M3450:O3450"/>
    <mergeCell ref="P3450:R3450"/>
    <mergeCell ref="S3450:U3450"/>
    <mergeCell ref="V3450:X3450"/>
    <mergeCell ref="Y3450:AA3450"/>
    <mergeCell ref="AB3450:AD3450"/>
    <mergeCell ref="D3451:L3451"/>
    <mergeCell ref="M3451:O3451"/>
    <mergeCell ref="P3451:R3451"/>
    <mergeCell ref="S3451:U3451"/>
    <mergeCell ref="V3451:X3451"/>
    <mergeCell ref="Y3451:AA3451"/>
    <mergeCell ref="AB3451:AD3451"/>
    <mergeCell ref="D3452:L3452"/>
    <mergeCell ref="M3452:O3452"/>
    <mergeCell ref="P3452:R3452"/>
    <mergeCell ref="S3452:U3452"/>
    <mergeCell ref="V3452:X3452"/>
    <mergeCell ref="Y3452:AA3452"/>
    <mergeCell ref="AB3452:AD3452"/>
    <mergeCell ref="D3453:L3453"/>
    <mergeCell ref="M3453:O3453"/>
    <mergeCell ref="P3453:R3453"/>
    <mergeCell ref="S3453:U3453"/>
    <mergeCell ref="V3453:X3453"/>
    <mergeCell ref="Y3453:AA3453"/>
    <mergeCell ref="AB3453:AD3453"/>
    <mergeCell ref="D3454:L3454"/>
    <mergeCell ref="M3454:O3454"/>
    <mergeCell ref="P3454:R3454"/>
    <mergeCell ref="S3454:U3454"/>
    <mergeCell ref="V3454:X3454"/>
    <mergeCell ref="Y3454:AA3454"/>
    <mergeCell ref="AB3454:AD3454"/>
    <mergeCell ref="D3445:L3445"/>
    <mergeCell ref="M3445:O3445"/>
    <mergeCell ref="P3445:R3445"/>
    <mergeCell ref="S3445:U3445"/>
    <mergeCell ref="V3445:X3445"/>
    <mergeCell ref="Y3445:AA3445"/>
    <mergeCell ref="AB3445:AD3445"/>
    <mergeCell ref="D3446:L3446"/>
    <mergeCell ref="M3446:O3446"/>
    <mergeCell ref="P3446:R3446"/>
    <mergeCell ref="S3446:U3446"/>
    <mergeCell ref="V3446:X3446"/>
    <mergeCell ref="Y3446:AA3446"/>
    <mergeCell ref="AB3446:AD3446"/>
    <mergeCell ref="D3447:L3447"/>
    <mergeCell ref="M3447:O3447"/>
    <mergeCell ref="P3447:R3447"/>
    <mergeCell ref="S3447:U3447"/>
    <mergeCell ref="V3447:X3447"/>
    <mergeCell ref="Y3447:AA3447"/>
    <mergeCell ref="AB3447:AD3447"/>
    <mergeCell ref="D3448:L3448"/>
    <mergeCell ref="M3448:O3448"/>
    <mergeCell ref="P3448:R3448"/>
    <mergeCell ref="S3448:U3448"/>
    <mergeCell ref="V3448:X3448"/>
    <mergeCell ref="Y3448:AA3448"/>
    <mergeCell ref="AB3448:AD3448"/>
    <mergeCell ref="D3449:L3449"/>
    <mergeCell ref="M3449:O3449"/>
    <mergeCell ref="P3449:R3449"/>
    <mergeCell ref="S3449:U3449"/>
    <mergeCell ref="V3449:X3449"/>
    <mergeCell ref="Y3449:AA3449"/>
    <mergeCell ref="AB3449:AD3449"/>
    <mergeCell ref="D3440:L3440"/>
    <mergeCell ref="M3440:O3440"/>
    <mergeCell ref="P3440:R3440"/>
    <mergeCell ref="S3440:U3440"/>
    <mergeCell ref="V3440:X3440"/>
    <mergeCell ref="Y3440:AA3440"/>
    <mergeCell ref="AB3440:AD3440"/>
    <mergeCell ref="D3441:L3441"/>
    <mergeCell ref="M3441:O3441"/>
    <mergeCell ref="P3441:R3441"/>
    <mergeCell ref="S3441:U3441"/>
    <mergeCell ref="V3441:X3441"/>
    <mergeCell ref="Y3441:AA3441"/>
    <mergeCell ref="AB3441:AD3441"/>
    <mergeCell ref="D3442:L3442"/>
    <mergeCell ref="M3442:O3442"/>
    <mergeCell ref="P3442:R3442"/>
    <mergeCell ref="S3442:U3442"/>
    <mergeCell ref="V3442:X3442"/>
    <mergeCell ref="Y3442:AA3442"/>
    <mergeCell ref="AB3442:AD3442"/>
    <mergeCell ref="D3443:L3443"/>
    <mergeCell ref="M3443:O3443"/>
    <mergeCell ref="P3443:R3443"/>
    <mergeCell ref="S3443:U3443"/>
    <mergeCell ref="V3443:X3443"/>
    <mergeCell ref="Y3443:AA3443"/>
    <mergeCell ref="AB3443:AD3443"/>
    <mergeCell ref="D3444:L3444"/>
    <mergeCell ref="M3444:O3444"/>
    <mergeCell ref="P3444:R3444"/>
    <mergeCell ref="S3444:U3444"/>
    <mergeCell ref="V3444:X3444"/>
    <mergeCell ref="Y3444:AA3444"/>
    <mergeCell ref="AB3444:AD3444"/>
    <mergeCell ref="B3429:AD3429"/>
    <mergeCell ref="B3431:AD3431"/>
    <mergeCell ref="C3432:AD3432"/>
    <mergeCell ref="C3436:L3437"/>
    <mergeCell ref="M3436:U3436"/>
    <mergeCell ref="V3436:AD3436"/>
    <mergeCell ref="M3437:O3437"/>
    <mergeCell ref="V3437:X3437"/>
    <mergeCell ref="P3437:R3437"/>
    <mergeCell ref="S3437:U3437"/>
    <mergeCell ref="Y3437:AA3437"/>
    <mergeCell ref="AB3437:AD3437"/>
    <mergeCell ref="D3438:L3438"/>
    <mergeCell ref="M3438:O3438"/>
    <mergeCell ref="P3438:R3438"/>
    <mergeCell ref="S3438:U3438"/>
    <mergeCell ref="V3438:X3438"/>
    <mergeCell ref="Y3438:AA3438"/>
    <mergeCell ref="AB3438:AD3438"/>
    <mergeCell ref="C3433:AD3433"/>
    <mergeCell ref="C3434:AD3434"/>
    <mergeCell ref="D3439:L3439"/>
    <mergeCell ref="M3439:O3439"/>
    <mergeCell ref="P3439:R3439"/>
    <mergeCell ref="S3439:U3439"/>
    <mergeCell ref="V3439:X3439"/>
    <mergeCell ref="Y3439:AA3439"/>
    <mergeCell ref="AB3439:AD3439"/>
    <mergeCell ref="O3419:P3419"/>
    <mergeCell ref="Q3419:R3419"/>
    <mergeCell ref="S3419:T3419"/>
    <mergeCell ref="U3419:V3419"/>
    <mergeCell ref="W3419:X3419"/>
    <mergeCell ref="Y3419:Z3419"/>
    <mergeCell ref="AA3419:AB3419"/>
    <mergeCell ref="AC3419:AD3419"/>
    <mergeCell ref="B3424:AD3424"/>
    <mergeCell ref="B3425:AD3425"/>
    <mergeCell ref="B3426:AD3426"/>
    <mergeCell ref="D3412:N3412"/>
    <mergeCell ref="D3416:N3416"/>
    <mergeCell ref="O3416:P3416"/>
    <mergeCell ref="Q3416:R3416"/>
    <mergeCell ref="S3416:T3416"/>
    <mergeCell ref="U3416:V3416"/>
    <mergeCell ref="W3416:X3416"/>
    <mergeCell ref="Y3416:Z3416"/>
    <mergeCell ref="AA3416:AB3416"/>
    <mergeCell ref="AC3416:AD3416"/>
    <mergeCell ref="D3417:N3417"/>
    <mergeCell ref="O3417:P3417"/>
    <mergeCell ref="Q3417:R3417"/>
    <mergeCell ref="S3417:T3417"/>
    <mergeCell ref="U3417:V3417"/>
    <mergeCell ref="W3417:X3417"/>
    <mergeCell ref="Y3417:Z3417"/>
    <mergeCell ref="AA3417:AB3417"/>
    <mergeCell ref="AC3417:AD3417"/>
    <mergeCell ref="D3418:N3418"/>
    <mergeCell ref="O3418:P3418"/>
    <mergeCell ref="Q3418:R3418"/>
    <mergeCell ref="S3418:T3418"/>
    <mergeCell ref="U3418:V3418"/>
    <mergeCell ref="W3418:X3418"/>
    <mergeCell ref="Y3418:Z3418"/>
    <mergeCell ref="AA3418:AB3418"/>
    <mergeCell ref="AC3418:AD3418"/>
    <mergeCell ref="O3412:P3412"/>
    <mergeCell ref="Q3412:R3412"/>
    <mergeCell ref="S3412:T3412"/>
    <mergeCell ref="U3412:V3412"/>
    <mergeCell ref="W3412:X3412"/>
    <mergeCell ref="Y3412:Z3412"/>
    <mergeCell ref="AA3412:AB3412"/>
    <mergeCell ref="AC3412:AD3412"/>
    <mergeCell ref="D3413:N3413"/>
    <mergeCell ref="O3413:P3413"/>
    <mergeCell ref="Q3413:R3413"/>
    <mergeCell ref="S3413:T3413"/>
    <mergeCell ref="U3413:V3413"/>
    <mergeCell ref="W3413:X3413"/>
    <mergeCell ref="Y3413:Z3413"/>
    <mergeCell ref="AA3413:AB3413"/>
    <mergeCell ref="AC3413:AD3413"/>
    <mergeCell ref="D3414:N3414"/>
    <mergeCell ref="O3414:P3414"/>
    <mergeCell ref="Q3414:R3414"/>
    <mergeCell ref="S3414:T3414"/>
    <mergeCell ref="U3414:V3414"/>
    <mergeCell ref="W3414:X3414"/>
    <mergeCell ref="Y3414:Z3414"/>
    <mergeCell ref="AA3414:AB3414"/>
    <mergeCell ref="AC3414:AD3414"/>
    <mergeCell ref="D3415:N3415"/>
    <mergeCell ref="O3415:P3415"/>
    <mergeCell ref="Q3415:R3415"/>
    <mergeCell ref="S3415:T3415"/>
    <mergeCell ref="U3415:V3415"/>
    <mergeCell ref="W3415:X3415"/>
    <mergeCell ref="Y3415:Z3415"/>
    <mergeCell ref="AA3415:AB3415"/>
    <mergeCell ref="AC3415:AD3415"/>
    <mergeCell ref="D3409:N3409"/>
    <mergeCell ref="O3409:P3409"/>
    <mergeCell ref="Q3409:R3409"/>
    <mergeCell ref="S3409:T3409"/>
    <mergeCell ref="U3409:V3409"/>
    <mergeCell ref="W3409:X3409"/>
    <mergeCell ref="Y3409:Z3409"/>
    <mergeCell ref="AA3409:AB3409"/>
    <mergeCell ref="AC3409:AD3409"/>
    <mergeCell ref="D3410:N3410"/>
    <mergeCell ref="O3410:P3410"/>
    <mergeCell ref="Q3410:R3410"/>
    <mergeCell ref="S3410:T3410"/>
    <mergeCell ref="U3410:V3410"/>
    <mergeCell ref="W3410:X3410"/>
    <mergeCell ref="Y3410:Z3410"/>
    <mergeCell ref="AA3410:AB3410"/>
    <mergeCell ref="AC3410:AD3410"/>
    <mergeCell ref="D3408:N3408"/>
    <mergeCell ref="O3408:P3408"/>
    <mergeCell ref="Q3408:R3408"/>
    <mergeCell ref="S3408:T3408"/>
    <mergeCell ref="U3408:V3408"/>
    <mergeCell ref="W3408:X3408"/>
    <mergeCell ref="Y3408:Z3408"/>
    <mergeCell ref="AA3408:AB3408"/>
    <mergeCell ref="AC3408:AD3408"/>
    <mergeCell ref="D3411:N3411"/>
    <mergeCell ref="O3411:P3411"/>
    <mergeCell ref="Q3411:R3411"/>
    <mergeCell ref="S3411:T3411"/>
    <mergeCell ref="U3411:V3411"/>
    <mergeCell ref="W3411:X3411"/>
    <mergeCell ref="Y3411:Z3411"/>
    <mergeCell ref="AA3411:AB3411"/>
    <mergeCell ref="AC3411:AD3411"/>
    <mergeCell ref="D3398:N3398"/>
    <mergeCell ref="D3402:N3402"/>
    <mergeCell ref="O3402:P3402"/>
    <mergeCell ref="Q3402:R3402"/>
    <mergeCell ref="S3402:T3402"/>
    <mergeCell ref="U3402:V3402"/>
    <mergeCell ref="W3402:X3402"/>
    <mergeCell ref="Y3402:Z3402"/>
    <mergeCell ref="AA3402:AB3402"/>
    <mergeCell ref="AC3402:AD3402"/>
    <mergeCell ref="O3398:P3398"/>
    <mergeCell ref="Q3398:R3398"/>
    <mergeCell ref="S3398:T3398"/>
    <mergeCell ref="U3398:V3398"/>
    <mergeCell ref="W3398:X3398"/>
    <mergeCell ref="Y3398:Z3398"/>
    <mergeCell ref="AA3398:AB3398"/>
    <mergeCell ref="AC3398:AD3398"/>
    <mergeCell ref="D3399:N3399"/>
    <mergeCell ref="O3399:P3399"/>
    <mergeCell ref="Q3399:R3399"/>
    <mergeCell ref="S3399:T3399"/>
    <mergeCell ref="U3399:V3399"/>
    <mergeCell ref="W3399:X3399"/>
    <mergeCell ref="Y3399:Z3399"/>
    <mergeCell ref="AA3399:AB3399"/>
    <mergeCell ref="AC3399:AD3399"/>
    <mergeCell ref="D3400:N3400"/>
    <mergeCell ref="O3400:P3400"/>
    <mergeCell ref="Q3400:R3400"/>
    <mergeCell ref="S3400:T3400"/>
    <mergeCell ref="U3400:V3400"/>
    <mergeCell ref="W3400:X3400"/>
    <mergeCell ref="Y3400:Z3400"/>
    <mergeCell ref="AA3400:AB3400"/>
    <mergeCell ref="AC3400:AD3400"/>
    <mergeCell ref="D3401:N3401"/>
    <mergeCell ref="O3391:P3391"/>
    <mergeCell ref="Q3391:R3391"/>
    <mergeCell ref="S3391:T3391"/>
    <mergeCell ref="U3391:V3391"/>
    <mergeCell ref="W3391:X3391"/>
    <mergeCell ref="Y3391:Z3391"/>
    <mergeCell ref="AA3391:AB3391"/>
    <mergeCell ref="AC3391:AD3391"/>
    <mergeCell ref="D3395:N3395"/>
    <mergeCell ref="O3395:P3395"/>
    <mergeCell ref="Q3395:R3395"/>
    <mergeCell ref="S3395:T3395"/>
    <mergeCell ref="U3395:V3395"/>
    <mergeCell ref="W3395:X3395"/>
    <mergeCell ref="Y3395:Z3395"/>
    <mergeCell ref="AA3395:AB3395"/>
    <mergeCell ref="AC3395:AD3395"/>
    <mergeCell ref="D3396:N3396"/>
    <mergeCell ref="O3396:P3396"/>
    <mergeCell ref="Q3396:R3396"/>
    <mergeCell ref="S3396:T3396"/>
    <mergeCell ref="U3396:V3396"/>
    <mergeCell ref="W3396:X3396"/>
    <mergeCell ref="Y3396:Z3396"/>
    <mergeCell ref="AA3396:AB3396"/>
    <mergeCell ref="AC3396:AD3396"/>
    <mergeCell ref="D3397:N3397"/>
    <mergeCell ref="O3397:P3397"/>
    <mergeCell ref="Q3397:R3397"/>
    <mergeCell ref="S3397:T3397"/>
    <mergeCell ref="U3397:V3397"/>
    <mergeCell ref="W3397:X3397"/>
    <mergeCell ref="Y3397:Z3397"/>
    <mergeCell ref="AA3397:AB3397"/>
    <mergeCell ref="AC3397:AD3397"/>
    <mergeCell ref="Q3392:R3392"/>
    <mergeCell ref="S3392:T3392"/>
    <mergeCell ref="U3392:V3392"/>
    <mergeCell ref="W3392:X3392"/>
    <mergeCell ref="Y3392:Z3392"/>
    <mergeCell ref="AA3392:AB3392"/>
    <mergeCell ref="AC3392:AD3392"/>
    <mergeCell ref="D3393:N3393"/>
    <mergeCell ref="O3393:P3393"/>
    <mergeCell ref="Q3393:R3393"/>
    <mergeCell ref="S3393:T3393"/>
    <mergeCell ref="U3393:V3393"/>
    <mergeCell ref="W3393:X3393"/>
    <mergeCell ref="Y3393:Z3393"/>
    <mergeCell ref="AA3393:AB3393"/>
    <mergeCell ref="AC3393:AD3393"/>
    <mergeCell ref="D3394:N3394"/>
    <mergeCell ref="O3394:P3394"/>
    <mergeCell ref="Q3394:R3394"/>
    <mergeCell ref="S3394:T3394"/>
    <mergeCell ref="U3394:V3394"/>
    <mergeCell ref="W3394:X3394"/>
    <mergeCell ref="Y3394:Z3394"/>
    <mergeCell ref="AA3394:AB3394"/>
    <mergeCell ref="AC3394:AD3394"/>
    <mergeCell ref="D3391:N3391"/>
    <mergeCell ref="D3381:N3381"/>
    <mergeCell ref="D3385:N3385"/>
    <mergeCell ref="O3385:P3385"/>
    <mergeCell ref="Q3385:R3385"/>
    <mergeCell ref="S3385:T3385"/>
    <mergeCell ref="U3385:V3385"/>
    <mergeCell ref="W3385:X3385"/>
    <mergeCell ref="Y3385:Z3385"/>
    <mergeCell ref="AA3385:AB3385"/>
    <mergeCell ref="AC3385:AD3385"/>
    <mergeCell ref="D3386:N3386"/>
    <mergeCell ref="O3386:P3386"/>
    <mergeCell ref="Q3386:R3386"/>
    <mergeCell ref="S3386:T3386"/>
    <mergeCell ref="U3386:V3386"/>
    <mergeCell ref="W3386:X3386"/>
    <mergeCell ref="Y3386:Z3386"/>
    <mergeCell ref="AA3386:AB3386"/>
    <mergeCell ref="AC3386:AD3386"/>
    <mergeCell ref="O3381:P3381"/>
    <mergeCell ref="Q3381:R3381"/>
    <mergeCell ref="S3381:T3381"/>
    <mergeCell ref="U3381:V3381"/>
    <mergeCell ref="W3381:X3381"/>
    <mergeCell ref="Y3381:Z3381"/>
    <mergeCell ref="AA3381:AB3381"/>
    <mergeCell ref="AC3381:AD3381"/>
    <mergeCell ref="D3382:N3382"/>
    <mergeCell ref="O3382:P3382"/>
    <mergeCell ref="Q3382:R3382"/>
    <mergeCell ref="S3382:T3382"/>
    <mergeCell ref="U3382:V3382"/>
    <mergeCell ref="W3382:X3382"/>
    <mergeCell ref="Y3382:Z3382"/>
    <mergeCell ref="AA3382:AB3382"/>
    <mergeCell ref="AC3382:AD3382"/>
    <mergeCell ref="D3383:N3383"/>
    <mergeCell ref="O3383:P3383"/>
    <mergeCell ref="Q3383:R3383"/>
    <mergeCell ref="S3383:T3383"/>
    <mergeCell ref="U3383:V3383"/>
    <mergeCell ref="W3383:X3383"/>
    <mergeCell ref="Y3383:Z3383"/>
    <mergeCell ref="AA3383:AB3383"/>
    <mergeCell ref="AC3383:AD3383"/>
    <mergeCell ref="D3384:N3384"/>
    <mergeCell ref="O3384:P3384"/>
    <mergeCell ref="Q3384:R3384"/>
    <mergeCell ref="S3384:T3384"/>
    <mergeCell ref="U3384:V3384"/>
    <mergeCell ref="W3384:X3384"/>
    <mergeCell ref="Y3384:Z3384"/>
    <mergeCell ref="AA3384:AB3384"/>
    <mergeCell ref="AC3384:AD3384"/>
    <mergeCell ref="D3364:N3364"/>
    <mergeCell ref="D3368:N3368"/>
    <mergeCell ref="O3368:P3368"/>
    <mergeCell ref="Q3368:R3368"/>
    <mergeCell ref="S3368:T3368"/>
    <mergeCell ref="U3368:V3368"/>
    <mergeCell ref="W3368:X3368"/>
    <mergeCell ref="Y3368:Z3368"/>
    <mergeCell ref="AA3368:AB3368"/>
    <mergeCell ref="AC3368:AD3368"/>
    <mergeCell ref="D3369:N3369"/>
    <mergeCell ref="O3369:P3369"/>
    <mergeCell ref="Q3369:R3369"/>
    <mergeCell ref="S3369:T3369"/>
    <mergeCell ref="U3369:V3369"/>
    <mergeCell ref="W3369:X3369"/>
    <mergeCell ref="Y3369:Z3369"/>
    <mergeCell ref="AA3369:AB3369"/>
    <mergeCell ref="AC3369:AD3369"/>
    <mergeCell ref="D3370:N3370"/>
    <mergeCell ref="O3370:P3370"/>
    <mergeCell ref="Q3370:R3370"/>
    <mergeCell ref="S3370:T3370"/>
    <mergeCell ref="U3370:V3370"/>
    <mergeCell ref="W3370:X3370"/>
    <mergeCell ref="Y3370:Z3370"/>
    <mergeCell ref="AA3370:AB3370"/>
    <mergeCell ref="AC3370:AD3370"/>
    <mergeCell ref="O3364:P3364"/>
    <mergeCell ref="Q3364:R3364"/>
    <mergeCell ref="S3364:T3364"/>
    <mergeCell ref="U3364:V3364"/>
    <mergeCell ref="W3364:X3364"/>
    <mergeCell ref="Y3364:Z3364"/>
    <mergeCell ref="AA3364:AB3364"/>
    <mergeCell ref="AC3364:AD3364"/>
    <mergeCell ref="D3365:N3365"/>
    <mergeCell ref="O3365:P3365"/>
    <mergeCell ref="Q3365:R3365"/>
    <mergeCell ref="S3365:T3365"/>
    <mergeCell ref="U3365:V3365"/>
    <mergeCell ref="W3365:X3365"/>
    <mergeCell ref="Y3365:Z3365"/>
    <mergeCell ref="AA3365:AB3365"/>
    <mergeCell ref="AC3365:AD3365"/>
    <mergeCell ref="D3366:N3366"/>
    <mergeCell ref="O3366:P3366"/>
    <mergeCell ref="Q3366:R3366"/>
    <mergeCell ref="S3366:T3366"/>
    <mergeCell ref="U3366:V3366"/>
    <mergeCell ref="W3366:X3366"/>
    <mergeCell ref="Y3366:Z3366"/>
    <mergeCell ref="AA3366:AB3366"/>
    <mergeCell ref="AC3366:AD3366"/>
    <mergeCell ref="D3367:N3367"/>
    <mergeCell ref="O3367:P3367"/>
    <mergeCell ref="Q3367:R3367"/>
    <mergeCell ref="S3367:T3367"/>
    <mergeCell ref="U3367:V3367"/>
    <mergeCell ref="W3367:X3367"/>
    <mergeCell ref="Y3367:Z3367"/>
    <mergeCell ref="AA3367:AB3367"/>
    <mergeCell ref="AC3367:AD3367"/>
    <mergeCell ref="D3361:N3361"/>
    <mergeCell ref="O3361:P3361"/>
    <mergeCell ref="Q3361:R3361"/>
    <mergeCell ref="S3361:T3361"/>
    <mergeCell ref="U3361:V3361"/>
    <mergeCell ref="W3361:X3361"/>
    <mergeCell ref="Y3361:Z3361"/>
    <mergeCell ref="AA3361:AB3361"/>
    <mergeCell ref="AC3361:AD3361"/>
    <mergeCell ref="D3362:N3362"/>
    <mergeCell ref="O3362:P3362"/>
    <mergeCell ref="Q3362:R3362"/>
    <mergeCell ref="S3362:T3362"/>
    <mergeCell ref="U3362:V3362"/>
    <mergeCell ref="W3362:X3362"/>
    <mergeCell ref="Y3362:Z3362"/>
    <mergeCell ref="AA3362:AB3362"/>
    <mergeCell ref="AC3362:AD3362"/>
    <mergeCell ref="D3360:N3360"/>
    <mergeCell ref="O3360:P3360"/>
    <mergeCell ref="Q3360:R3360"/>
    <mergeCell ref="S3360:T3360"/>
    <mergeCell ref="U3360:V3360"/>
    <mergeCell ref="W3360:X3360"/>
    <mergeCell ref="Y3360:Z3360"/>
    <mergeCell ref="AA3360:AB3360"/>
    <mergeCell ref="AC3360:AD3360"/>
    <mergeCell ref="D3363:N3363"/>
    <mergeCell ref="O3363:P3363"/>
    <mergeCell ref="Q3363:R3363"/>
    <mergeCell ref="S3363:T3363"/>
    <mergeCell ref="U3363:V3363"/>
    <mergeCell ref="W3363:X3363"/>
    <mergeCell ref="Y3363:Z3363"/>
    <mergeCell ref="AA3363:AB3363"/>
    <mergeCell ref="AC3363:AD3363"/>
    <mergeCell ref="D3347:N3347"/>
    <mergeCell ref="O3347:P3347"/>
    <mergeCell ref="Q3347:R3347"/>
    <mergeCell ref="S3347:T3347"/>
    <mergeCell ref="U3347:V3347"/>
    <mergeCell ref="W3347:X3347"/>
    <mergeCell ref="Y3347:Z3347"/>
    <mergeCell ref="AA3347:AB3347"/>
    <mergeCell ref="AC3347:AD3347"/>
    <mergeCell ref="D3348:N3348"/>
    <mergeCell ref="O3348:P3348"/>
    <mergeCell ref="Q3348:R3348"/>
    <mergeCell ref="S3348:T3348"/>
    <mergeCell ref="U3348:V3348"/>
    <mergeCell ref="W3348:X3348"/>
    <mergeCell ref="Y3348:Z3348"/>
    <mergeCell ref="AA3348:AB3348"/>
    <mergeCell ref="AC3348:AD3348"/>
    <mergeCell ref="D3349:N3349"/>
    <mergeCell ref="O3349:P3349"/>
    <mergeCell ref="Q3349:R3349"/>
    <mergeCell ref="S3349:T3349"/>
    <mergeCell ref="U3349:V3349"/>
    <mergeCell ref="W3349:X3349"/>
    <mergeCell ref="Y3349:Z3349"/>
    <mergeCell ref="AA3349:AB3349"/>
    <mergeCell ref="AC3349:AD3349"/>
    <mergeCell ref="D3350:N3350"/>
    <mergeCell ref="D3354:N3354"/>
    <mergeCell ref="O3354:P3354"/>
    <mergeCell ref="Q3354:R3354"/>
    <mergeCell ref="S3354:T3354"/>
    <mergeCell ref="U3354:V3354"/>
    <mergeCell ref="W3354:X3354"/>
    <mergeCell ref="Y3354:Z3354"/>
    <mergeCell ref="AA3354:AB3354"/>
    <mergeCell ref="AC3354:AD3354"/>
    <mergeCell ref="O3350:P3350"/>
    <mergeCell ref="Q3350:R3350"/>
    <mergeCell ref="S3350:T3350"/>
    <mergeCell ref="U3350:V3350"/>
    <mergeCell ref="W3350:X3350"/>
    <mergeCell ref="Y3350:Z3350"/>
    <mergeCell ref="AA3350:AB3350"/>
    <mergeCell ref="AC3350:AD3350"/>
    <mergeCell ref="D3351:N3351"/>
    <mergeCell ref="O3351:P3351"/>
    <mergeCell ref="Q3351:R3351"/>
    <mergeCell ref="S3351:T3351"/>
    <mergeCell ref="U3351:V3351"/>
    <mergeCell ref="W3351:X3351"/>
    <mergeCell ref="Y3351:Z3351"/>
    <mergeCell ref="AA3351:AB3351"/>
    <mergeCell ref="AC3351:AD3351"/>
    <mergeCell ref="D3352:N3352"/>
    <mergeCell ref="O3352:P3352"/>
    <mergeCell ref="Q3352:R3352"/>
    <mergeCell ref="S3352:T3352"/>
    <mergeCell ref="U3352:V3352"/>
    <mergeCell ref="W3352:X3352"/>
    <mergeCell ref="Y3352:Z3352"/>
    <mergeCell ref="AA3352:AB3352"/>
    <mergeCell ref="AC3352:AD3352"/>
    <mergeCell ref="D3353:N3353"/>
    <mergeCell ref="S3344:T3344"/>
    <mergeCell ref="U3344:V3344"/>
    <mergeCell ref="W3344:X3344"/>
    <mergeCell ref="Y3344:Z3344"/>
    <mergeCell ref="AA3344:AB3344"/>
    <mergeCell ref="AC3344:AD3344"/>
    <mergeCell ref="D3345:N3345"/>
    <mergeCell ref="O3345:P3345"/>
    <mergeCell ref="Q3345:R3345"/>
    <mergeCell ref="S3345:T3345"/>
    <mergeCell ref="U3345:V3345"/>
    <mergeCell ref="W3345:X3345"/>
    <mergeCell ref="Y3345:Z3345"/>
    <mergeCell ref="AA3345:AB3345"/>
    <mergeCell ref="AC3345:AD3345"/>
    <mergeCell ref="D3346:N3346"/>
    <mergeCell ref="O3346:P3346"/>
    <mergeCell ref="Q3346:R3346"/>
    <mergeCell ref="S3346:T3346"/>
    <mergeCell ref="U3346:V3346"/>
    <mergeCell ref="W3346:X3346"/>
    <mergeCell ref="Y3346:Z3346"/>
    <mergeCell ref="AA3346:AB3346"/>
    <mergeCell ref="AC3346:AD3346"/>
    <mergeCell ref="D3343:N3343"/>
    <mergeCell ref="O3343:P3343"/>
    <mergeCell ref="Q3343:R3343"/>
    <mergeCell ref="S3343:T3343"/>
    <mergeCell ref="U3343:V3343"/>
    <mergeCell ref="W3343:X3343"/>
    <mergeCell ref="Y3343:Z3343"/>
    <mergeCell ref="AA3343:AB3343"/>
    <mergeCell ref="AC3343:AD3343"/>
    <mergeCell ref="D3344:N3344"/>
    <mergeCell ref="O3344:P3344"/>
    <mergeCell ref="Q3344:R3344"/>
    <mergeCell ref="D3331:N3331"/>
    <mergeCell ref="O3331:P3331"/>
    <mergeCell ref="Q3331:R3331"/>
    <mergeCell ref="S3331:T3331"/>
    <mergeCell ref="U3331:V3331"/>
    <mergeCell ref="W3331:X3331"/>
    <mergeCell ref="Y3331:Z3331"/>
    <mergeCell ref="AA3331:AB3331"/>
    <mergeCell ref="AC3331:AD3331"/>
    <mergeCell ref="D3332:N3332"/>
    <mergeCell ref="O3332:P3332"/>
    <mergeCell ref="Q3332:R3332"/>
    <mergeCell ref="S3332:T3332"/>
    <mergeCell ref="U3332:V3332"/>
    <mergeCell ref="W3332:X3332"/>
    <mergeCell ref="Y3332:Z3332"/>
    <mergeCell ref="AA3332:AB3332"/>
    <mergeCell ref="AC3332:AD3332"/>
    <mergeCell ref="D3333:N3333"/>
    <mergeCell ref="D3337:N3337"/>
    <mergeCell ref="O3337:P3337"/>
    <mergeCell ref="Q3337:R3337"/>
    <mergeCell ref="S3337:T3337"/>
    <mergeCell ref="U3337:V3337"/>
    <mergeCell ref="W3337:X3337"/>
    <mergeCell ref="Y3337:Z3337"/>
    <mergeCell ref="AA3337:AB3337"/>
    <mergeCell ref="AC3337:AD3337"/>
    <mergeCell ref="D3338:N3338"/>
    <mergeCell ref="O3338:P3338"/>
    <mergeCell ref="Q3338:R3338"/>
    <mergeCell ref="S3338:T3338"/>
    <mergeCell ref="U3338:V3338"/>
    <mergeCell ref="W3338:X3338"/>
    <mergeCell ref="Y3338:Z3338"/>
    <mergeCell ref="AA3338:AB3338"/>
    <mergeCell ref="AC3338:AD3338"/>
    <mergeCell ref="O3333:P3333"/>
    <mergeCell ref="Q3333:R3333"/>
    <mergeCell ref="S3333:T3333"/>
    <mergeCell ref="U3333:V3333"/>
    <mergeCell ref="W3333:X3333"/>
    <mergeCell ref="Y3333:Z3333"/>
    <mergeCell ref="AA3333:AB3333"/>
    <mergeCell ref="AC3333:AD3333"/>
    <mergeCell ref="D3334:N3334"/>
    <mergeCell ref="O3334:P3334"/>
    <mergeCell ref="Q3334:R3334"/>
    <mergeCell ref="S3334:T3334"/>
    <mergeCell ref="U3334:V3334"/>
    <mergeCell ref="W3334:X3334"/>
    <mergeCell ref="Y3334:Z3334"/>
    <mergeCell ref="AA3334:AB3334"/>
    <mergeCell ref="AC3334:AD3334"/>
    <mergeCell ref="D3335:N3335"/>
    <mergeCell ref="O3335:P3335"/>
    <mergeCell ref="Q3335:R3335"/>
    <mergeCell ref="S3335:T3335"/>
    <mergeCell ref="U3335:V3335"/>
    <mergeCell ref="W3335:X3335"/>
    <mergeCell ref="Y3335:Z3335"/>
    <mergeCell ref="AA3335:AB3335"/>
    <mergeCell ref="AC3335:AD3335"/>
    <mergeCell ref="D3336:N3336"/>
    <mergeCell ref="Y3324:Z3324"/>
    <mergeCell ref="AA3324:AB3324"/>
    <mergeCell ref="AC3324:AD3324"/>
    <mergeCell ref="D3325:N3325"/>
    <mergeCell ref="O3325:P3325"/>
    <mergeCell ref="Q3325:R3325"/>
    <mergeCell ref="S3325:T3325"/>
    <mergeCell ref="U3325:V3325"/>
    <mergeCell ref="W3325:X3325"/>
    <mergeCell ref="Y3325:Z3325"/>
    <mergeCell ref="AA3325:AB3325"/>
    <mergeCell ref="AC3325:AD3325"/>
    <mergeCell ref="D3326:N3326"/>
    <mergeCell ref="D3330:N3330"/>
    <mergeCell ref="O3330:P3330"/>
    <mergeCell ref="Q3330:R3330"/>
    <mergeCell ref="S3330:T3330"/>
    <mergeCell ref="U3330:V3330"/>
    <mergeCell ref="W3330:X3330"/>
    <mergeCell ref="Y3330:Z3330"/>
    <mergeCell ref="AA3330:AB3330"/>
    <mergeCell ref="AC3330:AD3330"/>
    <mergeCell ref="D3329:N3329"/>
    <mergeCell ref="O3329:P3329"/>
    <mergeCell ref="Q3329:R3329"/>
    <mergeCell ref="S3329:T3329"/>
    <mergeCell ref="U3329:V3329"/>
    <mergeCell ref="W3329:X3329"/>
    <mergeCell ref="Y3329:Z3329"/>
    <mergeCell ref="AA3329:AB3329"/>
    <mergeCell ref="AC3329:AD3329"/>
    <mergeCell ref="D3324:N3324"/>
    <mergeCell ref="O3324:P3324"/>
    <mergeCell ref="Q3324:R3324"/>
    <mergeCell ref="Y3313:Z3313"/>
    <mergeCell ref="AA3313:AB3313"/>
    <mergeCell ref="AC3313:AD3313"/>
    <mergeCell ref="D3314:N3314"/>
    <mergeCell ref="O3314:P3314"/>
    <mergeCell ref="Q3314:R3314"/>
    <mergeCell ref="S3314:T3314"/>
    <mergeCell ref="U3314:V3314"/>
    <mergeCell ref="W3314:X3314"/>
    <mergeCell ref="Y3314:Z3314"/>
    <mergeCell ref="AA3314:AB3314"/>
    <mergeCell ref="AC3314:AD3314"/>
    <mergeCell ref="D3315:N3315"/>
    <mergeCell ref="O3315:P3315"/>
    <mergeCell ref="Q3315:R3315"/>
    <mergeCell ref="S3315:T3315"/>
    <mergeCell ref="U3315:V3315"/>
    <mergeCell ref="W3315:X3315"/>
    <mergeCell ref="Y3315:Z3315"/>
    <mergeCell ref="AA3315:AB3315"/>
    <mergeCell ref="AC3315:AD3315"/>
    <mergeCell ref="D3316:N3316"/>
    <mergeCell ref="D3320:N3320"/>
    <mergeCell ref="O3320:P3320"/>
    <mergeCell ref="Q3320:R3320"/>
    <mergeCell ref="S3320:T3320"/>
    <mergeCell ref="U3320:V3320"/>
    <mergeCell ref="W3320:X3320"/>
    <mergeCell ref="Y3320:Z3320"/>
    <mergeCell ref="AA3320:AB3320"/>
    <mergeCell ref="AC3320:AD3320"/>
    <mergeCell ref="O3316:P3316"/>
    <mergeCell ref="Q3316:R3316"/>
    <mergeCell ref="S3316:T3316"/>
    <mergeCell ref="U3316:V3316"/>
    <mergeCell ref="W3316:X3316"/>
    <mergeCell ref="Y3316:Z3316"/>
    <mergeCell ref="AA3316:AB3316"/>
    <mergeCell ref="AC3316:AD3316"/>
    <mergeCell ref="D3317:N3317"/>
    <mergeCell ref="O3317:P3317"/>
    <mergeCell ref="Q3317:R3317"/>
    <mergeCell ref="S3317:T3317"/>
    <mergeCell ref="U3317:V3317"/>
    <mergeCell ref="W3317:X3317"/>
    <mergeCell ref="Y3317:Z3317"/>
    <mergeCell ref="AA3317:AB3317"/>
    <mergeCell ref="AC3317:AD3317"/>
    <mergeCell ref="D3318:N3318"/>
    <mergeCell ref="O3318:P3318"/>
    <mergeCell ref="Q3318:R3318"/>
    <mergeCell ref="S3318:T3318"/>
    <mergeCell ref="U3318:V3318"/>
    <mergeCell ref="W3318:X3318"/>
    <mergeCell ref="Y3318:Z3318"/>
    <mergeCell ref="AA3318:AB3318"/>
    <mergeCell ref="AC3318:AD3318"/>
    <mergeCell ref="D3319:N3319"/>
    <mergeCell ref="D3313:N3313"/>
    <mergeCell ref="O3313:P3313"/>
    <mergeCell ref="Q3313:R3313"/>
    <mergeCell ref="S3313:T3313"/>
    <mergeCell ref="U3313:V3313"/>
    <mergeCell ref="W3313:X3313"/>
    <mergeCell ref="D3299:N3299"/>
    <mergeCell ref="O3299:P3299"/>
    <mergeCell ref="Q3299:R3299"/>
    <mergeCell ref="S3299:T3299"/>
    <mergeCell ref="U3299:V3299"/>
    <mergeCell ref="W3299:X3299"/>
    <mergeCell ref="Y3299:Z3299"/>
    <mergeCell ref="AA3299:AB3299"/>
    <mergeCell ref="AC3299:AD3299"/>
    <mergeCell ref="D3300:N3300"/>
    <mergeCell ref="O3300:P3300"/>
    <mergeCell ref="Q3300:R3300"/>
    <mergeCell ref="S3300:T3300"/>
    <mergeCell ref="U3300:V3300"/>
    <mergeCell ref="W3300:X3300"/>
    <mergeCell ref="Y3300:Z3300"/>
    <mergeCell ref="AA3300:AB3300"/>
    <mergeCell ref="AC3300:AD3300"/>
    <mergeCell ref="D3301:N3301"/>
    <mergeCell ref="O3301:P3301"/>
    <mergeCell ref="Q3301:R3301"/>
    <mergeCell ref="S3301:T3301"/>
    <mergeCell ref="U3301:V3301"/>
    <mergeCell ref="W3301:X3301"/>
    <mergeCell ref="Y3301:Z3301"/>
    <mergeCell ref="AA3301:AB3301"/>
    <mergeCell ref="AC3301:AD3301"/>
    <mergeCell ref="D3306:N3306"/>
    <mergeCell ref="O3306:P3306"/>
    <mergeCell ref="Q3306:R3306"/>
    <mergeCell ref="S3306:T3306"/>
    <mergeCell ref="U3306:V3306"/>
    <mergeCell ref="W3306:X3306"/>
    <mergeCell ref="Y3306:Z3306"/>
    <mergeCell ref="AA3306:AB3306"/>
    <mergeCell ref="AC3306:AD3306"/>
    <mergeCell ref="AA3302:AB3302"/>
    <mergeCell ref="AC3302:AD3302"/>
    <mergeCell ref="D3303:N3303"/>
    <mergeCell ref="O3303:P3303"/>
    <mergeCell ref="Q3303:R3303"/>
    <mergeCell ref="S3303:T3303"/>
    <mergeCell ref="U3303:V3303"/>
    <mergeCell ref="W3303:X3303"/>
    <mergeCell ref="Y3303:Z3303"/>
    <mergeCell ref="AA3303:AB3303"/>
    <mergeCell ref="AC3303:AD3303"/>
    <mergeCell ref="D3304:N3304"/>
    <mergeCell ref="O3304:P3304"/>
    <mergeCell ref="Q3304:R3304"/>
    <mergeCell ref="S3304:T3304"/>
    <mergeCell ref="U3304:V3304"/>
    <mergeCell ref="W3304:X3304"/>
    <mergeCell ref="Y3304:Z3304"/>
    <mergeCell ref="AA3304:AB3304"/>
    <mergeCell ref="AC3304:AD3304"/>
    <mergeCell ref="D3305:N3305"/>
    <mergeCell ref="O3305:P3305"/>
    <mergeCell ref="Q3305:R3305"/>
    <mergeCell ref="S3305:T3305"/>
    <mergeCell ref="U3305:V3305"/>
    <mergeCell ref="W3305:X3305"/>
    <mergeCell ref="Y3305:Z3305"/>
    <mergeCell ref="AA3305:AB3305"/>
    <mergeCell ref="E3249:H3249"/>
    <mergeCell ref="G3251:J3251"/>
    <mergeCell ref="G3253:J3253"/>
    <mergeCell ref="G3255:J3255"/>
    <mergeCell ref="G3257:J3257"/>
    <mergeCell ref="G3259:J3259"/>
    <mergeCell ref="I3249:AD3249"/>
    <mergeCell ref="K3259:AD3259"/>
    <mergeCell ref="G3261:J3261"/>
    <mergeCell ref="G3263:J3263"/>
    <mergeCell ref="E3265:H3265"/>
    <mergeCell ref="I3265:AD3265"/>
    <mergeCell ref="G3267:J3267"/>
    <mergeCell ref="G3269:J3269"/>
    <mergeCell ref="G3271:J3271"/>
    <mergeCell ref="G3273:J3273"/>
    <mergeCell ref="G3275:J3275"/>
    <mergeCell ref="G3277:J3277"/>
    <mergeCell ref="G3279:J3279"/>
    <mergeCell ref="K3275:AD3275"/>
    <mergeCell ref="C3281:AD3281"/>
    <mergeCell ref="C3282:AD3282"/>
    <mergeCell ref="B3289:AD3289"/>
    <mergeCell ref="B3290:AD3290"/>
    <mergeCell ref="C3291:AD3291"/>
    <mergeCell ref="B3293:AD3293"/>
    <mergeCell ref="C3294:AD3294"/>
    <mergeCell ref="AC3298:AD3298"/>
    <mergeCell ref="AA3298:AB3298"/>
    <mergeCell ref="Y3298:Z3298"/>
    <mergeCell ref="W3298:X3298"/>
    <mergeCell ref="U3298:V3298"/>
    <mergeCell ref="S3298:T3298"/>
    <mergeCell ref="Q3298:R3298"/>
    <mergeCell ref="O3298:P3298"/>
    <mergeCell ref="O3297:AD3297"/>
    <mergeCell ref="C3297:N3298"/>
    <mergeCell ref="C3295:AD3295"/>
    <mergeCell ref="B3284:AD3284"/>
    <mergeCell ref="B3285:AD3285"/>
    <mergeCell ref="B3286:AD3286"/>
    <mergeCell ref="B3287:AD3287"/>
    <mergeCell ref="B3288:AD3288"/>
    <mergeCell ref="G3165:J3165"/>
    <mergeCell ref="G3167:J3167"/>
    <mergeCell ref="G3169:J3169"/>
    <mergeCell ref="C3171:AD3171"/>
    <mergeCell ref="C3172:AD3172"/>
    <mergeCell ref="B3179:AD3179"/>
    <mergeCell ref="C3180:AD3180"/>
    <mergeCell ref="B3192:AD3192"/>
    <mergeCell ref="C3193:AD3193"/>
    <mergeCell ref="C3194:AD3194"/>
    <mergeCell ref="C3196:F3196"/>
    <mergeCell ref="E3198:H3198"/>
    <mergeCell ref="G3200:J3200"/>
    <mergeCell ref="G3202:J3202"/>
    <mergeCell ref="G3204:J3204"/>
    <mergeCell ref="G3206:J3206"/>
    <mergeCell ref="E3210:H3210"/>
    <mergeCell ref="G3212:J3212"/>
    <mergeCell ref="G3214:J3214"/>
    <mergeCell ref="G3159:J3159"/>
    <mergeCell ref="G3216:J3216"/>
    <mergeCell ref="G3218:J3218"/>
    <mergeCell ref="C3222:AD3222"/>
    <mergeCell ref="C3223:AD3223"/>
    <mergeCell ref="B3230:AD3230"/>
    <mergeCell ref="G3208:J3208"/>
    <mergeCell ref="I3210:AD3210"/>
    <mergeCell ref="G3220:J3220"/>
    <mergeCell ref="C3231:AD3231"/>
    <mergeCell ref="B3243:AD3243"/>
    <mergeCell ref="C3244:AD3244"/>
    <mergeCell ref="C3245:AD3245"/>
    <mergeCell ref="C3247:F3247"/>
    <mergeCell ref="G3247:AD3247"/>
    <mergeCell ref="B3174:AD3174"/>
    <mergeCell ref="B3175:AD3175"/>
    <mergeCell ref="B3176:AD3176"/>
    <mergeCell ref="B3177:AD3177"/>
    <mergeCell ref="B3178:AD3178"/>
    <mergeCell ref="B3187:AD3187"/>
    <mergeCell ref="B3225:AD3225"/>
    <mergeCell ref="B3226:AD3226"/>
    <mergeCell ref="B3227:AD3227"/>
    <mergeCell ref="B3228:AD3228"/>
    <mergeCell ref="B3229:AD3229"/>
    <mergeCell ref="B3238:AD3238"/>
    <mergeCell ref="D3123:N3123"/>
    <mergeCell ref="O3123:R3123"/>
    <mergeCell ref="S3123:V3123"/>
    <mergeCell ref="W3123:Z3123"/>
    <mergeCell ref="AA3123:AD3123"/>
    <mergeCell ref="D3124:N3124"/>
    <mergeCell ref="O3124:R3124"/>
    <mergeCell ref="S3124:V3124"/>
    <mergeCell ref="W3124:Z3124"/>
    <mergeCell ref="AA3124:AD3124"/>
    <mergeCell ref="D3125:N3125"/>
    <mergeCell ref="O3125:R3125"/>
    <mergeCell ref="S3125:V3125"/>
    <mergeCell ref="W3125:Z3125"/>
    <mergeCell ref="AA3125:AD3125"/>
    <mergeCell ref="O3126:R3126"/>
    <mergeCell ref="S3126:V3126"/>
    <mergeCell ref="W3126:Z3126"/>
    <mergeCell ref="AA3126:AD3126"/>
    <mergeCell ref="B3136:AD3136"/>
    <mergeCell ref="C3137:AD3137"/>
    <mergeCell ref="B3149:AD3149"/>
    <mergeCell ref="C3128:AD3128"/>
    <mergeCell ref="C3129:AD3129"/>
    <mergeCell ref="C3141:AD3141"/>
    <mergeCell ref="C3142:AD3142"/>
    <mergeCell ref="C3150:AD3150"/>
    <mergeCell ref="C3151:AD3151"/>
    <mergeCell ref="C3153:F3153"/>
    <mergeCell ref="E3155:H3155"/>
    <mergeCell ref="G3157:J3157"/>
    <mergeCell ref="G3161:J3161"/>
    <mergeCell ref="E3163:H3163"/>
    <mergeCell ref="D3116:N3116"/>
    <mergeCell ref="O3116:R3116"/>
    <mergeCell ref="S3116:V3116"/>
    <mergeCell ref="W3116:Z3116"/>
    <mergeCell ref="AA3116:AD3116"/>
    <mergeCell ref="D3117:N3117"/>
    <mergeCell ref="O3117:R3117"/>
    <mergeCell ref="S3117:V3117"/>
    <mergeCell ref="W3117:Z3117"/>
    <mergeCell ref="AA3117:AD3117"/>
    <mergeCell ref="D3118:N3118"/>
    <mergeCell ref="O3118:R3118"/>
    <mergeCell ref="S3118:V3118"/>
    <mergeCell ref="W3118:Z3118"/>
    <mergeCell ref="AA3118:AD3118"/>
    <mergeCell ref="D3119:N3119"/>
    <mergeCell ref="O3119:R3119"/>
    <mergeCell ref="S3119:V3119"/>
    <mergeCell ref="W3119:Z3119"/>
    <mergeCell ref="AA3119:AD3119"/>
    <mergeCell ref="D3120:N3120"/>
    <mergeCell ref="O3120:R3120"/>
    <mergeCell ref="S3120:V3120"/>
    <mergeCell ref="W3120:Z3120"/>
    <mergeCell ref="AA3120:AD3120"/>
    <mergeCell ref="D3121:N3121"/>
    <mergeCell ref="O3121:R3121"/>
    <mergeCell ref="S3121:V3121"/>
    <mergeCell ref="W3121:Z3121"/>
    <mergeCell ref="AA3121:AD3121"/>
    <mergeCell ref="D3122:N3122"/>
    <mergeCell ref="O3122:R3122"/>
    <mergeCell ref="S3122:V3122"/>
    <mergeCell ref="W3122:Z3122"/>
    <mergeCell ref="AA3122:AD3122"/>
    <mergeCell ref="D3109:N3109"/>
    <mergeCell ref="O3109:R3109"/>
    <mergeCell ref="S3109:V3109"/>
    <mergeCell ref="W3109:Z3109"/>
    <mergeCell ref="AA3109:AD3109"/>
    <mergeCell ref="D3110:N3110"/>
    <mergeCell ref="O3110:R3110"/>
    <mergeCell ref="S3110:V3110"/>
    <mergeCell ref="W3110:Z3110"/>
    <mergeCell ref="AA3110:AD3110"/>
    <mergeCell ref="D3111:N3111"/>
    <mergeCell ref="O3111:R3111"/>
    <mergeCell ref="S3111:V3111"/>
    <mergeCell ref="W3111:Z3111"/>
    <mergeCell ref="AA3111:AD3111"/>
    <mergeCell ref="D3112:N3112"/>
    <mergeCell ref="O3112:R3112"/>
    <mergeCell ref="S3112:V3112"/>
    <mergeCell ref="W3112:Z3112"/>
    <mergeCell ref="AA3112:AD3112"/>
    <mergeCell ref="D3113:N3113"/>
    <mergeCell ref="O3113:R3113"/>
    <mergeCell ref="S3113:V3113"/>
    <mergeCell ref="W3113:Z3113"/>
    <mergeCell ref="AA3113:AD3113"/>
    <mergeCell ref="D3114:N3114"/>
    <mergeCell ref="O3114:R3114"/>
    <mergeCell ref="S3114:V3114"/>
    <mergeCell ref="W3114:Z3114"/>
    <mergeCell ref="AA3114:AD3114"/>
    <mergeCell ref="D3115:N3115"/>
    <mergeCell ref="O3115:R3115"/>
    <mergeCell ref="S3115:V3115"/>
    <mergeCell ref="W3115:Z3115"/>
    <mergeCell ref="AA3115:AD3115"/>
    <mergeCell ref="D3102:N3102"/>
    <mergeCell ref="O3102:R3102"/>
    <mergeCell ref="S3102:V3102"/>
    <mergeCell ref="W3102:Z3102"/>
    <mergeCell ref="AA3102:AD3102"/>
    <mergeCell ref="D3103:N3103"/>
    <mergeCell ref="O3103:R3103"/>
    <mergeCell ref="S3103:V3103"/>
    <mergeCell ref="W3103:Z3103"/>
    <mergeCell ref="AA3103:AD3103"/>
    <mergeCell ref="D3104:N3104"/>
    <mergeCell ref="O3104:R3104"/>
    <mergeCell ref="S3104:V3104"/>
    <mergeCell ref="W3104:Z3104"/>
    <mergeCell ref="AA3104:AD3104"/>
    <mergeCell ref="D3105:N3105"/>
    <mergeCell ref="O3105:R3105"/>
    <mergeCell ref="S3105:V3105"/>
    <mergeCell ref="W3105:Z3105"/>
    <mergeCell ref="AA3105:AD3105"/>
    <mergeCell ref="D3106:N3106"/>
    <mergeCell ref="O3106:R3106"/>
    <mergeCell ref="S3106:V3106"/>
    <mergeCell ref="W3106:Z3106"/>
    <mergeCell ref="AA3106:AD3106"/>
    <mergeCell ref="D3107:N3107"/>
    <mergeCell ref="O3107:R3107"/>
    <mergeCell ref="S3107:V3107"/>
    <mergeCell ref="W3107:Z3107"/>
    <mergeCell ref="AA3107:AD3107"/>
    <mergeCell ref="D3108:N3108"/>
    <mergeCell ref="O3108:R3108"/>
    <mergeCell ref="S3108:V3108"/>
    <mergeCell ref="W3108:Z3108"/>
    <mergeCell ref="AA3108:AD3108"/>
    <mergeCell ref="D3095:N3095"/>
    <mergeCell ref="O3095:R3095"/>
    <mergeCell ref="S3095:V3095"/>
    <mergeCell ref="W3095:Z3095"/>
    <mergeCell ref="AA3095:AD3095"/>
    <mergeCell ref="D3096:N3096"/>
    <mergeCell ref="O3096:R3096"/>
    <mergeCell ref="S3096:V3096"/>
    <mergeCell ref="W3096:Z3096"/>
    <mergeCell ref="AA3096:AD3096"/>
    <mergeCell ref="D3097:N3097"/>
    <mergeCell ref="O3097:R3097"/>
    <mergeCell ref="S3097:V3097"/>
    <mergeCell ref="W3097:Z3097"/>
    <mergeCell ref="AA3097:AD3097"/>
    <mergeCell ref="D3098:N3098"/>
    <mergeCell ref="O3098:R3098"/>
    <mergeCell ref="S3098:V3098"/>
    <mergeCell ref="W3098:Z3098"/>
    <mergeCell ref="AA3098:AD3098"/>
    <mergeCell ref="D3099:N3099"/>
    <mergeCell ref="O3099:R3099"/>
    <mergeCell ref="S3099:V3099"/>
    <mergeCell ref="W3099:Z3099"/>
    <mergeCell ref="AA3099:AD3099"/>
    <mergeCell ref="D3100:N3100"/>
    <mergeCell ref="O3100:R3100"/>
    <mergeCell ref="S3100:V3100"/>
    <mergeCell ref="W3100:Z3100"/>
    <mergeCell ref="AA3100:AD3100"/>
    <mergeCell ref="D3101:N3101"/>
    <mergeCell ref="O3101:R3101"/>
    <mergeCell ref="S3101:V3101"/>
    <mergeCell ref="W3101:Z3101"/>
    <mergeCell ref="AA3101:AD3101"/>
    <mergeCell ref="D3088:N3088"/>
    <mergeCell ref="O3088:R3088"/>
    <mergeCell ref="S3088:V3088"/>
    <mergeCell ref="W3088:Z3088"/>
    <mergeCell ref="AA3088:AD3088"/>
    <mergeCell ref="D3089:N3089"/>
    <mergeCell ref="O3089:R3089"/>
    <mergeCell ref="S3089:V3089"/>
    <mergeCell ref="W3089:Z3089"/>
    <mergeCell ref="AA3089:AD3089"/>
    <mergeCell ref="D3090:N3090"/>
    <mergeCell ref="O3090:R3090"/>
    <mergeCell ref="S3090:V3090"/>
    <mergeCell ref="W3090:Z3090"/>
    <mergeCell ref="AA3090:AD3090"/>
    <mergeCell ref="D3091:N3091"/>
    <mergeCell ref="O3091:R3091"/>
    <mergeCell ref="S3091:V3091"/>
    <mergeCell ref="W3091:Z3091"/>
    <mergeCell ref="AA3091:AD3091"/>
    <mergeCell ref="D3092:N3092"/>
    <mergeCell ref="O3092:R3092"/>
    <mergeCell ref="S3092:V3092"/>
    <mergeCell ref="W3092:Z3092"/>
    <mergeCell ref="AA3092:AD3092"/>
    <mergeCell ref="D3093:N3093"/>
    <mergeCell ref="O3093:R3093"/>
    <mergeCell ref="S3093:V3093"/>
    <mergeCell ref="W3093:Z3093"/>
    <mergeCell ref="AA3093:AD3093"/>
    <mergeCell ref="D3094:N3094"/>
    <mergeCell ref="O3094:R3094"/>
    <mergeCell ref="S3094:V3094"/>
    <mergeCell ref="W3094:Z3094"/>
    <mergeCell ref="AA3094:AD3094"/>
    <mergeCell ref="D3081:N3081"/>
    <mergeCell ref="O3081:R3081"/>
    <mergeCell ref="S3081:V3081"/>
    <mergeCell ref="W3081:Z3081"/>
    <mergeCell ref="AA3081:AD3081"/>
    <mergeCell ref="D3082:N3082"/>
    <mergeCell ref="O3082:R3082"/>
    <mergeCell ref="S3082:V3082"/>
    <mergeCell ref="W3082:Z3082"/>
    <mergeCell ref="AA3082:AD3082"/>
    <mergeCell ref="D3083:N3083"/>
    <mergeCell ref="O3083:R3083"/>
    <mergeCell ref="S3083:V3083"/>
    <mergeCell ref="W3083:Z3083"/>
    <mergeCell ref="AA3083:AD3083"/>
    <mergeCell ref="D3084:N3084"/>
    <mergeCell ref="O3084:R3084"/>
    <mergeCell ref="S3084:V3084"/>
    <mergeCell ref="W3084:Z3084"/>
    <mergeCell ref="AA3084:AD3084"/>
    <mergeCell ref="D3085:N3085"/>
    <mergeCell ref="O3085:R3085"/>
    <mergeCell ref="S3085:V3085"/>
    <mergeCell ref="W3085:Z3085"/>
    <mergeCell ref="AA3085:AD3085"/>
    <mergeCell ref="D3086:N3086"/>
    <mergeCell ref="O3086:R3086"/>
    <mergeCell ref="S3086:V3086"/>
    <mergeCell ref="W3086:Z3086"/>
    <mergeCell ref="AA3086:AD3086"/>
    <mergeCell ref="D3087:N3087"/>
    <mergeCell ref="O3087:R3087"/>
    <mergeCell ref="S3087:V3087"/>
    <mergeCell ref="W3087:Z3087"/>
    <mergeCell ref="AA3087:AD3087"/>
    <mergeCell ref="D3074:N3074"/>
    <mergeCell ref="O3074:R3074"/>
    <mergeCell ref="S3074:V3074"/>
    <mergeCell ref="W3074:Z3074"/>
    <mergeCell ref="AA3074:AD3074"/>
    <mergeCell ref="D3075:N3075"/>
    <mergeCell ref="O3075:R3075"/>
    <mergeCell ref="S3075:V3075"/>
    <mergeCell ref="W3075:Z3075"/>
    <mergeCell ref="AA3075:AD3075"/>
    <mergeCell ref="D3076:N3076"/>
    <mergeCell ref="O3076:R3076"/>
    <mergeCell ref="S3076:V3076"/>
    <mergeCell ref="W3076:Z3076"/>
    <mergeCell ref="AA3076:AD3076"/>
    <mergeCell ref="D3077:N3077"/>
    <mergeCell ref="O3077:R3077"/>
    <mergeCell ref="S3077:V3077"/>
    <mergeCell ref="W3077:Z3077"/>
    <mergeCell ref="AA3077:AD3077"/>
    <mergeCell ref="D3078:N3078"/>
    <mergeCell ref="O3078:R3078"/>
    <mergeCell ref="S3078:V3078"/>
    <mergeCell ref="W3078:Z3078"/>
    <mergeCell ref="AA3078:AD3078"/>
    <mergeCell ref="D3079:N3079"/>
    <mergeCell ref="O3079:R3079"/>
    <mergeCell ref="S3079:V3079"/>
    <mergeCell ref="W3079:Z3079"/>
    <mergeCell ref="AA3079:AD3079"/>
    <mergeCell ref="D3080:N3080"/>
    <mergeCell ref="O3080:R3080"/>
    <mergeCell ref="S3080:V3080"/>
    <mergeCell ref="W3080:Z3080"/>
    <mergeCell ref="AA3080:AD3080"/>
    <mergeCell ref="D3067:N3067"/>
    <mergeCell ref="O3067:R3067"/>
    <mergeCell ref="S3067:V3067"/>
    <mergeCell ref="W3067:Z3067"/>
    <mergeCell ref="AA3067:AD3067"/>
    <mergeCell ref="D3068:N3068"/>
    <mergeCell ref="O3068:R3068"/>
    <mergeCell ref="S3068:V3068"/>
    <mergeCell ref="W3068:Z3068"/>
    <mergeCell ref="AA3068:AD3068"/>
    <mergeCell ref="D3069:N3069"/>
    <mergeCell ref="O3069:R3069"/>
    <mergeCell ref="S3069:V3069"/>
    <mergeCell ref="W3069:Z3069"/>
    <mergeCell ref="AA3069:AD3069"/>
    <mergeCell ref="D3070:N3070"/>
    <mergeCell ref="O3070:R3070"/>
    <mergeCell ref="S3070:V3070"/>
    <mergeCell ref="W3070:Z3070"/>
    <mergeCell ref="AA3070:AD3070"/>
    <mergeCell ref="D3071:N3071"/>
    <mergeCell ref="O3071:R3071"/>
    <mergeCell ref="S3071:V3071"/>
    <mergeCell ref="W3071:Z3071"/>
    <mergeCell ref="AA3071:AD3071"/>
    <mergeCell ref="D3072:N3072"/>
    <mergeCell ref="O3072:R3072"/>
    <mergeCell ref="S3072:V3072"/>
    <mergeCell ref="W3072:Z3072"/>
    <mergeCell ref="AA3072:AD3072"/>
    <mergeCell ref="D3073:N3073"/>
    <mergeCell ref="O3073:R3073"/>
    <mergeCell ref="S3073:V3073"/>
    <mergeCell ref="W3073:Z3073"/>
    <mergeCell ref="AA3073:AD3073"/>
    <mergeCell ref="D3060:N3060"/>
    <mergeCell ref="O3060:R3060"/>
    <mergeCell ref="S3060:V3060"/>
    <mergeCell ref="W3060:Z3060"/>
    <mergeCell ref="AA3060:AD3060"/>
    <mergeCell ref="D3061:N3061"/>
    <mergeCell ref="O3061:R3061"/>
    <mergeCell ref="S3061:V3061"/>
    <mergeCell ref="W3061:Z3061"/>
    <mergeCell ref="AA3061:AD3061"/>
    <mergeCell ref="D3062:N3062"/>
    <mergeCell ref="O3062:R3062"/>
    <mergeCell ref="S3062:V3062"/>
    <mergeCell ref="W3062:Z3062"/>
    <mergeCell ref="AA3062:AD3062"/>
    <mergeCell ref="D3063:N3063"/>
    <mergeCell ref="O3063:R3063"/>
    <mergeCell ref="S3063:V3063"/>
    <mergeCell ref="W3063:Z3063"/>
    <mergeCell ref="AA3063:AD3063"/>
    <mergeCell ref="D3064:N3064"/>
    <mergeCell ref="O3064:R3064"/>
    <mergeCell ref="S3064:V3064"/>
    <mergeCell ref="W3064:Z3064"/>
    <mergeCell ref="AA3064:AD3064"/>
    <mergeCell ref="D3065:N3065"/>
    <mergeCell ref="O3065:R3065"/>
    <mergeCell ref="S3065:V3065"/>
    <mergeCell ref="W3065:Z3065"/>
    <mergeCell ref="AA3065:AD3065"/>
    <mergeCell ref="D3066:N3066"/>
    <mergeCell ref="O3066:R3066"/>
    <mergeCell ref="S3066:V3066"/>
    <mergeCell ref="W3066:Z3066"/>
    <mergeCell ref="AA3066:AD3066"/>
    <mergeCell ref="D3053:N3053"/>
    <mergeCell ref="O3053:R3053"/>
    <mergeCell ref="S3053:V3053"/>
    <mergeCell ref="W3053:Z3053"/>
    <mergeCell ref="AA3053:AD3053"/>
    <mergeCell ref="D3054:N3054"/>
    <mergeCell ref="O3054:R3054"/>
    <mergeCell ref="S3054:V3054"/>
    <mergeCell ref="W3054:Z3054"/>
    <mergeCell ref="AA3054:AD3054"/>
    <mergeCell ref="D3055:N3055"/>
    <mergeCell ref="O3055:R3055"/>
    <mergeCell ref="S3055:V3055"/>
    <mergeCell ref="W3055:Z3055"/>
    <mergeCell ref="AA3055:AD3055"/>
    <mergeCell ref="D3056:N3056"/>
    <mergeCell ref="O3056:R3056"/>
    <mergeCell ref="S3056:V3056"/>
    <mergeCell ref="W3056:Z3056"/>
    <mergeCell ref="AA3056:AD3056"/>
    <mergeCell ref="D3057:N3057"/>
    <mergeCell ref="O3057:R3057"/>
    <mergeCell ref="S3057:V3057"/>
    <mergeCell ref="W3057:Z3057"/>
    <mergeCell ref="AA3057:AD3057"/>
    <mergeCell ref="D3058:N3058"/>
    <mergeCell ref="O3058:R3058"/>
    <mergeCell ref="S3058:V3058"/>
    <mergeCell ref="W3058:Z3058"/>
    <mergeCell ref="AA3058:AD3058"/>
    <mergeCell ref="D3059:N3059"/>
    <mergeCell ref="O3059:R3059"/>
    <mergeCell ref="S3059:V3059"/>
    <mergeCell ref="W3059:Z3059"/>
    <mergeCell ref="AA3059:AD3059"/>
    <mergeCell ref="D3046:N3046"/>
    <mergeCell ref="O3046:R3046"/>
    <mergeCell ref="S3046:V3046"/>
    <mergeCell ref="W3046:Z3046"/>
    <mergeCell ref="AA3046:AD3046"/>
    <mergeCell ref="D3047:N3047"/>
    <mergeCell ref="O3047:R3047"/>
    <mergeCell ref="S3047:V3047"/>
    <mergeCell ref="W3047:Z3047"/>
    <mergeCell ref="AA3047:AD3047"/>
    <mergeCell ref="D3048:N3048"/>
    <mergeCell ref="O3048:R3048"/>
    <mergeCell ref="S3048:V3048"/>
    <mergeCell ref="W3048:Z3048"/>
    <mergeCell ref="AA3048:AD3048"/>
    <mergeCell ref="D3049:N3049"/>
    <mergeCell ref="O3049:R3049"/>
    <mergeCell ref="S3049:V3049"/>
    <mergeCell ref="W3049:Z3049"/>
    <mergeCell ref="AA3049:AD3049"/>
    <mergeCell ref="D3050:N3050"/>
    <mergeCell ref="O3050:R3050"/>
    <mergeCell ref="S3050:V3050"/>
    <mergeCell ref="W3050:Z3050"/>
    <mergeCell ref="AA3050:AD3050"/>
    <mergeCell ref="D3051:N3051"/>
    <mergeCell ref="O3051:R3051"/>
    <mergeCell ref="S3051:V3051"/>
    <mergeCell ref="W3051:Z3051"/>
    <mergeCell ref="AA3051:AD3051"/>
    <mergeCell ref="D3052:N3052"/>
    <mergeCell ref="O3052:R3052"/>
    <mergeCell ref="S3052:V3052"/>
    <mergeCell ref="W3052:Z3052"/>
    <mergeCell ref="AA3052:AD3052"/>
    <mergeCell ref="D3039:N3039"/>
    <mergeCell ref="O3039:R3039"/>
    <mergeCell ref="S3039:V3039"/>
    <mergeCell ref="W3039:Z3039"/>
    <mergeCell ref="AA3039:AD3039"/>
    <mergeCell ref="D3040:N3040"/>
    <mergeCell ref="O3040:R3040"/>
    <mergeCell ref="S3040:V3040"/>
    <mergeCell ref="W3040:Z3040"/>
    <mergeCell ref="AA3040:AD3040"/>
    <mergeCell ref="D3041:N3041"/>
    <mergeCell ref="O3041:R3041"/>
    <mergeCell ref="S3041:V3041"/>
    <mergeCell ref="W3041:Z3041"/>
    <mergeCell ref="AA3041:AD3041"/>
    <mergeCell ref="D3042:N3042"/>
    <mergeCell ref="O3042:R3042"/>
    <mergeCell ref="S3042:V3042"/>
    <mergeCell ref="W3042:Z3042"/>
    <mergeCell ref="AA3042:AD3042"/>
    <mergeCell ref="D3043:N3043"/>
    <mergeCell ref="O3043:R3043"/>
    <mergeCell ref="S3043:V3043"/>
    <mergeCell ref="W3043:Z3043"/>
    <mergeCell ref="AA3043:AD3043"/>
    <mergeCell ref="D3044:N3044"/>
    <mergeCell ref="O3044:R3044"/>
    <mergeCell ref="S3044:V3044"/>
    <mergeCell ref="W3044:Z3044"/>
    <mergeCell ref="AA3044:AD3044"/>
    <mergeCell ref="D3045:N3045"/>
    <mergeCell ref="O3045:R3045"/>
    <mergeCell ref="S3045:V3045"/>
    <mergeCell ref="W3045:Z3045"/>
    <mergeCell ref="AA3045:AD3045"/>
    <mergeCell ref="D3032:N3032"/>
    <mergeCell ref="O3032:R3032"/>
    <mergeCell ref="S3032:V3032"/>
    <mergeCell ref="W3032:Z3032"/>
    <mergeCell ref="AA3032:AD3032"/>
    <mergeCell ref="D3033:N3033"/>
    <mergeCell ref="O3033:R3033"/>
    <mergeCell ref="S3033:V3033"/>
    <mergeCell ref="W3033:Z3033"/>
    <mergeCell ref="AA3033:AD3033"/>
    <mergeCell ref="D3034:N3034"/>
    <mergeCell ref="O3034:R3034"/>
    <mergeCell ref="S3034:V3034"/>
    <mergeCell ref="W3034:Z3034"/>
    <mergeCell ref="AA3034:AD3034"/>
    <mergeCell ref="D3035:N3035"/>
    <mergeCell ref="O3035:R3035"/>
    <mergeCell ref="S3035:V3035"/>
    <mergeCell ref="W3035:Z3035"/>
    <mergeCell ref="AA3035:AD3035"/>
    <mergeCell ref="D3036:N3036"/>
    <mergeCell ref="O3036:R3036"/>
    <mergeCell ref="S3036:V3036"/>
    <mergeCell ref="W3036:Z3036"/>
    <mergeCell ref="AA3036:AD3036"/>
    <mergeCell ref="D3037:N3037"/>
    <mergeCell ref="O3037:R3037"/>
    <mergeCell ref="S3037:V3037"/>
    <mergeCell ref="W3037:Z3037"/>
    <mergeCell ref="AA3037:AD3037"/>
    <mergeCell ref="D3038:N3038"/>
    <mergeCell ref="O3038:R3038"/>
    <mergeCell ref="S3038:V3038"/>
    <mergeCell ref="W3038:Z3038"/>
    <mergeCell ref="AA3038:AD3038"/>
    <mergeCell ref="D3025:N3025"/>
    <mergeCell ref="O3025:R3025"/>
    <mergeCell ref="S3025:V3025"/>
    <mergeCell ref="W3025:Z3025"/>
    <mergeCell ref="AA3025:AD3025"/>
    <mergeCell ref="D3026:N3026"/>
    <mergeCell ref="O3026:R3026"/>
    <mergeCell ref="S3026:V3026"/>
    <mergeCell ref="W3026:Z3026"/>
    <mergeCell ref="AA3026:AD3026"/>
    <mergeCell ref="D3027:N3027"/>
    <mergeCell ref="O3027:R3027"/>
    <mergeCell ref="S3027:V3027"/>
    <mergeCell ref="W3027:Z3027"/>
    <mergeCell ref="AA3027:AD3027"/>
    <mergeCell ref="D3028:N3028"/>
    <mergeCell ref="O3028:R3028"/>
    <mergeCell ref="S3028:V3028"/>
    <mergeCell ref="W3028:Z3028"/>
    <mergeCell ref="AA3028:AD3028"/>
    <mergeCell ref="D3029:N3029"/>
    <mergeCell ref="O3029:R3029"/>
    <mergeCell ref="S3029:V3029"/>
    <mergeCell ref="W3029:Z3029"/>
    <mergeCell ref="AA3029:AD3029"/>
    <mergeCell ref="D3030:N3030"/>
    <mergeCell ref="O3030:R3030"/>
    <mergeCell ref="S3030:V3030"/>
    <mergeCell ref="W3030:Z3030"/>
    <mergeCell ref="AA3030:AD3030"/>
    <mergeCell ref="D3031:N3031"/>
    <mergeCell ref="O3031:R3031"/>
    <mergeCell ref="S3031:V3031"/>
    <mergeCell ref="W3031:Z3031"/>
    <mergeCell ref="AA3031:AD3031"/>
    <mergeCell ref="D3018:N3018"/>
    <mergeCell ref="O3018:R3018"/>
    <mergeCell ref="S3018:V3018"/>
    <mergeCell ref="W3018:Z3018"/>
    <mergeCell ref="AA3018:AD3018"/>
    <mergeCell ref="D3019:N3019"/>
    <mergeCell ref="O3019:R3019"/>
    <mergeCell ref="S3019:V3019"/>
    <mergeCell ref="W3019:Z3019"/>
    <mergeCell ref="AA3019:AD3019"/>
    <mergeCell ref="D3020:N3020"/>
    <mergeCell ref="O3020:R3020"/>
    <mergeCell ref="S3020:V3020"/>
    <mergeCell ref="W3020:Z3020"/>
    <mergeCell ref="AA3020:AD3020"/>
    <mergeCell ref="D3021:N3021"/>
    <mergeCell ref="O3021:R3021"/>
    <mergeCell ref="S3021:V3021"/>
    <mergeCell ref="W3021:Z3021"/>
    <mergeCell ref="AA3021:AD3021"/>
    <mergeCell ref="D3022:N3022"/>
    <mergeCell ref="O3022:R3022"/>
    <mergeCell ref="S3022:V3022"/>
    <mergeCell ref="W3022:Z3022"/>
    <mergeCell ref="AA3022:AD3022"/>
    <mergeCell ref="D3023:N3023"/>
    <mergeCell ref="O3023:R3023"/>
    <mergeCell ref="S3023:V3023"/>
    <mergeCell ref="W3023:Z3023"/>
    <mergeCell ref="AA3023:AD3023"/>
    <mergeCell ref="D3024:N3024"/>
    <mergeCell ref="O3024:R3024"/>
    <mergeCell ref="S3024:V3024"/>
    <mergeCell ref="W3024:Z3024"/>
    <mergeCell ref="AA3024:AD3024"/>
    <mergeCell ref="D3011:N3011"/>
    <mergeCell ref="O3011:R3011"/>
    <mergeCell ref="S3011:V3011"/>
    <mergeCell ref="W3011:Z3011"/>
    <mergeCell ref="AA3011:AD3011"/>
    <mergeCell ref="D3012:N3012"/>
    <mergeCell ref="O3012:R3012"/>
    <mergeCell ref="S3012:V3012"/>
    <mergeCell ref="W3012:Z3012"/>
    <mergeCell ref="AA3012:AD3012"/>
    <mergeCell ref="D3013:N3013"/>
    <mergeCell ref="O3013:R3013"/>
    <mergeCell ref="S3013:V3013"/>
    <mergeCell ref="W3013:Z3013"/>
    <mergeCell ref="AA3013:AD3013"/>
    <mergeCell ref="D3014:N3014"/>
    <mergeCell ref="O3014:R3014"/>
    <mergeCell ref="S3014:V3014"/>
    <mergeCell ref="W3014:Z3014"/>
    <mergeCell ref="AA3014:AD3014"/>
    <mergeCell ref="D3015:N3015"/>
    <mergeCell ref="O3015:R3015"/>
    <mergeCell ref="S3015:V3015"/>
    <mergeCell ref="W3015:Z3015"/>
    <mergeCell ref="AA3015:AD3015"/>
    <mergeCell ref="D3016:N3016"/>
    <mergeCell ref="O3016:R3016"/>
    <mergeCell ref="S3016:V3016"/>
    <mergeCell ref="W3016:Z3016"/>
    <mergeCell ref="AA3016:AD3016"/>
    <mergeCell ref="D3017:N3017"/>
    <mergeCell ref="O3017:R3017"/>
    <mergeCell ref="S3017:V3017"/>
    <mergeCell ref="W3017:Z3017"/>
    <mergeCell ref="AA3017:AD3017"/>
    <mergeCell ref="B3001:AD3001"/>
    <mergeCell ref="C3002:AD3002"/>
    <mergeCell ref="C3004:N3005"/>
    <mergeCell ref="O3004:AD3004"/>
    <mergeCell ref="O3005:R3005"/>
    <mergeCell ref="S3005:V3005"/>
    <mergeCell ref="W3005:Z3005"/>
    <mergeCell ref="AA3005:AD3005"/>
    <mergeCell ref="D3006:N3006"/>
    <mergeCell ref="O3006:R3006"/>
    <mergeCell ref="S3006:V3006"/>
    <mergeCell ref="W3006:Z3006"/>
    <mergeCell ref="AA3006:AD3006"/>
    <mergeCell ref="D3007:N3007"/>
    <mergeCell ref="O3007:R3007"/>
    <mergeCell ref="S3007:V3007"/>
    <mergeCell ref="W3007:Z3007"/>
    <mergeCell ref="AA3007:AD3007"/>
    <mergeCell ref="D3008:N3008"/>
    <mergeCell ref="O3008:R3008"/>
    <mergeCell ref="S3008:V3008"/>
    <mergeCell ref="W3008:Z3008"/>
    <mergeCell ref="AA3008:AD3008"/>
    <mergeCell ref="D3009:N3009"/>
    <mergeCell ref="O3009:R3009"/>
    <mergeCell ref="S3009:V3009"/>
    <mergeCell ref="W3009:Z3009"/>
    <mergeCell ref="AA3009:AD3009"/>
    <mergeCell ref="D3010:N3010"/>
    <mergeCell ref="O3010:R3010"/>
    <mergeCell ref="S3010:V3010"/>
    <mergeCell ref="W3010:Z3010"/>
    <mergeCell ref="AA3010:AD3010"/>
    <mergeCell ref="Y2561:AD2561"/>
    <mergeCell ref="C2563:AD2563"/>
    <mergeCell ref="C2564:AD2564"/>
    <mergeCell ref="D2560:L2560"/>
    <mergeCell ref="M2560:R2560"/>
    <mergeCell ref="S2560:X2560"/>
    <mergeCell ref="M2561:R2561"/>
    <mergeCell ref="S2561:X2561"/>
    <mergeCell ref="S2577:T2577"/>
    <mergeCell ref="U2577:V2577"/>
    <mergeCell ref="W2577:X2577"/>
    <mergeCell ref="Y2577:Z2577"/>
    <mergeCell ref="AA2577:AB2577"/>
    <mergeCell ref="AC2577:AD2577"/>
    <mergeCell ref="B2842:AD2842"/>
    <mergeCell ref="B2983:AD2983"/>
    <mergeCell ref="B2984:AD2984"/>
    <mergeCell ref="C2985:AD2985"/>
    <mergeCell ref="B2987:AD2987"/>
    <mergeCell ref="B2988:AD2988"/>
    <mergeCell ref="C2989:AD2989"/>
    <mergeCell ref="B2990:AD2990"/>
    <mergeCell ref="C2991:AD2991"/>
    <mergeCell ref="C2992:AD2992"/>
    <mergeCell ref="C2993:AD2993"/>
    <mergeCell ref="C2994:AD2994"/>
    <mergeCell ref="C2995:AD2995"/>
    <mergeCell ref="C2996:AD2996"/>
    <mergeCell ref="C2997:AD2997"/>
    <mergeCell ref="C2998:AD2998"/>
    <mergeCell ref="C2999:AD2999"/>
    <mergeCell ref="D2577:J2577"/>
    <mergeCell ref="K2577:L2577"/>
    <mergeCell ref="M2577:N2577"/>
    <mergeCell ref="O2577:P2577"/>
    <mergeCell ref="Q2577:R2577"/>
    <mergeCell ref="D2578:J2578"/>
    <mergeCell ref="K2578:L2578"/>
    <mergeCell ref="M2578:N2578"/>
    <mergeCell ref="O2578:P2578"/>
    <mergeCell ref="Q2578:R2578"/>
    <mergeCell ref="D2580:J2580"/>
    <mergeCell ref="B2571:AD2571"/>
    <mergeCell ref="D2666:J2666"/>
    <mergeCell ref="K2666:L2666"/>
    <mergeCell ref="M2666:N2666"/>
    <mergeCell ref="O2666:P2666"/>
    <mergeCell ref="Q2666:R2666"/>
    <mergeCell ref="D2669:J2669"/>
    <mergeCell ref="K2669:L2669"/>
    <mergeCell ref="M2669:N2669"/>
    <mergeCell ref="O2669:P2669"/>
    <mergeCell ref="Q2669:R2669"/>
    <mergeCell ref="D2672:J2672"/>
    <mergeCell ref="D2646:J2646"/>
    <mergeCell ref="K2646:L2646"/>
    <mergeCell ref="D2715:X2715"/>
    <mergeCell ref="Y2715:AD2715"/>
    <mergeCell ref="D2716:X2716"/>
    <mergeCell ref="Y2716:AD2716"/>
    <mergeCell ref="D2717:X2717"/>
    <mergeCell ref="Y2717:AD2717"/>
    <mergeCell ref="D2718:X2718"/>
    <mergeCell ref="Y2718:AD2718"/>
    <mergeCell ref="Y2548:AD2548"/>
    <mergeCell ref="Y2549:AD2549"/>
    <mergeCell ref="Y2550:AD2550"/>
    <mergeCell ref="Y2551:AD2551"/>
    <mergeCell ref="Y2552:AD2552"/>
    <mergeCell ref="Y2553:AD2553"/>
    <mergeCell ref="Y2554:AD2554"/>
    <mergeCell ref="Y2555:AD2555"/>
    <mergeCell ref="D2549:L2549"/>
    <mergeCell ref="M2549:R2549"/>
    <mergeCell ref="S2549:X2549"/>
    <mergeCell ref="D2550:L2550"/>
    <mergeCell ref="M2550:R2550"/>
    <mergeCell ref="S2550:X2550"/>
    <mergeCell ref="D2551:L2551"/>
    <mergeCell ref="M2551:R2551"/>
    <mergeCell ref="S2551:X2551"/>
    <mergeCell ref="D2552:L2552"/>
    <mergeCell ref="M2552:R2552"/>
    <mergeCell ref="S2552:X2552"/>
    <mergeCell ref="D2553:L2553"/>
    <mergeCell ref="M2553:R2553"/>
    <mergeCell ref="D2547:L2547"/>
    <mergeCell ref="M2547:R2547"/>
    <mergeCell ref="S2547:X2547"/>
    <mergeCell ref="D2548:L2548"/>
    <mergeCell ref="M2548:R2548"/>
    <mergeCell ref="S2548:X2548"/>
    <mergeCell ref="Y2556:AD2556"/>
    <mergeCell ref="Y2557:AD2557"/>
    <mergeCell ref="Y2558:AD2558"/>
    <mergeCell ref="Y2559:AD2559"/>
    <mergeCell ref="Y2560:AD2560"/>
    <mergeCell ref="S2553:X2553"/>
    <mergeCell ref="D2554:L2554"/>
    <mergeCell ref="M2554:R2554"/>
    <mergeCell ref="S2554:X2554"/>
    <mergeCell ref="D2555:L2555"/>
    <mergeCell ref="M2555:R2555"/>
    <mergeCell ref="S2555:X2555"/>
    <mergeCell ref="D2556:L2556"/>
    <mergeCell ref="M2556:R2556"/>
    <mergeCell ref="S2556:X2556"/>
    <mergeCell ref="D2557:L2557"/>
    <mergeCell ref="M2557:R2557"/>
    <mergeCell ref="S2557:X2557"/>
    <mergeCell ref="D2558:L2558"/>
    <mergeCell ref="M2558:R2558"/>
    <mergeCell ref="S2558:X2558"/>
    <mergeCell ref="D2559:L2559"/>
    <mergeCell ref="M2559:R2559"/>
    <mergeCell ref="S2559:X2559"/>
    <mergeCell ref="Y2538:AD2538"/>
    <mergeCell ref="Y2539:AD2539"/>
    <mergeCell ref="Y2540:AD2540"/>
    <mergeCell ref="Y2541:AD2541"/>
    <mergeCell ref="Y2542:AD2542"/>
    <mergeCell ref="Y2543:AD2543"/>
    <mergeCell ref="Y2544:AD2544"/>
    <mergeCell ref="Y2545:AD2545"/>
    <mergeCell ref="Y2546:AD2546"/>
    <mergeCell ref="D2538:L2538"/>
    <mergeCell ref="M2538:R2538"/>
    <mergeCell ref="S2538:X2538"/>
    <mergeCell ref="D2539:L2539"/>
    <mergeCell ref="M2539:R2539"/>
    <mergeCell ref="S2539:X2539"/>
    <mergeCell ref="D2540:L2540"/>
    <mergeCell ref="M2540:R2540"/>
    <mergeCell ref="S2540:X2540"/>
    <mergeCell ref="D2541:L2541"/>
    <mergeCell ref="M2541:R2541"/>
    <mergeCell ref="S2541:X2541"/>
    <mergeCell ref="D2542:L2542"/>
    <mergeCell ref="M2542:R2542"/>
    <mergeCell ref="S2544:X2544"/>
    <mergeCell ref="D2545:L2545"/>
    <mergeCell ref="M2545:R2545"/>
    <mergeCell ref="S2545:X2545"/>
    <mergeCell ref="D2546:L2546"/>
    <mergeCell ref="M2546:R2546"/>
    <mergeCell ref="S2546:X2546"/>
    <mergeCell ref="S2543:X2543"/>
    <mergeCell ref="D2544:L2544"/>
    <mergeCell ref="Y2547:AD2547"/>
    <mergeCell ref="M2544:R2544"/>
    <mergeCell ref="S2542:X2542"/>
    <mergeCell ref="D2543:L2543"/>
    <mergeCell ref="M2543:R2543"/>
    <mergeCell ref="Y2521:AD2521"/>
    <mergeCell ref="Y2522:AD2522"/>
    <mergeCell ref="Y2523:AD2523"/>
    <mergeCell ref="Y2524:AD2524"/>
    <mergeCell ref="Y2525:AD2525"/>
    <mergeCell ref="Y2526:AD2526"/>
    <mergeCell ref="Y2527:AD2527"/>
    <mergeCell ref="Y2528:AD2528"/>
    <mergeCell ref="D2524:L2524"/>
    <mergeCell ref="M2524:R2524"/>
    <mergeCell ref="S2524:X2524"/>
    <mergeCell ref="D2525:L2525"/>
    <mergeCell ref="M2525:R2525"/>
    <mergeCell ref="S2525:X2525"/>
    <mergeCell ref="D2526:L2526"/>
    <mergeCell ref="M2526:R2526"/>
    <mergeCell ref="S2526:X2526"/>
    <mergeCell ref="D2527:L2527"/>
    <mergeCell ref="M2527:R2527"/>
    <mergeCell ref="S2527:X2527"/>
    <mergeCell ref="D2528:L2528"/>
    <mergeCell ref="M2528:R2528"/>
    <mergeCell ref="Y2529:AD2529"/>
    <mergeCell ref="Y2530:AD2530"/>
    <mergeCell ref="Y2531:AD2531"/>
    <mergeCell ref="Y2532:AD2532"/>
    <mergeCell ref="Y2533:AD2533"/>
    <mergeCell ref="Y2534:AD2534"/>
    <mergeCell ref="Y2535:AD2535"/>
    <mergeCell ref="Y2536:AD2536"/>
    <mergeCell ref="Y2537:AD2537"/>
    <mergeCell ref="D2535:L2535"/>
    <mergeCell ref="M2535:R2535"/>
    <mergeCell ref="S2535:X2535"/>
    <mergeCell ref="D2536:L2536"/>
    <mergeCell ref="M2536:R2536"/>
    <mergeCell ref="S2536:X2536"/>
    <mergeCell ref="D2537:L2537"/>
    <mergeCell ref="M2537:R2537"/>
    <mergeCell ref="S2537:X2537"/>
    <mergeCell ref="D2530:L2530"/>
    <mergeCell ref="M2530:R2530"/>
    <mergeCell ref="S2530:X2530"/>
    <mergeCell ref="D2531:L2531"/>
    <mergeCell ref="M2531:R2531"/>
    <mergeCell ref="S2531:X2531"/>
    <mergeCell ref="D2532:L2532"/>
    <mergeCell ref="M2532:R2532"/>
    <mergeCell ref="S2532:X2532"/>
    <mergeCell ref="D2533:L2533"/>
    <mergeCell ref="M2533:R2533"/>
    <mergeCell ref="S2533:X2533"/>
    <mergeCell ref="D2534:L2534"/>
    <mergeCell ref="M2534:R2534"/>
    <mergeCell ref="D2523:L2523"/>
    <mergeCell ref="M2523:R2523"/>
    <mergeCell ref="S2523:X2523"/>
    <mergeCell ref="S2528:X2528"/>
    <mergeCell ref="D2529:L2529"/>
    <mergeCell ref="M2529:R2529"/>
    <mergeCell ref="S2529:X2529"/>
    <mergeCell ref="S2534:X2534"/>
    <mergeCell ref="D2521:L2521"/>
    <mergeCell ref="M2521:R2521"/>
    <mergeCell ref="Y2502:AD2502"/>
    <mergeCell ref="Y2503:AD2503"/>
    <mergeCell ref="Y2504:AD2504"/>
    <mergeCell ref="Y2505:AD2505"/>
    <mergeCell ref="Y2506:AD2506"/>
    <mergeCell ref="Y2507:AD2507"/>
    <mergeCell ref="Y2508:AD2508"/>
    <mergeCell ref="Y2509:AD2509"/>
    <mergeCell ref="Y2510:AD2510"/>
    <mergeCell ref="D2502:L2502"/>
    <mergeCell ref="M2502:R2502"/>
    <mergeCell ref="S2502:X2502"/>
    <mergeCell ref="D2503:L2503"/>
    <mergeCell ref="M2503:R2503"/>
    <mergeCell ref="S2503:X2503"/>
    <mergeCell ref="D2504:L2504"/>
    <mergeCell ref="M2504:R2504"/>
    <mergeCell ref="S2504:X2504"/>
    <mergeCell ref="D2505:L2505"/>
    <mergeCell ref="M2505:R2505"/>
    <mergeCell ref="S2505:X2505"/>
    <mergeCell ref="D2506:L2506"/>
    <mergeCell ref="M2506:R2506"/>
    <mergeCell ref="Y2511:AD2511"/>
    <mergeCell ref="Y2512:AD2512"/>
    <mergeCell ref="Y2513:AD2513"/>
    <mergeCell ref="Y2514:AD2514"/>
    <mergeCell ref="Y2515:AD2515"/>
    <mergeCell ref="Y2516:AD2516"/>
    <mergeCell ref="Y2517:AD2517"/>
    <mergeCell ref="Y2518:AD2518"/>
    <mergeCell ref="Y2519:AD2519"/>
    <mergeCell ref="D2513:L2513"/>
    <mergeCell ref="M2513:R2513"/>
    <mergeCell ref="S2513:X2513"/>
    <mergeCell ref="D2514:L2514"/>
    <mergeCell ref="M2514:R2514"/>
    <mergeCell ref="S2514:X2514"/>
    <mergeCell ref="D2515:L2515"/>
    <mergeCell ref="M2515:R2515"/>
    <mergeCell ref="S2515:X2515"/>
    <mergeCell ref="D2516:L2516"/>
    <mergeCell ref="M2516:R2516"/>
    <mergeCell ref="S2516:X2516"/>
    <mergeCell ref="D2517:L2517"/>
    <mergeCell ref="M2517:R2517"/>
    <mergeCell ref="D2512:L2512"/>
    <mergeCell ref="M2512:R2512"/>
    <mergeCell ref="S2512:X2512"/>
    <mergeCell ref="S2517:X2517"/>
    <mergeCell ref="D2518:L2518"/>
    <mergeCell ref="M2518:R2518"/>
    <mergeCell ref="S2518:X2518"/>
    <mergeCell ref="D2519:L2519"/>
    <mergeCell ref="M2519:R2519"/>
    <mergeCell ref="S2506:X2506"/>
    <mergeCell ref="D2507:L2507"/>
    <mergeCell ref="M2507:R2507"/>
    <mergeCell ref="S2507:X2507"/>
    <mergeCell ref="D2508:L2508"/>
    <mergeCell ref="M2508:R2508"/>
    <mergeCell ref="S2508:X2508"/>
    <mergeCell ref="D2509:L2509"/>
    <mergeCell ref="M2509:R2509"/>
    <mergeCell ref="Y2484:AD2484"/>
    <mergeCell ref="Y2485:AD2485"/>
    <mergeCell ref="Y2486:AD2486"/>
    <mergeCell ref="Y2487:AD2487"/>
    <mergeCell ref="Y2488:AD2488"/>
    <mergeCell ref="Y2489:AD2489"/>
    <mergeCell ref="Y2490:AD2490"/>
    <mergeCell ref="Y2491:AD2491"/>
    <mergeCell ref="Y2492:AD2492"/>
    <mergeCell ref="D2488:L2488"/>
    <mergeCell ref="M2488:R2488"/>
    <mergeCell ref="S2488:X2488"/>
    <mergeCell ref="D2489:L2489"/>
    <mergeCell ref="M2489:R2489"/>
    <mergeCell ref="S2489:X2489"/>
    <mergeCell ref="D2490:L2490"/>
    <mergeCell ref="M2490:R2490"/>
    <mergeCell ref="S2490:X2490"/>
    <mergeCell ref="D2491:L2491"/>
    <mergeCell ref="M2491:R2491"/>
    <mergeCell ref="S2491:X2491"/>
    <mergeCell ref="D2492:L2492"/>
    <mergeCell ref="M2492:R2492"/>
    <mergeCell ref="Y2493:AD2493"/>
    <mergeCell ref="Y2494:AD2494"/>
    <mergeCell ref="Y2495:AD2495"/>
    <mergeCell ref="Y2496:AD2496"/>
    <mergeCell ref="Y2497:AD2497"/>
    <mergeCell ref="Y2498:AD2498"/>
    <mergeCell ref="Y2499:AD2499"/>
    <mergeCell ref="Y2500:AD2500"/>
    <mergeCell ref="Y2501:AD2501"/>
    <mergeCell ref="D2499:L2499"/>
    <mergeCell ref="M2499:R2499"/>
    <mergeCell ref="S2499:X2499"/>
    <mergeCell ref="D2500:L2500"/>
    <mergeCell ref="M2500:R2500"/>
    <mergeCell ref="S2500:X2500"/>
    <mergeCell ref="D2501:L2501"/>
    <mergeCell ref="M2501:R2501"/>
    <mergeCell ref="S2501:X2501"/>
    <mergeCell ref="D2494:L2494"/>
    <mergeCell ref="M2494:R2494"/>
    <mergeCell ref="S2494:X2494"/>
    <mergeCell ref="D2495:L2495"/>
    <mergeCell ref="M2495:R2495"/>
    <mergeCell ref="S2495:X2495"/>
    <mergeCell ref="D2496:L2496"/>
    <mergeCell ref="M2496:R2496"/>
    <mergeCell ref="S2496:X2496"/>
    <mergeCell ref="D2497:L2497"/>
    <mergeCell ref="M2497:R2497"/>
    <mergeCell ref="S2497:X2497"/>
    <mergeCell ref="D2498:L2498"/>
    <mergeCell ref="M2498:R2498"/>
    <mergeCell ref="D2484:L2484"/>
    <mergeCell ref="M2484:R2484"/>
    <mergeCell ref="S2484:X2484"/>
    <mergeCell ref="D2485:L2485"/>
    <mergeCell ref="M2485:R2485"/>
    <mergeCell ref="S2485:X2485"/>
    <mergeCell ref="D2486:L2486"/>
    <mergeCell ref="M2486:R2486"/>
    <mergeCell ref="S2486:X2486"/>
    <mergeCell ref="Y2467:AD2467"/>
    <mergeCell ref="Y2468:AD2468"/>
    <mergeCell ref="Y2469:AD2469"/>
    <mergeCell ref="Y2470:AD2470"/>
    <mergeCell ref="Y2471:AD2471"/>
    <mergeCell ref="Y2472:AD2472"/>
    <mergeCell ref="Y2473:AD2473"/>
    <mergeCell ref="Y2474:AD2474"/>
    <mergeCell ref="D2466:L2466"/>
    <mergeCell ref="M2466:R2466"/>
    <mergeCell ref="S2466:X2466"/>
    <mergeCell ref="D2467:L2467"/>
    <mergeCell ref="M2467:R2467"/>
    <mergeCell ref="S2467:X2467"/>
    <mergeCell ref="D2468:L2468"/>
    <mergeCell ref="M2468:R2468"/>
    <mergeCell ref="S2468:X2468"/>
    <mergeCell ref="D2469:L2469"/>
    <mergeCell ref="M2469:R2469"/>
    <mergeCell ref="S2469:X2469"/>
    <mergeCell ref="D2470:L2470"/>
    <mergeCell ref="M2470:R2470"/>
    <mergeCell ref="Y2475:AD2475"/>
    <mergeCell ref="Y2476:AD2476"/>
    <mergeCell ref="Y2477:AD2477"/>
    <mergeCell ref="Y2478:AD2478"/>
    <mergeCell ref="Y2479:AD2479"/>
    <mergeCell ref="Y2480:AD2480"/>
    <mergeCell ref="Y2481:AD2481"/>
    <mergeCell ref="Y2482:AD2482"/>
    <mergeCell ref="Y2483:AD2483"/>
    <mergeCell ref="D2477:L2477"/>
    <mergeCell ref="M2477:R2477"/>
    <mergeCell ref="S2477:X2477"/>
    <mergeCell ref="D2478:L2478"/>
    <mergeCell ref="M2478:R2478"/>
    <mergeCell ref="S2478:X2478"/>
    <mergeCell ref="D2479:L2479"/>
    <mergeCell ref="M2479:R2479"/>
    <mergeCell ref="S2479:X2479"/>
    <mergeCell ref="D2480:L2480"/>
    <mergeCell ref="M2480:R2480"/>
    <mergeCell ref="S2480:X2480"/>
    <mergeCell ref="D2481:L2481"/>
    <mergeCell ref="M2481:R2481"/>
    <mergeCell ref="D2476:L2476"/>
    <mergeCell ref="M2476:R2476"/>
    <mergeCell ref="S2476:X2476"/>
    <mergeCell ref="S2481:X2481"/>
    <mergeCell ref="D2482:L2482"/>
    <mergeCell ref="M2482:R2482"/>
    <mergeCell ref="S2482:X2482"/>
    <mergeCell ref="D2483:L2483"/>
    <mergeCell ref="M2483:R2483"/>
    <mergeCell ref="D2475:L2475"/>
    <mergeCell ref="M2475:R2475"/>
    <mergeCell ref="S2475:X2475"/>
    <mergeCell ref="S2483:X2483"/>
    <mergeCell ref="S2470:X2470"/>
    <mergeCell ref="D2471:L2471"/>
    <mergeCell ref="M2471:R2471"/>
    <mergeCell ref="S2471:X2471"/>
    <mergeCell ref="D2472:L2472"/>
    <mergeCell ref="M2472:R2472"/>
    <mergeCell ref="Y2457:AD2457"/>
    <mergeCell ref="Y2458:AD2458"/>
    <mergeCell ref="Y2459:AD2459"/>
    <mergeCell ref="Y2460:AD2460"/>
    <mergeCell ref="Y2461:AD2461"/>
    <mergeCell ref="Y2462:AD2462"/>
    <mergeCell ref="Y2463:AD2463"/>
    <mergeCell ref="Y2464:AD2464"/>
    <mergeCell ref="Y2465:AD2465"/>
    <mergeCell ref="D2462:L2462"/>
    <mergeCell ref="M2462:R2462"/>
    <mergeCell ref="S2462:X2462"/>
    <mergeCell ref="D2463:L2463"/>
    <mergeCell ref="M2463:R2463"/>
    <mergeCell ref="S2463:X2463"/>
    <mergeCell ref="D2464:L2464"/>
    <mergeCell ref="M2464:R2464"/>
    <mergeCell ref="S2464:X2464"/>
    <mergeCell ref="D2465:L2465"/>
    <mergeCell ref="M2465:R2465"/>
    <mergeCell ref="S2465:X2465"/>
    <mergeCell ref="D2458:L2458"/>
    <mergeCell ref="M2458:R2458"/>
    <mergeCell ref="S2458:X2458"/>
    <mergeCell ref="D2459:L2459"/>
    <mergeCell ref="M2459:R2459"/>
    <mergeCell ref="S2459:X2459"/>
    <mergeCell ref="D2460:L2460"/>
    <mergeCell ref="M2460:R2460"/>
    <mergeCell ref="S2460:X2460"/>
    <mergeCell ref="D2461:L2461"/>
    <mergeCell ref="M2461:R2461"/>
    <mergeCell ref="Y2466:AD2466"/>
    <mergeCell ref="S2461:X2461"/>
    <mergeCell ref="Y2448:AD2448"/>
    <mergeCell ref="Y2449:AD2449"/>
    <mergeCell ref="Y2450:AD2450"/>
    <mergeCell ref="Y2451:AD2451"/>
    <mergeCell ref="Y2452:AD2452"/>
    <mergeCell ref="Y2453:AD2453"/>
    <mergeCell ref="Y2454:AD2454"/>
    <mergeCell ref="Y2455:AD2455"/>
    <mergeCell ref="Y2456:AD2456"/>
    <mergeCell ref="D2451:L2451"/>
    <mergeCell ref="M2451:R2451"/>
    <mergeCell ref="S2451:X2451"/>
    <mergeCell ref="D2452:L2452"/>
    <mergeCell ref="M2452:R2452"/>
    <mergeCell ref="S2452:X2452"/>
    <mergeCell ref="D2453:L2453"/>
    <mergeCell ref="M2453:R2453"/>
    <mergeCell ref="S2453:X2453"/>
    <mergeCell ref="D2454:L2454"/>
    <mergeCell ref="M2454:R2454"/>
    <mergeCell ref="S2454:X2454"/>
    <mergeCell ref="D2455:L2455"/>
    <mergeCell ref="M2455:R2455"/>
    <mergeCell ref="D2456:L2456"/>
    <mergeCell ref="M2456:R2456"/>
    <mergeCell ref="S2456:X2456"/>
    <mergeCell ref="M2447:R2447"/>
    <mergeCell ref="S2447:X2447"/>
    <mergeCell ref="D2448:L2448"/>
    <mergeCell ref="M2448:R2448"/>
    <mergeCell ref="S2448:X2448"/>
    <mergeCell ref="D2449:L2449"/>
    <mergeCell ref="M2449:R2449"/>
    <mergeCell ref="S2449:X2449"/>
    <mergeCell ref="D2450:L2450"/>
    <mergeCell ref="M2450:R2450"/>
    <mergeCell ref="S2450:X2450"/>
    <mergeCell ref="S2455:X2455"/>
    <mergeCell ref="Y2447:AD2447"/>
    <mergeCell ref="D2443:L2443"/>
    <mergeCell ref="M2443:R2443"/>
    <mergeCell ref="S2443:X2443"/>
    <mergeCell ref="D2444:L2444"/>
    <mergeCell ref="M2444:R2444"/>
    <mergeCell ref="S2444:X2444"/>
    <mergeCell ref="D2445:L2445"/>
    <mergeCell ref="M2445:R2445"/>
    <mergeCell ref="S2445:X2445"/>
    <mergeCell ref="D2446:L2446"/>
    <mergeCell ref="M2446:R2446"/>
    <mergeCell ref="S2446:X2446"/>
    <mergeCell ref="D2447:L2447"/>
    <mergeCell ref="D2367:M2367"/>
    <mergeCell ref="N2367:Q2367"/>
    <mergeCell ref="R2367:S2367"/>
    <mergeCell ref="T2367:U2367"/>
    <mergeCell ref="V2367:X2367"/>
    <mergeCell ref="Y2367:AA2367"/>
    <mergeCell ref="AB2367:AD2367"/>
    <mergeCell ref="D2368:M2368"/>
    <mergeCell ref="N2368:Q2368"/>
    <mergeCell ref="R2368:S2368"/>
    <mergeCell ref="T2368:U2368"/>
    <mergeCell ref="V2368:X2368"/>
    <mergeCell ref="Y2368:AA2368"/>
    <mergeCell ref="AB2368:AD2368"/>
    <mergeCell ref="D2369:M2369"/>
    <mergeCell ref="N2369:Q2369"/>
    <mergeCell ref="R2369:S2369"/>
    <mergeCell ref="T2369:U2369"/>
    <mergeCell ref="V2369:X2369"/>
    <mergeCell ref="Y2369:AA2369"/>
    <mergeCell ref="AB2369:AD2369"/>
    <mergeCell ref="D2370:M2370"/>
    <mergeCell ref="N2370:Q2370"/>
    <mergeCell ref="R2370:S2370"/>
    <mergeCell ref="T2370:U2370"/>
    <mergeCell ref="V2370:X2370"/>
    <mergeCell ref="Y2370:AA2370"/>
    <mergeCell ref="AB2370:AD2370"/>
    <mergeCell ref="D2371:M2371"/>
    <mergeCell ref="N2371:Q2371"/>
    <mergeCell ref="R2371:S2371"/>
    <mergeCell ref="C2428:AD2428"/>
    <mergeCell ref="T2371:U2371"/>
    <mergeCell ref="V2371:X2371"/>
    <mergeCell ref="Y2371:AA2371"/>
    <mergeCell ref="AB2371:AD2371"/>
    <mergeCell ref="D2372:M2372"/>
    <mergeCell ref="N2372:Q2372"/>
    <mergeCell ref="R2372:S2372"/>
    <mergeCell ref="T2372:U2372"/>
    <mergeCell ref="V2372:X2372"/>
    <mergeCell ref="Y2372:AA2372"/>
    <mergeCell ref="AB2372:AD2372"/>
    <mergeCell ref="T2376:U2376"/>
    <mergeCell ref="C2429:AD2429"/>
    <mergeCell ref="C2433:AD2433"/>
    <mergeCell ref="C2434:AD2434"/>
    <mergeCell ref="V2376:X2376"/>
    <mergeCell ref="Y2376:AA2376"/>
    <mergeCell ref="AB2376:AD2376"/>
    <mergeCell ref="D2377:M2377"/>
    <mergeCell ref="D2164:R2164"/>
    <mergeCell ref="S2164:X2164"/>
    <mergeCell ref="Y2164:AD2164"/>
    <mergeCell ref="D2165:R2165"/>
    <mergeCell ref="S2165:X2165"/>
    <mergeCell ref="Y2165:AD2165"/>
    <mergeCell ref="D2166:R2166"/>
    <mergeCell ref="S2166:X2166"/>
    <mergeCell ref="Y2166:AD2166"/>
    <mergeCell ref="D2161:R2161"/>
    <mergeCell ref="S2161:X2161"/>
    <mergeCell ref="Y2161:AD2161"/>
    <mergeCell ref="D2162:R2162"/>
    <mergeCell ref="S2162:X2162"/>
    <mergeCell ref="Y2162:AD2162"/>
    <mergeCell ref="D2163:R2163"/>
    <mergeCell ref="S2163:X2163"/>
    <mergeCell ref="Y2163:AD2163"/>
    <mergeCell ref="D2170:R2170"/>
    <mergeCell ref="S2170:X2170"/>
    <mergeCell ref="Y2170:AD2170"/>
    <mergeCell ref="D2171:R2171"/>
    <mergeCell ref="S2171:X2171"/>
    <mergeCell ref="Y2171:AD2171"/>
    <mergeCell ref="D2172:R2172"/>
    <mergeCell ref="S2172:X2172"/>
    <mergeCell ref="Y2172:AD2172"/>
    <mergeCell ref="D2167:R2167"/>
    <mergeCell ref="S2167:X2167"/>
    <mergeCell ref="Y2167:AD2167"/>
    <mergeCell ref="D2168:R2168"/>
    <mergeCell ref="B2286:AD2286"/>
    <mergeCell ref="C2287:AD2287"/>
    <mergeCell ref="B2283:AD2283"/>
    <mergeCell ref="C2284:AD2284"/>
    <mergeCell ref="D2182:R2182"/>
    <mergeCell ref="S2182:X2182"/>
    <mergeCell ref="Y2182:AD2182"/>
    <mergeCell ref="D2183:R2183"/>
    <mergeCell ref="S2183:X2183"/>
    <mergeCell ref="Y2183:AD2183"/>
    <mergeCell ref="D2184:R2184"/>
    <mergeCell ref="S2184:X2184"/>
    <mergeCell ref="Y2184:AD2184"/>
    <mergeCell ref="D2179:R2179"/>
    <mergeCell ref="S2179:X2179"/>
    <mergeCell ref="Y2179:AD2179"/>
    <mergeCell ref="D2180:R2180"/>
    <mergeCell ref="S2180:X2180"/>
    <mergeCell ref="Y2180:AD2180"/>
    <mergeCell ref="D2181:R2181"/>
    <mergeCell ref="S2181:X2181"/>
    <mergeCell ref="Y2181:AD2181"/>
    <mergeCell ref="D2188:R2188"/>
    <mergeCell ref="S2188:X2188"/>
    <mergeCell ref="Y2188:AD2188"/>
    <mergeCell ref="D2189:R2189"/>
    <mergeCell ref="S2189:X2189"/>
    <mergeCell ref="Y2189:AD2189"/>
    <mergeCell ref="D2190:R2190"/>
    <mergeCell ref="S2190:X2190"/>
    <mergeCell ref="Y2190:AD2190"/>
    <mergeCell ref="D2185:R2185"/>
    <mergeCell ref="S2185:X2185"/>
    <mergeCell ref="AA2128:AB2128"/>
    <mergeCell ref="T2129:U2129"/>
    <mergeCell ref="V2129:W2129"/>
    <mergeCell ref="Y2129:Z2129"/>
    <mergeCell ref="AA2129:AB2129"/>
    <mergeCell ref="T2130:U2130"/>
    <mergeCell ref="V2130:W2130"/>
    <mergeCell ref="Y2130:Z2130"/>
    <mergeCell ref="AA2130:AB2130"/>
    <mergeCell ref="T2125:U2125"/>
    <mergeCell ref="V2125:W2125"/>
    <mergeCell ref="Y2125:Z2125"/>
    <mergeCell ref="AA2125:AB2125"/>
    <mergeCell ref="T2126:U2126"/>
    <mergeCell ref="V2126:W2126"/>
    <mergeCell ref="Y2126:Z2126"/>
    <mergeCell ref="AA2126:AB2126"/>
    <mergeCell ref="T2127:U2127"/>
    <mergeCell ref="V2127:W2127"/>
    <mergeCell ref="Y2127:Z2127"/>
    <mergeCell ref="AA2127:AB2127"/>
    <mergeCell ref="D2122:I2122"/>
    <mergeCell ref="K2122:L2122"/>
    <mergeCell ref="M2122:N2122"/>
    <mergeCell ref="P2122:Q2122"/>
    <mergeCell ref="R2122:S2122"/>
    <mergeCell ref="R2127:S2127"/>
    <mergeCell ref="D2128:I2128"/>
    <mergeCell ref="K2128:L2128"/>
    <mergeCell ref="M2128:N2128"/>
    <mergeCell ref="P2128:Q2128"/>
    <mergeCell ref="R2128:S2128"/>
    <mergeCell ref="D2129:I2129"/>
    <mergeCell ref="K2129:L2129"/>
    <mergeCell ref="M2129:N2129"/>
    <mergeCell ref="P2129:Q2129"/>
    <mergeCell ref="R2129:S2129"/>
    <mergeCell ref="D2130:I2130"/>
    <mergeCell ref="K2130:L2130"/>
    <mergeCell ref="M2130:N2130"/>
    <mergeCell ref="P2130:Q2130"/>
    <mergeCell ref="R2130:S2130"/>
    <mergeCell ref="D2125:I2125"/>
    <mergeCell ref="K2125:L2125"/>
    <mergeCell ref="M2125:N2125"/>
    <mergeCell ref="P2125:Q2125"/>
    <mergeCell ref="R2125:S2125"/>
    <mergeCell ref="D2126:I2126"/>
    <mergeCell ref="T2128:U2128"/>
    <mergeCell ref="V2128:W2128"/>
    <mergeCell ref="Y2128:Z2128"/>
    <mergeCell ref="T2121:U2121"/>
    <mergeCell ref="V2121:W2121"/>
    <mergeCell ref="Y2121:Z2121"/>
    <mergeCell ref="AA2121:AB2121"/>
    <mergeCell ref="T2116:U2116"/>
    <mergeCell ref="V2116:W2116"/>
    <mergeCell ref="Y2116:Z2116"/>
    <mergeCell ref="AA2116:AB2116"/>
    <mergeCell ref="T2117:U2117"/>
    <mergeCell ref="V2117:W2117"/>
    <mergeCell ref="Y2117:Z2117"/>
    <mergeCell ref="AA2117:AB2117"/>
    <mergeCell ref="T2118:U2118"/>
    <mergeCell ref="V2118:W2118"/>
    <mergeCell ref="Y2118:Z2118"/>
    <mergeCell ref="AA2118:AB2118"/>
    <mergeCell ref="AA2122:AB2122"/>
    <mergeCell ref="T2123:U2123"/>
    <mergeCell ref="V2123:W2123"/>
    <mergeCell ref="Y2123:Z2123"/>
    <mergeCell ref="AA2123:AB2123"/>
    <mergeCell ref="T2124:U2124"/>
    <mergeCell ref="V2124:W2124"/>
    <mergeCell ref="Y2124:Z2124"/>
    <mergeCell ref="AA2124:AB2124"/>
    <mergeCell ref="D2123:I2123"/>
    <mergeCell ref="K2123:L2123"/>
    <mergeCell ref="M2123:N2123"/>
    <mergeCell ref="P2123:Q2123"/>
    <mergeCell ref="R2123:S2123"/>
    <mergeCell ref="D2124:I2124"/>
    <mergeCell ref="K2124:L2124"/>
    <mergeCell ref="M2124:N2124"/>
    <mergeCell ref="P2124:Q2124"/>
    <mergeCell ref="R2124:S2124"/>
    <mergeCell ref="V2122:W2122"/>
    <mergeCell ref="Y2122:Z2122"/>
    <mergeCell ref="D2116:I2116"/>
    <mergeCell ref="K2116:L2116"/>
    <mergeCell ref="M2116:N2116"/>
    <mergeCell ref="P2116:Q2116"/>
    <mergeCell ref="R2116:S2116"/>
    <mergeCell ref="D2117:I2117"/>
    <mergeCell ref="K2117:L2117"/>
    <mergeCell ref="M2117:N2117"/>
    <mergeCell ref="P2117:Q2117"/>
    <mergeCell ref="R2117:S2117"/>
    <mergeCell ref="D2118:I2118"/>
    <mergeCell ref="K2118:L2118"/>
    <mergeCell ref="M2118:N2118"/>
    <mergeCell ref="P2118:Q2118"/>
    <mergeCell ref="T2113:U2113"/>
    <mergeCell ref="V2113:W2113"/>
    <mergeCell ref="Y2113:Z2113"/>
    <mergeCell ref="T2119:U2119"/>
    <mergeCell ref="V2119:W2119"/>
    <mergeCell ref="Y2119:Z2119"/>
    <mergeCell ref="AA2119:AB2119"/>
    <mergeCell ref="T2120:U2120"/>
    <mergeCell ref="V2120:W2120"/>
    <mergeCell ref="Y2120:Z2120"/>
    <mergeCell ref="AA2120:AB2120"/>
    <mergeCell ref="T2110:U2110"/>
    <mergeCell ref="V2110:W2110"/>
    <mergeCell ref="Y2110:Z2110"/>
    <mergeCell ref="AA2110:AB2110"/>
    <mergeCell ref="T2111:U2111"/>
    <mergeCell ref="V2111:W2111"/>
    <mergeCell ref="Y2111:Z2111"/>
    <mergeCell ref="AA2111:AB2111"/>
    <mergeCell ref="T2112:U2112"/>
    <mergeCell ref="V2112:W2112"/>
    <mergeCell ref="Y2112:Z2112"/>
    <mergeCell ref="AA2112:AB2112"/>
    <mergeCell ref="T2107:U2107"/>
    <mergeCell ref="V2107:W2107"/>
    <mergeCell ref="Y2107:Z2107"/>
    <mergeCell ref="AA2107:AB2107"/>
    <mergeCell ref="T2108:U2108"/>
    <mergeCell ref="V2108:W2108"/>
    <mergeCell ref="Y2108:Z2108"/>
    <mergeCell ref="AA2108:AB2108"/>
    <mergeCell ref="T2109:U2109"/>
    <mergeCell ref="V2109:W2109"/>
    <mergeCell ref="Y2109:Z2109"/>
    <mergeCell ref="AA2109:AB2109"/>
    <mergeCell ref="AA2113:AB2113"/>
    <mergeCell ref="T2114:U2114"/>
    <mergeCell ref="V2114:W2114"/>
    <mergeCell ref="Y2114:Z2114"/>
    <mergeCell ref="AA2114:AB2114"/>
    <mergeCell ref="T2115:U2115"/>
    <mergeCell ref="V2115:W2115"/>
    <mergeCell ref="Y2115:Z2115"/>
    <mergeCell ref="AA2115:AB2115"/>
    <mergeCell ref="AA2104:AB2104"/>
    <mergeCell ref="T2105:U2105"/>
    <mergeCell ref="V2105:W2105"/>
    <mergeCell ref="Y2105:Z2105"/>
    <mergeCell ref="AA2105:AB2105"/>
    <mergeCell ref="T2106:U2106"/>
    <mergeCell ref="V2106:W2106"/>
    <mergeCell ref="Y2106:Z2106"/>
    <mergeCell ref="AA2106:AB2106"/>
    <mergeCell ref="D2105:I2105"/>
    <mergeCell ref="K2105:L2105"/>
    <mergeCell ref="M2105:N2105"/>
    <mergeCell ref="P2105:Q2105"/>
    <mergeCell ref="R2105:S2105"/>
    <mergeCell ref="D2106:I2106"/>
    <mergeCell ref="K2106:L2106"/>
    <mergeCell ref="M2106:N2106"/>
    <mergeCell ref="P2106:Q2106"/>
    <mergeCell ref="R2106:S2106"/>
    <mergeCell ref="D2107:I2107"/>
    <mergeCell ref="K2107:L2107"/>
    <mergeCell ref="M2107:N2107"/>
    <mergeCell ref="P2107:Q2107"/>
    <mergeCell ref="R2107:S2107"/>
    <mergeCell ref="D2108:I2108"/>
    <mergeCell ref="K2108:L2108"/>
    <mergeCell ref="M2108:N2108"/>
    <mergeCell ref="P2108:Q2108"/>
    <mergeCell ref="R2108:S2108"/>
    <mergeCell ref="D2109:I2109"/>
    <mergeCell ref="K2109:L2109"/>
    <mergeCell ref="M2109:N2109"/>
    <mergeCell ref="P2109:Q2109"/>
    <mergeCell ref="T2104:U2104"/>
    <mergeCell ref="V2104:W2104"/>
    <mergeCell ref="Y2104:Z2104"/>
    <mergeCell ref="D2104:I2104"/>
    <mergeCell ref="K2104:L2104"/>
    <mergeCell ref="M2104:N2104"/>
    <mergeCell ref="P2104:Q2104"/>
    <mergeCell ref="R2104:S2104"/>
    <mergeCell ref="R2109:S2109"/>
    <mergeCell ref="M2099:N2099"/>
    <mergeCell ref="P2099:Q2099"/>
    <mergeCell ref="R2099:S2099"/>
    <mergeCell ref="D2100:I2100"/>
    <mergeCell ref="K2100:L2100"/>
    <mergeCell ref="M2100:N2100"/>
    <mergeCell ref="P2100:Q2100"/>
    <mergeCell ref="T2095:U2095"/>
    <mergeCell ref="V2095:W2095"/>
    <mergeCell ref="Y2095:Z2095"/>
    <mergeCell ref="T2101:U2101"/>
    <mergeCell ref="V2101:W2101"/>
    <mergeCell ref="Y2101:Z2101"/>
    <mergeCell ref="AA2101:AB2101"/>
    <mergeCell ref="T2102:U2102"/>
    <mergeCell ref="V2102:W2102"/>
    <mergeCell ref="Y2102:Z2102"/>
    <mergeCell ref="AA2102:AB2102"/>
    <mergeCell ref="T2103:U2103"/>
    <mergeCell ref="V2103:W2103"/>
    <mergeCell ref="Y2103:Z2103"/>
    <mergeCell ref="AA2103:AB2103"/>
    <mergeCell ref="T2098:U2098"/>
    <mergeCell ref="V2098:W2098"/>
    <mergeCell ref="Y2098:Z2098"/>
    <mergeCell ref="AA2098:AB2098"/>
    <mergeCell ref="T2099:U2099"/>
    <mergeCell ref="V2099:W2099"/>
    <mergeCell ref="Y2099:Z2099"/>
    <mergeCell ref="AA2099:AB2099"/>
    <mergeCell ref="T2100:U2100"/>
    <mergeCell ref="V2100:W2100"/>
    <mergeCell ref="Y2100:Z2100"/>
    <mergeCell ref="AA2100:AB2100"/>
    <mergeCell ref="D2095:I2095"/>
    <mergeCell ref="K2095:L2095"/>
    <mergeCell ref="M2095:N2095"/>
    <mergeCell ref="P2095:Q2095"/>
    <mergeCell ref="R2095:S2095"/>
    <mergeCell ref="R2100:S2100"/>
    <mergeCell ref="D2101:I2101"/>
    <mergeCell ref="K2101:L2101"/>
    <mergeCell ref="M2101:N2101"/>
    <mergeCell ref="P2101:Q2101"/>
    <mergeCell ref="R2101:S2101"/>
    <mergeCell ref="D2102:I2102"/>
    <mergeCell ref="K2102:L2102"/>
    <mergeCell ref="M2102:N2102"/>
    <mergeCell ref="P2102:Q2102"/>
    <mergeCell ref="R2102:S2102"/>
    <mergeCell ref="D2103:I2103"/>
    <mergeCell ref="K2103:L2103"/>
    <mergeCell ref="M2103:N2103"/>
    <mergeCell ref="P2103:Q2103"/>
    <mergeCell ref="R2103:S2103"/>
    <mergeCell ref="T2094:U2094"/>
    <mergeCell ref="V2094:W2094"/>
    <mergeCell ref="Y2094:Z2094"/>
    <mergeCell ref="AA2094:AB2094"/>
    <mergeCell ref="T2089:U2089"/>
    <mergeCell ref="V2089:W2089"/>
    <mergeCell ref="Y2089:Z2089"/>
    <mergeCell ref="AA2089:AB2089"/>
    <mergeCell ref="T2090:U2090"/>
    <mergeCell ref="V2090:W2090"/>
    <mergeCell ref="Y2090:Z2090"/>
    <mergeCell ref="AA2090:AB2090"/>
    <mergeCell ref="T2091:U2091"/>
    <mergeCell ref="V2091:W2091"/>
    <mergeCell ref="Y2091:Z2091"/>
    <mergeCell ref="AA2091:AB2091"/>
    <mergeCell ref="AA2095:AB2095"/>
    <mergeCell ref="T2096:U2096"/>
    <mergeCell ref="V2096:W2096"/>
    <mergeCell ref="Y2096:Z2096"/>
    <mergeCell ref="AA2096:AB2096"/>
    <mergeCell ref="T2097:U2097"/>
    <mergeCell ref="V2097:W2097"/>
    <mergeCell ref="Y2097:Z2097"/>
    <mergeCell ref="AA2097:AB2097"/>
    <mergeCell ref="D2096:I2096"/>
    <mergeCell ref="K2096:L2096"/>
    <mergeCell ref="M2096:N2096"/>
    <mergeCell ref="P2096:Q2096"/>
    <mergeCell ref="R2096:S2096"/>
    <mergeCell ref="D2097:I2097"/>
    <mergeCell ref="K2097:L2097"/>
    <mergeCell ref="M2097:N2097"/>
    <mergeCell ref="P2097:Q2097"/>
    <mergeCell ref="R2097:S2097"/>
    <mergeCell ref="D2089:I2089"/>
    <mergeCell ref="K2089:L2089"/>
    <mergeCell ref="M2089:N2089"/>
    <mergeCell ref="P2089:Q2089"/>
    <mergeCell ref="R2089:S2089"/>
    <mergeCell ref="D2090:I2090"/>
    <mergeCell ref="K2090:L2090"/>
    <mergeCell ref="M2090:N2090"/>
    <mergeCell ref="P2090:Q2090"/>
    <mergeCell ref="R2090:S2090"/>
    <mergeCell ref="D2091:I2091"/>
    <mergeCell ref="K2091:L2091"/>
    <mergeCell ref="M2091:N2091"/>
    <mergeCell ref="P2091:Q2091"/>
    <mergeCell ref="K2092:L2092"/>
    <mergeCell ref="M2092:N2092"/>
    <mergeCell ref="P2092:Q2092"/>
    <mergeCell ref="R2092:S2092"/>
    <mergeCell ref="D2093:I2093"/>
    <mergeCell ref="K2093:L2093"/>
    <mergeCell ref="M2093:N2093"/>
    <mergeCell ref="P2093:Q2093"/>
    <mergeCell ref="R2093:S2093"/>
    <mergeCell ref="D2094:I2094"/>
    <mergeCell ref="K2094:L2094"/>
    <mergeCell ref="M2094:N2094"/>
    <mergeCell ref="P2094:Q2094"/>
    <mergeCell ref="R2094:S2094"/>
    <mergeCell ref="T2086:U2086"/>
    <mergeCell ref="V2086:W2086"/>
    <mergeCell ref="Y2086:Z2086"/>
    <mergeCell ref="T2092:U2092"/>
    <mergeCell ref="V2092:W2092"/>
    <mergeCell ref="Y2092:Z2092"/>
    <mergeCell ref="AA2092:AB2092"/>
    <mergeCell ref="T2093:U2093"/>
    <mergeCell ref="V2093:W2093"/>
    <mergeCell ref="Y2093:Z2093"/>
    <mergeCell ref="AA2093:AB2093"/>
    <mergeCell ref="T2083:U2083"/>
    <mergeCell ref="V2083:W2083"/>
    <mergeCell ref="Y2083:Z2083"/>
    <mergeCell ref="AA2083:AB2083"/>
    <mergeCell ref="T2084:U2084"/>
    <mergeCell ref="V2084:W2084"/>
    <mergeCell ref="Y2084:Z2084"/>
    <mergeCell ref="AA2084:AB2084"/>
    <mergeCell ref="T2085:U2085"/>
    <mergeCell ref="V2085:W2085"/>
    <mergeCell ref="Y2085:Z2085"/>
    <mergeCell ref="AA2085:AB2085"/>
    <mergeCell ref="T2080:U2080"/>
    <mergeCell ref="V2080:W2080"/>
    <mergeCell ref="Y2080:Z2080"/>
    <mergeCell ref="AA2080:AB2080"/>
    <mergeCell ref="T2081:U2081"/>
    <mergeCell ref="V2081:W2081"/>
    <mergeCell ref="Y2081:Z2081"/>
    <mergeCell ref="AA2081:AB2081"/>
    <mergeCell ref="T2082:U2082"/>
    <mergeCell ref="V2082:W2082"/>
    <mergeCell ref="Y2082:Z2082"/>
    <mergeCell ref="AA2082:AB2082"/>
    <mergeCell ref="AA2086:AB2086"/>
    <mergeCell ref="T2087:U2087"/>
    <mergeCell ref="V2087:W2087"/>
    <mergeCell ref="Y2087:Z2087"/>
    <mergeCell ref="AA2087:AB2087"/>
    <mergeCell ref="T2088:U2088"/>
    <mergeCell ref="V2088:W2088"/>
    <mergeCell ref="Y2088:Z2088"/>
    <mergeCell ref="AA2088:AB2088"/>
    <mergeCell ref="AA2077:AB2077"/>
    <mergeCell ref="T2078:U2078"/>
    <mergeCell ref="V2078:W2078"/>
    <mergeCell ref="Y2078:Z2078"/>
    <mergeCell ref="AA2078:AB2078"/>
    <mergeCell ref="T2079:U2079"/>
    <mergeCell ref="V2079:W2079"/>
    <mergeCell ref="Y2079:Z2079"/>
    <mergeCell ref="AA2079:AB2079"/>
    <mergeCell ref="D2078:I2078"/>
    <mergeCell ref="K2078:L2078"/>
    <mergeCell ref="M2078:N2078"/>
    <mergeCell ref="P2078:Q2078"/>
    <mergeCell ref="R2078:S2078"/>
    <mergeCell ref="D2079:I2079"/>
    <mergeCell ref="K2079:L2079"/>
    <mergeCell ref="M2079:N2079"/>
    <mergeCell ref="P2079:Q2079"/>
    <mergeCell ref="R2079:S2079"/>
    <mergeCell ref="D2080:I2080"/>
    <mergeCell ref="K2080:L2080"/>
    <mergeCell ref="M2080:N2080"/>
    <mergeCell ref="P2080:Q2080"/>
    <mergeCell ref="R2080:S2080"/>
    <mergeCell ref="D2081:I2081"/>
    <mergeCell ref="K2081:L2081"/>
    <mergeCell ref="M2081:N2081"/>
    <mergeCell ref="P2081:Q2081"/>
    <mergeCell ref="R2081:S2081"/>
    <mergeCell ref="D2082:I2082"/>
    <mergeCell ref="K2082:L2082"/>
    <mergeCell ref="M2082:N2082"/>
    <mergeCell ref="P2082:Q2082"/>
    <mergeCell ref="T2077:U2077"/>
    <mergeCell ref="V2077:W2077"/>
    <mergeCell ref="Y2077:Z2077"/>
    <mergeCell ref="D2077:I2077"/>
    <mergeCell ref="K2077:L2077"/>
    <mergeCell ref="M2077:N2077"/>
    <mergeCell ref="P2077:Q2077"/>
    <mergeCell ref="R2077:S2077"/>
    <mergeCell ref="R2082:S2082"/>
    <mergeCell ref="D2071:I2071"/>
    <mergeCell ref="K2071:L2071"/>
    <mergeCell ref="M2071:N2071"/>
    <mergeCell ref="P2071:Q2071"/>
    <mergeCell ref="R2071:S2071"/>
    <mergeCell ref="D2072:I2072"/>
    <mergeCell ref="K2072:L2072"/>
    <mergeCell ref="M2072:N2072"/>
    <mergeCell ref="P2072:Q2072"/>
    <mergeCell ref="R2072:S2072"/>
    <mergeCell ref="D2073:I2073"/>
    <mergeCell ref="K2073:L2073"/>
    <mergeCell ref="M2073:N2073"/>
    <mergeCell ref="P2073:Q2073"/>
    <mergeCell ref="T2068:U2068"/>
    <mergeCell ref="V2068:W2068"/>
    <mergeCell ref="Y2068:Z2068"/>
    <mergeCell ref="T2074:U2074"/>
    <mergeCell ref="V2074:W2074"/>
    <mergeCell ref="Y2074:Z2074"/>
    <mergeCell ref="AA2074:AB2074"/>
    <mergeCell ref="T2075:U2075"/>
    <mergeCell ref="V2075:W2075"/>
    <mergeCell ref="Y2075:Z2075"/>
    <mergeCell ref="AA2075:AB2075"/>
    <mergeCell ref="T2076:U2076"/>
    <mergeCell ref="V2076:W2076"/>
    <mergeCell ref="Y2076:Z2076"/>
    <mergeCell ref="AA2076:AB2076"/>
    <mergeCell ref="T2071:U2071"/>
    <mergeCell ref="V2071:W2071"/>
    <mergeCell ref="Y2071:Z2071"/>
    <mergeCell ref="AA2071:AB2071"/>
    <mergeCell ref="T2072:U2072"/>
    <mergeCell ref="V2072:W2072"/>
    <mergeCell ref="Y2072:Z2072"/>
    <mergeCell ref="AA2072:AB2072"/>
    <mergeCell ref="T2073:U2073"/>
    <mergeCell ref="V2073:W2073"/>
    <mergeCell ref="Y2073:Z2073"/>
    <mergeCell ref="AA2073:AB2073"/>
    <mergeCell ref="D2068:I2068"/>
    <mergeCell ref="K2068:L2068"/>
    <mergeCell ref="M2068:N2068"/>
    <mergeCell ref="P2068:Q2068"/>
    <mergeCell ref="R2068:S2068"/>
    <mergeCell ref="R2073:S2073"/>
    <mergeCell ref="D2074:I2074"/>
    <mergeCell ref="K2074:L2074"/>
    <mergeCell ref="M2074:N2074"/>
    <mergeCell ref="P2074:Q2074"/>
    <mergeCell ref="R2074:S2074"/>
    <mergeCell ref="D2075:I2075"/>
    <mergeCell ref="K2075:L2075"/>
    <mergeCell ref="M2075:N2075"/>
    <mergeCell ref="P2075:Q2075"/>
    <mergeCell ref="R2075:S2075"/>
    <mergeCell ref="D2076:I2076"/>
    <mergeCell ref="K2076:L2076"/>
    <mergeCell ref="M2076:N2076"/>
    <mergeCell ref="P2076:Q2076"/>
    <mergeCell ref="R2076:S2076"/>
    <mergeCell ref="T2067:U2067"/>
    <mergeCell ref="V2067:W2067"/>
    <mergeCell ref="Y2067:Z2067"/>
    <mergeCell ref="AA2067:AB2067"/>
    <mergeCell ref="T2062:U2062"/>
    <mergeCell ref="V2062:W2062"/>
    <mergeCell ref="Y2062:Z2062"/>
    <mergeCell ref="AA2062:AB2062"/>
    <mergeCell ref="T2063:U2063"/>
    <mergeCell ref="V2063:W2063"/>
    <mergeCell ref="Y2063:Z2063"/>
    <mergeCell ref="AA2063:AB2063"/>
    <mergeCell ref="T2064:U2064"/>
    <mergeCell ref="V2064:W2064"/>
    <mergeCell ref="Y2064:Z2064"/>
    <mergeCell ref="AA2064:AB2064"/>
    <mergeCell ref="AA2068:AB2068"/>
    <mergeCell ref="T2069:U2069"/>
    <mergeCell ref="V2069:W2069"/>
    <mergeCell ref="Y2069:Z2069"/>
    <mergeCell ref="AA2069:AB2069"/>
    <mergeCell ref="T2070:U2070"/>
    <mergeCell ref="V2070:W2070"/>
    <mergeCell ref="Y2070:Z2070"/>
    <mergeCell ref="AA2070:AB2070"/>
    <mergeCell ref="D2069:I2069"/>
    <mergeCell ref="K2069:L2069"/>
    <mergeCell ref="M2069:N2069"/>
    <mergeCell ref="P2069:Q2069"/>
    <mergeCell ref="R2069:S2069"/>
    <mergeCell ref="D2070:I2070"/>
    <mergeCell ref="K2070:L2070"/>
    <mergeCell ref="M2070:N2070"/>
    <mergeCell ref="P2070:Q2070"/>
    <mergeCell ref="R2070:S2070"/>
    <mergeCell ref="D2062:I2062"/>
    <mergeCell ref="K2062:L2062"/>
    <mergeCell ref="M2062:N2062"/>
    <mergeCell ref="P2062:Q2062"/>
    <mergeCell ref="R2062:S2062"/>
    <mergeCell ref="D2063:I2063"/>
    <mergeCell ref="K2063:L2063"/>
    <mergeCell ref="M2063:N2063"/>
    <mergeCell ref="P2063:Q2063"/>
    <mergeCell ref="R2063:S2063"/>
    <mergeCell ref="D2064:I2064"/>
    <mergeCell ref="K2064:L2064"/>
    <mergeCell ref="M2064:N2064"/>
    <mergeCell ref="P2064:Q2064"/>
    <mergeCell ref="D2065:I2065"/>
    <mergeCell ref="K2065:L2065"/>
    <mergeCell ref="M2065:N2065"/>
    <mergeCell ref="P2065:Q2065"/>
    <mergeCell ref="R2065:S2065"/>
    <mergeCell ref="D2066:I2066"/>
    <mergeCell ref="K2066:L2066"/>
    <mergeCell ref="M2066:N2066"/>
    <mergeCell ref="P2066:Q2066"/>
    <mergeCell ref="R2066:S2066"/>
    <mergeCell ref="D2067:I2067"/>
    <mergeCell ref="K2067:L2067"/>
    <mergeCell ref="M2067:N2067"/>
    <mergeCell ref="P2067:Q2067"/>
    <mergeCell ref="R2067:S2067"/>
    <mergeCell ref="T2059:U2059"/>
    <mergeCell ref="V2059:W2059"/>
    <mergeCell ref="Y2059:Z2059"/>
    <mergeCell ref="T2065:U2065"/>
    <mergeCell ref="V2065:W2065"/>
    <mergeCell ref="Y2065:Z2065"/>
    <mergeCell ref="AA2065:AB2065"/>
    <mergeCell ref="T2066:U2066"/>
    <mergeCell ref="V2066:W2066"/>
    <mergeCell ref="Y2066:Z2066"/>
    <mergeCell ref="AA2066:AB2066"/>
    <mergeCell ref="T2056:U2056"/>
    <mergeCell ref="V2056:W2056"/>
    <mergeCell ref="Y2056:Z2056"/>
    <mergeCell ref="AA2056:AB2056"/>
    <mergeCell ref="T2057:U2057"/>
    <mergeCell ref="V2057:W2057"/>
    <mergeCell ref="Y2057:Z2057"/>
    <mergeCell ref="AA2057:AB2057"/>
    <mergeCell ref="T2058:U2058"/>
    <mergeCell ref="V2058:W2058"/>
    <mergeCell ref="Y2058:Z2058"/>
    <mergeCell ref="AA2058:AB2058"/>
    <mergeCell ref="T2053:U2053"/>
    <mergeCell ref="V2053:W2053"/>
    <mergeCell ref="Y2053:Z2053"/>
    <mergeCell ref="AA2053:AB2053"/>
    <mergeCell ref="T2054:U2054"/>
    <mergeCell ref="V2054:W2054"/>
    <mergeCell ref="Y2054:Z2054"/>
    <mergeCell ref="AA2054:AB2054"/>
    <mergeCell ref="T2055:U2055"/>
    <mergeCell ref="V2055:W2055"/>
    <mergeCell ref="Y2055:Z2055"/>
    <mergeCell ref="AA2055:AB2055"/>
    <mergeCell ref="AA2059:AB2059"/>
    <mergeCell ref="T2060:U2060"/>
    <mergeCell ref="V2060:W2060"/>
    <mergeCell ref="Y2060:Z2060"/>
    <mergeCell ref="AA2060:AB2060"/>
    <mergeCell ref="T2061:U2061"/>
    <mergeCell ref="V2061:W2061"/>
    <mergeCell ref="Y2061:Z2061"/>
    <mergeCell ref="AA2061:AB2061"/>
    <mergeCell ref="AA2050:AB2050"/>
    <mergeCell ref="T2051:U2051"/>
    <mergeCell ref="V2051:W2051"/>
    <mergeCell ref="Y2051:Z2051"/>
    <mergeCell ref="AA2051:AB2051"/>
    <mergeCell ref="T2052:U2052"/>
    <mergeCell ref="V2052:W2052"/>
    <mergeCell ref="Y2052:Z2052"/>
    <mergeCell ref="AA2052:AB2052"/>
    <mergeCell ref="D2051:I2051"/>
    <mergeCell ref="K2051:L2051"/>
    <mergeCell ref="M2051:N2051"/>
    <mergeCell ref="P2051:Q2051"/>
    <mergeCell ref="R2051:S2051"/>
    <mergeCell ref="D2052:I2052"/>
    <mergeCell ref="K2052:L2052"/>
    <mergeCell ref="M2052:N2052"/>
    <mergeCell ref="P2052:Q2052"/>
    <mergeCell ref="R2052:S2052"/>
    <mergeCell ref="D2053:I2053"/>
    <mergeCell ref="K2053:L2053"/>
    <mergeCell ref="M2053:N2053"/>
    <mergeCell ref="P2053:Q2053"/>
    <mergeCell ref="R2053:S2053"/>
    <mergeCell ref="D2054:I2054"/>
    <mergeCell ref="K2054:L2054"/>
    <mergeCell ref="M2054:N2054"/>
    <mergeCell ref="P2054:Q2054"/>
    <mergeCell ref="R2054:S2054"/>
    <mergeCell ref="D2055:I2055"/>
    <mergeCell ref="K2055:L2055"/>
    <mergeCell ref="M2055:N2055"/>
    <mergeCell ref="P2055:Q2055"/>
    <mergeCell ref="T2050:U2050"/>
    <mergeCell ref="V2050:W2050"/>
    <mergeCell ref="Y2050:Z2050"/>
    <mergeCell ref="D2050:I2050"/>
    <mergeCell ref="K2050:L2050"/>
    <mergeCell ref="M2050:N2050"/>
    <mergeCell ref="P2050:Q2050"/>
    <mergeCell ref="R2050:S2050"/>
    <mergeCell ref="R2055:S2055"/>
    <mergeCell ref="T2047:U2047"/>
    <mergeCell ref="V2047:W2047"/>
    <mergeCell ref="Y2047:Z2047"/>
    <mergeCell ref="AA2047:AB2047"/>
    <mergeCell ref="T2048:U2048"/>
    <mergeCell ref="V2048:W2048"/>
    <mergeCell ref="Y2048:Z2048"/>
    <mergeCell ref="AA2048:AB2048"/>
    <mergeCell ref="T2049:U2049"/>
    <mergeCell ref="V2049:W2049"/>
    <mergeCell ref="Y2049:Z2049"/>
    <mergeCell ref="AA2049:AB2049"/>
    <mergeCell ref="T2044:U2044"/>
    <mergeCell ref="V2044:W2044"/>
    <mergeCell ref="Y2044:Z2044"/>
    <mergeCell ref="AA2044:AB2044"/>
    <mergeCell ref="T2045:U2045"/>
    <mergeCell ref="V2045:W2045"/>
    <mergeCell ref="Y2045:Z2045"/>
    <mergeCell ref="AA2045:AB2045"/>
    <mergeCell ref="T2046:U2046"/>
    <mergeCell ref="V2046:W2046"/>
    <mergeCell ref="Y2046:Z2046"/>
    <mergeCell ref="AA2046:AB2046"/>
    <mergeCell ref="D2041:I2041"/>
    <mergeCell ref="K2041:L2041"/>
    <mergeCell ref="M2041:N2041"/>
    <mergeCell ref="P2041:Q2041"/>
    <mergeCell ref="R2041:S2041"/>
    <mergeCell ref="R2046:S2046"/>
    <mergeCell ref="D2047:I2047"/>
    <mergeCell ref="K2047:L2047"/>
    <mergeCell ref="M2047:N2047"/>
    <mergeCell ref="P2047:Q2047"/>
    <mergeCell ref="R2047:S2047"/>
    <mergeCell ref="D2048:I2048"/>
    <mergeCell ref="K2048:L2048"/>
    <mergeCell ref="M2048:N2048"/>
    <mergeCell ref="P2048:Q2048"/>
    <mergeCell ref="R2048:S2048"/>
    <mergeCell ref="D2049:I2049"/>
    <mergeCell ref="K2049:L2049"/>
    <mergeCell ref="M2049:N2049"/>
    <mergeCell ref="P2049:Q2049"/>
    <mergeCell ref="R2049:S2049"/>
    <mergeCell ref="K2045:L2045"/>
    <mergeCell ref="M2045:N2045"/>
    <mergeCell ref="P2045:Q2045"/>
    <mergeCell ref="R2045:S2045"/>
    <mergeCell ref="D2046:I2046"/>
    <mergeCell ref="K2046:L2046"/>
    <mergeCell ref="M2046:N2046"/>
    <mergeCell ref="P2046:Q2046"/>
    <mergeCell ref="D2044:I2044"/>
    <mergeCell ref="K2044:L2044"/>
    <mergeCell ref="M2044:N2044"/>
    <mergeCell ref="P2044:Q2044"/>
    <mergeCell ref="R2044:S2044"/>
    <mergeCell ref="D2045:I2045"/>
    <mergeCell ref="T2035:U2035"/>
    <mergeCell ref="V2035:W2035"/>
    <mergeCell ref="Y2035:Z2035"/>
    <mergeCell ref="AA2035:AB2035"/>
    <mergeCell ref="T2036:U2036"/>
    <mergeCell ref="V2036:W2036"/>
    <mergeCell ref="Y2036:Z2036"/>
    <mergeCell ref="AA2036:AB2036"/>
    <mergeCell ref="T2037:U2037"/>
    <mergeCell ref="V2037:W2037"/>
    <mergeCell ref="Y2037:Z2037"/>
    <mergeCell ref="AA2037:AB2037"/>
    <mergeCell ref="AA2041:AB2041"/>
    <mergeCell ref="T2042:U2042"/>
    <mergeCell ref="V2042:W2042"/>
    <mergeCell ref="Y2042:Z2042"/>
    <mergeCell ref="AA2042:AB2042"/>
    <mergeCell ref="T2043:U2043"/>
    <mergeCell ref="V2043:W2043"/>
    <mergeCell ref="Y2043:Z2043"/>
    <mergeCell ref="AA2043:AB2043"/>
    <mergeCell ref="D2042:I2042"/>
    <mergeCell ref="K2042:L2042"/>
    <mergeCell ref="M2042:N2042"/>
    <mergeCell ref="P2042:Q2042"/>
    <mergeCell ref="R2042:S2042"/>
    <mergeCell ref="D2043:I2043"/>
    <mergeCell ref="K2043:L2043"/>
    <mergeCell ref="M2043:N2043"/>
    <mergeCell ref="P2043:Q2043"/>
    <mergeCell ref="R2043:S2043"/>
    <mergeCell ref="D2035:I2035"/>
    <mergeCell ref="K2035:L2035"/>
    <mergeCell ref="M2035:N2035"/>
    <mergeCell ref="P2035:Q2035"/>
    <mergeCell ref="R2035:S2035"/>
    <mergeCell ref="D2036:I2036"/>
    <mergeCell ref="K2036:L2036"/>
    <mergeCell ref="M2036:N2036"/>
    <mergeCell ref="P2036:Q2036"/>
    <mergeCell ref="R2036:S2036"/>
    <mergeCell ref="D2037:I2037"/>
    <mergeCell ref="K2037:L2037"/>
    <mergeCell ref="M2037:N2037"/>
    <mergeCell ref="P2037:Q2037"/>
    <mergeCell ref="R2037:S2037"/>
    <mergeCell ref="D2038:I2038"/>
    <mergeCell ref="K2038:L2038"/>
    <mergeCell ref="M2038:N2038"/>
    <mergeCell ref="P2038:Q2038"/>
    <mergeCell ref="R2038:S2038"/>
    <mergeCell ref="D2039:I2039"/>
    <mergeCell ref="K2039:L2039"/>
    <mergeCell ref="M2039:N2039"/>
    <mergeCell ref="P2039:Q2039"/>
    <mergeCell ref="R2039:S2039"/>
    <mergeCell ref="D2040:I2040"/>
    <mergeCell ref="K2040:L2040"/>
    <mergeCell ref="M2040:N2040"/>
    <mergeCell ref="T2041:U2041"/>
    <mergeCell ref="V2041:W2041"/>
    <mergeCell ref="Y2041:Z2041"/>
    <mergeCell ref="C2011:AD2011"/>
    <mergeCell ref="C2012:AD2012"/>
    <mergeCell ref="T2015:U2015"/>
    <mergeCell ref="T2032:U2032"/>
    <mergeCell ref="V2032:W2032"/>
    <mergeCell ref="Y2032:Z2032"/>
    <mergeCell ref="T2038:U2038"/>
    <mergeCell ref="V2038:W2038"/>
    <mergeCell ref="Y2038:Z2038"/>
    <mergeCell ref="AA2038:AB2038"/>
    <mergeCell ref="T2039:U2039"/>
    <mergeCell ref="V2039:W2039"/>
    <mergeCell ref="Y2039:Z2039"/>
    <mergeCell ref="AA2039:AB2039"/>
    <mergeCell ref="T2029:U2029"/>
    <mergeCell ref="V2029:W2029"/>
    <mergeCell ref="Y2029:Z2029"/>
    <mergeCell ref="AA2029:AB2029"/>
    <mergeCell ref="T2030:U2030"/>
    <mergeCell ref="V2030:W2030"/>
    <mergeCell ref="Y2030:Z2030"/>
    <mergeCell ref="AA2030:AB2030"/>
    <mergeCell ref="T2031:U2031"/>
    <mergeCell ref="V2031:W2031"/>
    <mergeCell ref="Y2031:Z2031"/>
    <mergeCell ref="AA2031:AB2031"/>
    <mergeCell ref="T2026:U2026"/>
    <mergeCell ref="V2026:W2026"/>
    <mergeCell ref="Y2026:Z2026"/>
    <mergeCell ref="AA2026:AB2026"/>
    <mergeCell ref="T2027:U2027"/>
    <mergeCell ref="V2027:W2027"/>
    <mergeCell ref="Y2027:Z2027"/>
    <mergeCell ref="AA2027:AB2027"/>
    <mergeCell ref="T2028:U2028"/>
    <mergeCell ref="V2028:W2028"/>
    <mergeCell ref="Y2028:Z2028"/>
    <mergeCell ref="AA2028:AB2028"/>
    <mergeCell ref="AA2032:AB2032"/>
    <mergeCell ref="T2033:U2033"/>
    <mergeCell ref="V2033:W2033"/>
    <mergeCell ref="Y2033:Z2033"/>
    <mergeCell ref="AA2033:AB2033"/>
    <mergeCell ref="T2034:U2034"/>
    <mergeCell ref="V2034:W2034"/>
    <mergeCell ref="Y2034:Z2034"/>
    <mergeCell ref="AA2034:AB2034"/>
    <mergeCell ref="V2017:W2017"/>
    <mergeCell ref="Y2017:Z2017"/>
    <mergeCell ref="AA2017:AB2017"/>
    <mergeCell ref="T2018:U2018"/>
    <mergeCell ref="V2018:W2018"/>
    <mergeCell ref="Y2018:Z2018"/>
    <mergeCell ref="AA2018:AB2018"/>
    <mergeCell ref="T2019:U2019"/>
    <mergeCell ref="V2019:W2019"/>
    <mergeCell ref="Y2019:Z2019"/>
    <mergeCell ref="AA2019:AB2019"/>
    <mergeCell ref="R2016:S2016"/>
    <mergeCell ref="D2016:I2016"/>
    <mergeCell ref="K2016:L2016"/>
    <mergeCell ref="M2016:N2016"/>
    <mergeCell ref="P2016:Q2016"/>
    <mergeCell ref="D2020:I2020"/>
    <mergeCell ref="S1895:X1895"/>
    <mergeCell ref="Y1895:AD1895"/>
    <mergeCell ref="D1896:R1896"/>
    <mergeCell ref="S1896:X1896"/>
    <mergeCell ref="Y1896:AD1896"/>
    <mergeCell ref="D1897:R1897"/>
    <mergeCell ref="S1897:X1897"/>
    <mergeCell ref="Y1897:AD1897"/>
    <mergeCell ref="D1902:R1902"/>
    <mergeCell ref="S1902:X1902"/>
    <mergeCell ref="Y1902:AD1902"/>
    <mergeCell ref="D1903:R1903"/>
    <mergeCell ref="S1903:X1903"/>
    <mergeCell ref="Y1903:AD1903"/>
    <mergeCell ref="D1904:R1904"/>
    <mergeCell ref="S1904:X1904"/>
    <mergeCell ref="Y1904:AD1904"/>
    <mergeCell ref="D1898:R1898"/>
    <mergeCell ref="S1898:X1898"/>
    <mergeCell ref="Y1898:AD1898"/>
    <mergeCell ref="D1899:R1899"/>
    <mergeCell ref="S1899:X1899"/>
    <mergeCell ref="Y1899:AD1899"/>
    <mergeCell ref="D1900:R1900"/>
    <mergeCell ref="S1900:X1900"/>
    <mergeCell ref="Y1900:AD1900"/>
    <mergeCell ref="D1901:R1901"/>
    <mergeCell ref="D1986:R1986"/>
    <mergeCell ref="S1986:X1986"/>
    <mergeCell ref="Y1986:AD1986"/>
    <mergeCell ref="D1987:R1987"/>
    <mergeCell ref="S1987:X1987"/>
    <mergeCell ref="S1975:X1975"/>
    <mergeCell ref="Y1975:AD1975"/>
    <mergeCell ref="D1976:R1976"/>
    <mergeCell ref="S1976:X1976"/>
    <mergeCell ref="Y1956:AD1956"/>
    <mergeCell ref="D1978:R1978"/>
    <mergeCell ref="S1978:X1978"/>
    <mergeCell ref="Y1978:AD1978"/>
    <mergeCell ref="D1979:R1979"/>
    <mergeCell ref="S1979:X1979"/>
    <mergeCell ref="Y1979:AD1979"/>
    <mergeCell ref="D1980:R1980"/>
    <mergeCell ref="S1980:X1980"/>
    <mergeCell ref="Y1980:AD1980"/>
    <mergeCell ref="D1981:R1981"/>
    <mergeCell ref="S1981:X1981"/>
    <mergeCell ref="Y1981:AD1981"/>
    <mergeCell ref="D1912:R1912"/>
    <mergeCell ref="S1912:X1912"/>
    <mergeCell ref="Y1912:AD1912"/>
    <mergeCell ref="D1913:R1913"/>
    <mergeCell ref="S1913:X1913"/>
    <mergeCell ref="Y1913:AD1913"/>
    <mergeCell ref="D1914:R1914"/>
    <mergeCell ref="S1914:X1914"/>
    <mergeCell ref="Y1914:AD1914"/>
    <mergeCell ref="D1915:R1915"/>
    <mergeCell ref="S1915:X1915"/>
    <mergeCell ref="Y1915:AD1915"/>
    <mergeCell ref="D1916:R1916"/>
    <mergeCell ref="Y1976:AD1976"/>
    <mergeCell ref="D1977:R1977"/>
    <mergeCell ref="S1977:X1977"/>
    <mergeCell ref="Y1977:AD1977"/>
    <mergeCell ref="D1982:R1982"/>
    <mergeCell ref="S1982:X1982"/>
    <mergeCell ref="Y1982:AD1982"/>
    <mergeCell ref="Y1930:AD1930"/>
    <mergeCell ref="D1931:R1931"/>
    <mergeCell ref="S1931:X1931"/>
    <mergeCell ref="Y1931:AD1931"/>
    <mergeCell ref="D1959:R1959"/>
    <mergeCell ref="S1959:X1959"/>
    <mergeCell ref="Y1959:AD1959"/>
    <mergeCell ref="D1960:R1960"/>
    <mergeCell ref="S1960:X1960"/>
    <mergeCell ref="Y1960:AD1960"/>
    <mergeCell ref="D1961:R1961"/>
    <mergeCell ref="D1968:R1968"/>
    <mergeCell ref="S1968:X1968"/>
    <mergeCell ref="Y1968:AD1968"/>
    <mergeCell ref="D1969:R1969"/>
    <mergeCell ref="S1969:X1969"/>
    <mergeCell ref="Y1969:AD1969"/>
    <mergeCell ref="D1956:R1956"/>
    <mergeCell ref="S1956:X1956"/>
    <mergeCell ref="W150:Y150"/>
    <mergeCell ref="S151:V151"/>
    <mergeCell ref="W151:Y151"/>
    <mergeCell ref="S148:V148"/>
    <mergeCell ref="W148:Y148"/>
    <mergeCell ref="S149:V149"/>
    <mergeCell ref="W149:Y149"/>
    <mergeCell ref="D302:X302"/>
    <mergeCell ref="Y302:AD302"/>
    <mergeCell ref="D303:X303"/>
    <mergeCell ref="Y303:AD303"/>
    <mergeCell ref="D157:N157"/>
    <mergeCell ref="O157:R157"/>
    <mergeCell ref="C159:F159"/>
    <mergeCell ref="E161:H161"/>
    <mergeCell ref="G163:J163"/>
    <mergeCell ref="G165:J165"/>
    <mergeCell ref="G167:J167"/>
    <mergeCell ref="G169:J169"/>
    <mergeCell ref="E173:H173"/>
    <mergeCell ref="G175:J175"/>
    <mergeCell ref="G177:J177"/>
    <mergeCell ref="D148:N148"/>
    <mergeCell ref="O148:R148"/>
    <mergeCell ref="D149:N149"/>
    <mergeCell ref="O149:R149"/>
    <mergeCell ref="D150:N150"/>
    <mergeCell ref="G179:J179"/>
    <mergeCell ref="G171:J171"/>
    <mergeCell ref="G181:J181"/>
    <mergeCell ref="C183:E183"/>
    <mergeCell ref="F183:AD183"/>
    <mergeCell ref="Y213:AD213"/>
    <mergeCell ref="Y217:AD217"/>
    <mergeCell ref="D218:X218"/>
    <mergeCell ref="Y218:AD218"/>
    <mergeCell ref="O150:R150"/>
    <mergeCell ref="D151:N151"/>
    <mergeCell ref="Y237:AD237"/>
    <mergeCell ref="D238:X238"/>
    <mergeCell ref="Y238:AD238"/>
    <mergeCell ref="D239:X239"/>
    <mergeCell ref="Y239:AD239"/>
    <mergeCell ref="D240:X240"/>
    <mergeCell ref="Y240:AD240"/>
    <mergeCell ref="C213:X213"/>
    <mergeCell ref="D214:X214"/>
    <mergeCell ref="Y214:AD214"/>
    <mergeCell ref="D215:X215"/>
    <mergeCell ref="Y215:AD215"/>
    <mergeCell ref="D216:X216"/>
    <mergeCell ref="Y216:AD216"/>
    <mergeCell ref="D217:X217"/>
    <mergeCell ref="X199:AD199"/>
    <mergeCell ref="W200:AD200"/>
    <mergeCell ref="D198:M198"/>
    <mergeCell ref="C202:AD202"/>
    <mergeCell ref="C203:AD203"/>
    <mergeCell ref="C185:M185"/>
    <mergeCell ref="D186:M186"/>
    <mergeCell ref="D187:M187"/>
    <mergeCell ref="C189:M189"/>
    <mergeCell ref="D190:M190"/>
    <mergeCell ref="D191:M191"/>
    <mergeCell ref="D192:M192"/>
    <mergeCell ref="D136:N136"/>
    <mergeCell ref="O136:R136"/>
    <mergeCell ref="D137:N137"/>
    <mergeCell ref="O137:R137"/>
    <mergeCell ref="D138:N138"/>
    <mergeCell ref="O138:R138"/>
    <mergeCell ref="D139:N139"/>
    <mergeCell ref="O139:R139"/>
    <mergeCell ref="D140:N140"/>
    <mergeCell ref="O140:R140"/>
    <mergeCell ref="D193:M193"/>
    <mergeCell ref="D194:M194"/>
    <mergeCell ref="D195:M195"/>
    <mergeCell ref="D196:M196"/>
    <mergeCell ref="D197:M197"/>
    <mergeCell ref="O185:AD185"/>
    <mergeCell ref="P186:V186"/>
    <mergeCell ref="P187:V187"/>
    <mergeCell ref="P188:V188"/>
    <mergeCell ref="P189:V189"/>
    <mergeCell ref="P190:V190"/>
    <mergeCell ref="P191:V191"/>
    <mergeCell ref="P192:V192"/>
    <mergeCell ref="P193:V193"/>
    <mergeCell ref="P194:V194"/>
    <mergeCell ref="P195:V195"/>
    <mergeCell ref="P196:V196"/>
    <mergeCell ref="P197:V197"/>
    <mergeCell ref="X186:AD186"/>
    <mergeCell ref="X187:AD187"/>
    <mergeCell ref="X188:AD188"/>
    <mergeCell ref="X189:AD189"/>
    <mergeCell ref="X190:AD190"/>
    <mergeCell ref="X191:AD191"/>
    <mergeCell ref="X192:AD192"/>
    <mergeCell ref="X198:AD198"/>
    <mergeCell ref="C211:AD211"/>
    <mergeCell ref="D234:X234"/>
    <mergeCell ref="Y234:AD234"/>
    <mergeCell ref="D130:N130"/>
    <mergeCell ref="O130:R130"/>
    <mergeCell ref="D131:N131"/>
    <mergeCell ref="O131:R131"/>
    <mergeCell ref="D120:N120"/>
    <mergeCell ref="O120:R120"/>
    <mergeCell ref="D121:N121"/>
    <mergeCell ref="O121:R121"/>
    <mergeCell ref="D122:N122"/>
    <mergeCell ref="O122:R122"/>
    <mergeCell ref="D123:N123"/>
    <mergeCell ref="O123:R123"/>
    <mergeCell ref="D124:N124"/>
    <mergeCell ref="O124:R124"/>
    <mergeCell ref="D132:N132"/>
    <mergeCell ref="O132:R132"/>
    <mergeCell ref="D133:N133"/>
    <mergeCell ref="O133:R133"/>
    <mergeCell ref="D134:N134"/>
    <mergeCell ref="O134:R134"/>
    <mergeCell ref="D135:N135"/>
    <mergeCell ref="O135:R135"/>
    <mergeCell ref="S118:V118"/>
    <mergeCell ref="W118:Y118"/>
    <mergeCell ref="S119:V119"/>
    <mergeCell ref="W119:Y119"/>
    <mergeCell ref="S116:V116"/>
    <mergeCell ref="W116:Y116"/>
    <mergeCell ref="S117:V117"/>
    <mergeCell ref="S120:V120"/>
    <mergeCell ref="W120:Y120"/>
    <mergeCell ref="S121:V121"/>
    <mergeCell ref="W121:Y121"/>
    <mergeCell ref="S126:V126"/>
    <mergeCell ref="W126:Y126"/>
    <mergeCell ref="S127:V127"/>
    <mergeCell ref="W127:Y127"/>
    <mergeCell ref="S124:V124"/>
    <mergeCell ref="W124:Y124"/>
    <mergeCell ref="S125:V125"/>
    <mergeCell ref="W125:Y125"/>
    <mergeCell ref="D125:N125"/>
    <mergeCell ref="O125:R125"/>
    <mergeCell ref="D126:N126"/>
    <mergeCell ref="O126:R126"/>
    <mergeCell ref="D127:N127"/>
    <mergeCell ref="O127:R127"/>
    <mergeCell ref="S130:V130"/>
    <mergeCell ref="W130:Y130"/>
    <mergeCell ref="S131:V131"/>
    <mergeCell ref="W131:Y131"/>
    <mergeCell ref="S128:V128"/>
    <mergeCell ref="W128:Y128"/>
    <mergeCell ref="S129:V129"/>
    <mergeCell ref="W129:Y129"/>
    <mergeCell ref="D118:N118"/>
    <mergeCell ref="O118:R118"/>
    <mergeCell ref="D119:N119"/>
    <mergeCell ref="O119:R119"/>
    <mergeCell ref="W117:Y117"/>
    <mergeCell ref="S90:V90"/>
    <mergeCell ref="W90:Y90"/>
    <mergeCell ref="S91:V91"/>
    <mergeCell ref="W91:Y91"/>
    <mergeCell ref="S94:V94"/>
    <mergeCell ref="W94:Y94"/>
    <mergeCell ref="S95:V95"/>
    <mergeCell ref="W95:Y95"/>
    <mergeCell ref="S92:V92"/>
    <mergeCell ref="W92:Y92"/>
    <mergeCell ref="S93:V93"/>
    <mergeCell ref="W93:Y93"/>
    <mergeCell ref="D93:N93"/>
    <mergeCell ref="O93:R93"/>
    <mergeCell ref="D94:N94"/>
    <mergeCell ref="O94:R94"/>
    <mergeCell ref="D95:N95"/>
    <mergeCell ref="O95:R95"/>
    <mergeCell ref="S98:V98"/>
    <mergeCell ref="W98:Y98"/>
    <mergeCell ref="S99:V99"/>
    <mergeCell ref="W99:Y99"/>
    <mergeCell ref="S96:V96"/>
    <mergeCell ref="W96:Y96"/>
    <mergeCell ref="S97:V97"/>
    <mergeCell ref="W97:Y97"/>
    <mergeCell ref="S102:V102"/>
    <mergeCell ref="W102:Y102"/>
    <mergeCell ref="S103:V103"/>
    <mergeCell ref="W103:Y103"/>
    <mergeCell ref="S100:V100"/>
    <mergeCell ref="W100:Y100"/>
    <mergeCell ref="S101:V101"/>
    <mergeCell ref="O98:R98"/>
    <mergeCell ref="D99:N99"/>
    <mergeCell ref="O99:R99"/>
    <mergeCell ref="S106:V106"/>
    <mergeCell ref="W106:Y106"/>
    <mergeCell ref="S107:V107"/>
    <mergeCell ref="W107:Y107"/>
    <mergeCell ref="S104:V104"/>
    <mergeCell ref="W104:Y104"/>
    <mergeCell ref="S105:V105"/>
    <mergeCell ref="W105:Y105"/>
    <mergeCell ref="S110:V110"/>
    <mergeCell ref="W110:Y110"/>
    <mergeCell ref="S111:V111"/>
    <mergeCell ref="W111:Y111"/>
    <mergeCell ref="S108:V108"/>
    <mergeCell ref="W108:Y108"/>
    <mergeCell ref="S109:V109"/>
    <mergeCell ref="W109:Y109"/>
    <mergeCell ref="D109:N109"/>
    <mergeCell ref="O109:R109"/>
    <mergeCell ref="D110:N110"/>
    <mergeCell ref="O110:R110"/>
    <mergeCell ref="D111:N111"/>
    <mergeCell ref="O111:R111"/>
    <mergeCell ref="S114:V114"/>
    <mergeCell ref="W114:Y114"/>
    <mergeCell ref="S115:V115"/>
    <mergeCell ref="W115:Y115"/>
    <mergeCell ref="S112:V112"/>
    <mergeCell ref="O91:R91"/>
    <mergeCell ref="D72:N72"/>
    <mergeCell ref="O72:R72"/>
    <mergeCell ref="D73:N73"/>
    <mergeCell ref="O73:R73"/>
    <mergeCell ref="D74:N74"/>
    <mergeCell ref="O74:R74"/>
    <mergeCell ref="D75:N75"/>
    <mergeCell ref="O75:R75"/>
    <mergeCell ref="D92:N92"/>
    <mergeCell ref="O92:R92"/>
    <mergeCell ref="D100:N100"/>
    <mergeCell ref="O100:R100"/>
    <mergeCell ref="D101:N101"/>
    <mergeCell ref="O101:R101"/>
    <mergeCell ref="S88:V88"/>
    <mergeCell ref="W88:Y88"/>
    <mergeCell ref="S89:V89"/>
    <mergeCell ref="W89:Y89"/>
    <mergeCell ref="D102:N102"/>
    <mergeCell ref="O102:R102"/>
    <mergeCell ref="D76:N76"/>
    <mergeCell ref="O76:R76"/>
    <mergeCell ref="D84:N84"/>
    <mergeCell ref="O84:R84"/>
    <mergeCell ref="D85:N85"/>
    <mergeCell ref="O85:R85"/>
    <mergeCell ref="D86:N86"/>
    <mergeCell ref="O86:R86"/>
    <mergeCell ref="D87:N87"/>
    <mergeCell ref="O87:R87"/>
    <mergeCell ref="W101:Y101"/>
    <mergeCell ref="D96:N96"/>
    <mergeCell ref="O96:R96"/>
    <mergeCell ref="D97:N97"/>
    <mergeCell ref="O97:R97"/>
    <mergeCell ref="D98:N98"/>
    <mergeCell ref="D112:N112"/>
    <mergeCell ref="O112:R112"/>
    <mergeCell ref="D113:N113"/>
    <mergeCell ref="O113:R113"/>
    <mergeCell ref="D114:N114"/>
    <mergeCell ref="O114:R114"/>
    <mergeCell ref="D115:N115"/>
    <mergeCell ref="O115:R115"/>
    <mergeCell ref="D104:N104"/>
    <mergeCell ref="O104:R104"/>
    <mergeCell ref="D105:N105"/>
    <mergeCell ref="O105:R105"/>
    <mergeCell ref="D106:N106"/>
    <mergeCell ref="O106:R106"/>
    <mergeCell ref="D107:N107"/>
    <mergeCell ref="O107:R107"/>
    <mergeCell ref="D108:N108"/>
    <mergeCell ref="O108:R108"/>
    <mergeCell ref="D116:N116"/>
    <mergeCell ref="O116:R116"/>
    <mergeCell ref="D117:N117"/>
    <mergeCell ref="O117:R117"/>
    <mergeCell ref="W112:Y112"/>
    <mergeCell ref="S113:V113"/>
    <mergeCell ref="W113:Y113"/>
    <mergeCell ref="D103:N103"/>
    <mergeCell ref="O103:R103"/>
    <mergeCell ref="S79:V79"/>
    <mergeCell ref="W79:Y79"/>
    <mergeCell ref="S76:V76"/>
    <mergeCell ref="W76:Y76"/>
    <mergeCell ref="S77:V77"/>
    <mergeCell ref="W77:Y77"/>
    <mergeCell ref="D77:N77"/>
    <mergeCell ref="O77:R77"/>
    <mergeCell ref="D78:N78"/>
    <mergeCell ref="O78:R78"/>
    <mergeCell ref="D79:N79"/>
    <mergeCell ref="O79:R79"/>
    <mergeCell ref="S82:V82"/>
    <mergeCell ref="W82:Y82"/>
    <mergeCell ref="S83:V83"/>
    <mergeCell ref="W83:Y83"/>
    <mergeCell ref="S80:V80"/>
    <mergeCell ref="W80:Y80"/>
    <mergeCell ref="S81:V81"/>
    <mergeCell ref="W81:Y81"/>
    <mergeCell ref="S86:V86"/>
    <mergeCell ref="W86:Y86"/>
    <mergeCell ref="S87:V87"/>
    <mergeCell ref="W87:Y87"/>
    <mergeCell ref="S84:V84"/>
    <mergeCell ref="W84:Y84"/>
    <mergeCell ref="S85:V85"/>
    <mergeCell ref="W85:Y85"/>
    <mergeCell ref="D80:N80"/>
    <mergeCell ref="O80:R80"/>
    <mergeCell ref="D81:N81"/>
    <mergeCell ref="O81:R81"/>
    <mergeCell ref="D82:N82"/>
    <mergeCell ref="O82:R82"/>
    <mergeCell ref="D83:N83"/>
    <mergeCell ref="O83:R83"/>
    <mergeCell ref="D88:N88"/>
    <mergeCell ref="O88:R88"/>
    <mergeCell ref="D89:N89"/>
    <mergeCell ref="O89:R89"/>
    <mergeCell ref="D90:N90"/>
    <mergeCell ref="O90:R90"/>
    <mergeCell ref="D91:N91"/>
    <mergeCell ref="D50:N50"/>
    <mergeCell ref="O50:R50"/>
    <mergeCell ref="D51:N51"/>
    <mergeCell ref="O51:R51"/>
    <mergeCell ref="C13:AD13"/>
    <mergeCell ref="C30:AD30"/>
    <mergeCell ref="W37:Y37"/>
    <mergeCell ref="C26:AD26"/>
    <mergeCell ref="Z37:AD37"/>
    <mergeCell ref="D53:N53"/>
    <mergeCell ref="O53:R53"/>
    <mergeCell ref="D54:N54"/>
    <mergeCell ref="O54:R54"/>
    <mergeCell ref="D55:N55"/>
    <mergeCell ref="B8:L8"/>
    <mergeCell ref="O36:R37"/>
    <mergeCell ref="C36:N37"/>
    <mergeCell ref="D38:N38"/>
    <mergeCell ref="O38:R38"/>
    <mergeCell ref="D39:N39"/>
    <mergeCell ref="O39:R39"/>
    <mergeCell ref="D40:N40"/>
    <mergeCell ref="O40:R40"/>
    <mergeCell ref="D41:N41"/>
    <mergeCell ref="O41:R41"/>
    <mergeCell ref="D42:N42"/>
    <mergeCell ref="O42:R42"/>
    <mergeCell ref="D43:N43"/>
    <mergeCell ref="D70:N70"/>
    <mergeCell ref="O70:R70"/>
    <mergeCell ref="D71:N71"/>
    <mergeCell ref="O71:R71"/>
    <mergeCell ref="O55:R55"/>
    <mergeCell ref="D56:N56"/>
    <mergeCell ref="O56:R56"/>
    <mergeCell ref="D57:N57"/>
    <mergeCell ref="O58:R58"/>
    <mergeCell ref="D59:N59"/>
    <mergeCell ref="O59:R59"/>
    <mergeCell ref="D60:N60"/>
    <mergeCell ref="O60:R60"/>
    <mergeCell ref="S56:V56"/>
    <mergeCell ref="W56:Y56"/>
    <mergeCell ref="S57:V57"/>
    <mergeCell ref="W57:Y57"/>
    <mergeCell ref="S62:V62"/>
    <mergeCell ref="W62:Y62"/>
    <mergeCell ref="S63:V63"/>
    <mergeCell ref="W63:Y63"/>
    <mergeCell ref="S60:V60"/>
    <mergeCell ref="W60:Y60"/>
    <mergeCell ref="S61:V61"/>
    <mergeCell ref="W61:Y61"/>
    <mergeCell ref="D61:N61"/>
    <mergeCell ref="O61:R61"/>
    <mergeCell ref="D62:N62"/>
    <mergeCell ref="O62:R62"/>
    <mergeCell ref="D63:N63"/>
    <mergeCell ref="O63:R63"/>
    <mergeCell ref="O43:R43"/>
    <mergeCell ref="D44:N44"/>
    <mergeCell ref="O44:R44"/>
    <mergeCell ref="C17:AD17"/>
    <mergeCell ref="S42:V42"/>
    <mergeCell ref="S66:V66"/>
    <mergeCell ref="W66:Y66"/>
    <mergeCell ref="S67:V67"/>
    <mergeCell ref="W67:Y67"/>
    <mergeCell ref="S64:V64"/>
    <mergeCell ref="W64:Y64"/>
    <mergeCell ref="S65:V65"/>
    <mergeCell ref="W65:Y65"/>
    <mergeCell ref="S70:V70"/>
    <mergeCell ref="W70:Y70"/>
    <mergeCell ref="S71:V71"/>
    <mergeCell ref="W71:Y71"/>
    <mergeCell ref="S68:V68"/>
    <mergeCell ref="W68:Y68"/>
    <mergeCell ref="S69:V69"/>
    <mergeCell ref="W69:Y69"/>
    <mergeCell ref="D64:N64"/>
    <mergeCell ref="O64:R64"/>
    <mergeCell ref="D65:N65"/>
    <mergeCell ref="O65:R65"/>
    <mergeCell ref="D66:N66"/>
    <mergeCell ref="O66:R66"/>
    <mergeCell ref="D67:N67"/>
    <mergeCell ref="O67:R67"/>
    <mergeCell ref="D68:N68"/>
    <mergeCell ref="O68:R68"/>
    <mergeCell ref="D69:N69"/>
    <mergeCell ref="O69:R69"/>
    <mergeCell ref="C31:AD31"/>
    <mergeCell ref="C32:AD32"/>
    <mergeCell ref="C19:AD19"/>
    <mergeCell ref="S58:V58"/>
    <mergeCell ref="W58:Y58"/>
    <mergeCell ref="S59:V59"/>
    <mergeCell ref="W59:Y59"/>
    <mergeCell ref="W42:Y42"/>
    <mergeCell ref="S43:V43"/>
    <mergeCell ref="W43:Y43"/>
    <mergeCell ref="S40:V40"/>
    <mergeCell ref="W40:Y40"/>
    <mergeCell ref="S41:V41"/>
    <mergeCell ref="W41:Y41"/>
    <mergeCell ref="W38:Y38"/>
    <mergeCell ref="S39:V39"/>
    <mergeCell ref="W39:Y39"/>
    <mergeCell ref="C33:AD33"/>
    <mergeCell ref="S36:V37"/>
    <mergeCell ref="W36:AD36"/>
    <mergeCell ref="D52:N52"/>
    <mergeCell ref="O52:R52"/>
    <mergeCell ref="C34:AD34"/>
    <mergeCell ref="S46:V46"/>
    <mergeCell ref="W46:Y46"/>
    <mergeCell ref="S47:V47"/>
    <mergeCell ref="W47:Y47"/>
    <mergeCell ref="S44:V44"/>
    <mergeCell ref="W44:Y44"/>
    <mergeCell ref="B3:AD3"/>
    <mergeCell ref="B5:AD5"/>
    <mergeCell ref="AA7:AD7"/>
    <mergeCell ref="B10:AD10"/>
    <mergeCell ref="C11:AD11"/>
    <mergeCell ref="B23:AD23"/>
    <mergeCell ref="C24:AD24"/>
    <mergeCell ref="C25:AD25"/>
    <mergeCell ref="C27:AD27"/>
    <mergeCell ref="B29:AD29"/>
    <mergeCell ref="C12:AD12"/>
    <mergeCell ref="C14:AD14"/>
    <mergeCell ref="C15:AD15"/>
    <mergeCell ref="C20:AD20"/>
    <mergeCell ref="B22:AD22"/>
    <mergeCell ref="S38:V38"/>
    <mergeCell ref="S50:V50"/>
    <mergeCell ref="W50:Y50"/>
    <mergeCell ref="S51:V51"/>
    <mergeCell ref="W51:Y51"/>
    <mergeCell ref="S48:V48"/>
    <mergeCell ref="W48:Y48"/>
    <mergeCell ref="S49:V49"/>
    <mergeCell ref="W49:Y49"/>
    <mergeCell ref="S54:V54"/>
    <mergeCell ref="W54:Y54"/>
    <mergeCell ref="S55:V55"/>
    <mergeCell ref="W55:Y55"/>
    <mergeCell ref="S52:V52"/>
    <mergeCell ref="W52:Y52"/>
    <mergeCell ref="S53:V53"/>
    <mergeCell ref="W53:Y53"/>
    <mergeCell ref="D48:N48"/>
    <mergeCell ref="O48:R48"/>
    <mergeCell ref="D49:N49"/>
    <mergeCell ref="O49:R49"/>
    <mergeCell ref="N8:O8"/>
    <mergeCell ref="S45:V45"/>
    <mergeCell ref="W45:Y45"/>
    <mergeCell ref="D45:N45"/>
    <mergeCell ref="O45:R45"/>
    <mergeCell ref="D46:N46"/>
    <mergeCell ref="O46:R46"/>
    <mergeCell ref="D47:N47"/>
    <mergeCell ref="O47:R47"/>
    <mergeCell ref="C18:AD18"/>
    <mergeCell ref="S74:V74"/>
    <mergeCell ref="W74:Y74"/>
    <mergeCell ref="S75:V75"/>
    <mergeCell ref="W75:Y75"/>
    <mergeCell ref="S72:V72"/>
    <mergeCell ref="W72:Y72"/>
    <mergeCell ref="S73:V73"/>
    <mergeCell ref="W73:Y73"/>
    <mergeCell ref="S78:V78"/>
    <mergeCell ref="W78:Y78"/>
    <mergeCell ref="S142:V142"/>
    <mergeCell ref="W142:Y142"/>
    <mergeCell ref="S143:V143"/>
    <mergeCell ref="W143:Y143"/>
    <mergeCell ref="S140:V140"/>
    <mergeCell ref="W140:Y140"/>
    <mergeCell ref="S141:V141"/>
    <mergeCell ref="W141:Y141"/>
    <mergeCell ref="D304:X304"/>
    <mergeCell ref="Y304:AD304"/>
    <mergeCell ref="C348:AD348"/>
    <mergeCell ref="C350:AD350"/>
    <mergeCell ref="C351:AD351"/>
    <mergeCell ref="C352:AD352"/>
    <mergeCell ref="C354:AD354"/>
    <mergeCell ref="C355:AD355"/>
    <mergeCell ref="C353:AD353"/>
    <mergeCell ref="C362:AD362"/>
    <mergeCell ref="D384:G384"/>
    <mergeCell ref="H384:I384"/>
    <mergeCell ref="J384:K384"/>
    <mergeCell ref="D3590:H3590"/>
    <mergeCell ref="I3590:J3590"/>
    <mergeCell ref="K3590:L3590"/>
    <mergeCell ref="AA3590:AD3590"/>
    <mergeCell ref="D501:J501"/>
    <mergeCell ref="D502:J502"/>
    <mergeCell ref="D504:J504"/>
    <mergeCell ref="D503:J503"/>
    <mergeCell ref="D505:J505"/>
    <mergeCell ref="D498:J498"/>
    <mergeCell ref="C491:J491"/>
    <mergeCell ref="D492:J492"/>
    <mergeCell ref="D493:J493"/>
    <mergeCell ref="D494:J494"/>
    <mergeCell ref="D495:J495"/>
    <mergeCell ref="V505:AD505"/>
    <mergeCell ref="V506:AD506"/>
    <mergeCell ref="V507:AD507"/>
    <mergeCell ref="D517:J517"/>
    <mergeCell ref="D518:J518"/>
    <mergeCell ref="D519:J519"/>
    <mergeCell ref="L491:S491"/>
    <mergeCell ref="O2630:P2630"/>
    <mergeCell ref="Q2630:R2630"/>
    <mergeCell ref="D2487:L2487"/>
    <mergeCell ref="M2487:R2487"/>
    <mergeCell ref="S2487:X2487"/>
    <mergeCell ref="S2492:X2492"/>
    <mergeCell ref="D2457:L2457"/>
    <mergeCell ref="M2457:R2457"/>
    <mergeCell ref="S2457:X2457"/>
    <mergeCell ref="D506:J506"/>
    <mergeCell ref="D511:J511"/>
    <mergeCell ref="O3603:P3603"/>
    <mergeCell ref="Q3603:R3603"/>
    <mergeCell ref="S3603:T3603"/>
    <mergeCell ref="U3603:V3603"/>
    <mergeCell ref="W3603:X3603"/>
    <mergeCell ref="Y3603:Z3603"/>
    <mergeCell ref="O3600:P3600"/>
    <mergeCell ref="Q3600:R3600"/>
    <mergeCell ref="S3600:T3600"/>
    <mergeCell ref="U3600:V3600"/>
    <mergeCell ref="W3600:X3600"/>
    <mergeCell ref="Y3600:Z3600"/>
    <mergeCell ref="M3596:N3596"/>
    <mergeCell ref="M3598:N3598"/>
    <mergeCell ref="O3598:P3598"/>
    <mergeCell ref="Q3598:R3598"/>
    <mergeCell ref="S3598:T3598"/>
    <mergeCell ref="U3598:V3598"/>
    <mergeCell ref="W3598:X3598"/>
    <mergeCell ref="Y3598:Z3598"/>
    <mergeCell ref="O3596:P3596"/>
    <mergeCell ref="Q3596:R3596"/>
    <mergeCell ref="S3596:T3596"/>
    <mergeCell ref="U3596:V3596"/>
    <mergeCell ref="W3596:X3596"/>
    <mergeCell ref="Y3596:Z3596"/>
    <mergeCell ref="M3597:N3597"/>
    <mergeCell ref="O3597:P3597"/>
    <mergeCell ref="Q3597:R3597"/>
    <mergeCell ref="S3597:T3597"/>
    <mergeCell ref="U3597:V3597"/>
    <mergeCell ref="W3597:X3597"/>
    <mergeCell ref="Y3597:Z3597"/>
    <mergeCell ref="D3601:H3601"/>
    <mergeCell ref="I3601:J3601"/>
    <mergeCell ref="W3591:X3591"/>
    <mergeCell ref="Y3591:Z3591"/>
    <mergeCell ref="M3592:N3592"/>
    <mergeCell ref="M3594:N3594"/>
    <mergeCell ref="O3594:P3594"/>
    <mergeCell ref="Q3594:R3594"/>
    <mergeCell ref="S3594:T3594"/>
    <mergeCell ref="U3594:V3594"/>
    <mergeCell ref="M3610:N3610"/>
    <mergeCell ref="U3613:V3613"/>
    <mergeCell ref="D3610:H3610"/>
    <mergeCell ref="I3610:J3610"/>
    <mergeCell ref="K3610:L3610"/>
    <mergeCell ref="AA3610:AD3610"/>
    <mergeCell ref="D3611:H3611"/>
    <mergeCell ref="I3611:J3611"/>
    <mergeCell ref="K3611:L3611"/>
    <mergeCell ref="AA3611:AD3611"/>
    <mergeCell ref="D3612:H3612"/>
    <mergeCell ref="I3612:J3612"/>
    <mergeCell ref="K3612:L3612"/>
    <mergeCell ref="AA3612:AD3612"/>
    <mergeCell ref="D3613:H3613"/>
    <mergeCell ref="I3613:J3613"/>
    <mergeCell ref="K3613:L3613"/>
    <mergeCell ref="AA3613:AD3613"/>
    <mergeCell ref="M3626:N3626"/>
    <mergeCell ref="O3626:P3626"/>
    <mergeCell ref="Q3626:R3626"/>
    <mergeCell ref="S3626:T3626"/>
    <mergeCell ref="U3626:V3626"/>
    <mergeCell ref="W3626:X3626"/>
    <mergeCell ref="Y3626:Z3626"/>
    <mergeCell ref="O3624:P3624"/>
    <mergeCell ref="Q3624:R3624"/>
    <mergeCell ref="S3624:T3624"/>
    <mergeCell ref="U3624:V3624"/>
    <mergeCell ref="O3608:P3608"/>
    <mergeCell ref="Q3608:R3608"/>
    <mergeCell ref="S3608:T3608"/>
    <mergeCell ref="U3608:V3608"/>
    <mergeCell ref="W3608:X3608"/>
    <mergeCell ref="Y3608:Z3608"/>
    <mergeCell ref="M3612:N3612"/>
    <mergeCell ref="M3614:N3614"/>
    <mergeCell ref="O3614:P3614"/>
    <mergeCell ref="Q3614:R3614"/>
    <mergeCell ref="S3614:T3614"/>
    <mergeCell ref="U3614:V3614"/>
    <mergeCell ref="W3614:X3614"/>
    <mergeCell ref="Y3614:Z3614"/>
    <mergeCell ref="O3612:P3612"/>
    <mergeCell ref="Q3612:R3612"/>
    <mergeCell ref="S3612:T3612"/>
    <mergeCell ref="U3612:V3612"/>
    <mergeCell ref="W3612:X3612"/>
    <mergeCell ref="Y3612:Z3612"/>
    <mergeCell ref="M3613:N3613"/>
    <mergeCell ref="O3613:P3613"/>
    <mergeCell ref="Q3613:R3613"/>
    <mergeCell ref="S3613:T3613"/>
    <mergeCell ref="O3616:P3616"/>
    <mergeCell ref="Q3616:R3616"/>
    <mergeCell ref="D3614:H3614"/>
    <mergeCell ref="I3614:J3614"/>
    <mergeCell ref="K3614:L3614"/>
    <mergeCell ref="AA3614:AD3614"/>
    <mergeCell ref="D3615:H3615"/>
    <mergeCell ref="I3615:J3615"/>
    <mergeCell ref="K3615:L3615"/>
    <mergeCell ref="AA3615:AD3615"/>
    <mergeCell ref="D3616:H3616"/>
    <mergeCell ref="I3616:J3616"/>
    <mergeCell ref="K3616:L3616"/>
    <mergeCell ref="AA3616:AD3616"/>
    <mergeCell ref="D3617:H3617"/>
    <mergeCell ref="I3617:J3617"/>
    <mergeCell ref="K3617:L3617"/>
    <mergeCell ref="AA3617:AD3617"/>
    <mergeCell ref="D3618:H3618"/>
    <mergeCell ref="M3642:N3642"/>
    <mergeCell ref="O3642:P3642"/>
    <mergeCell ref="Q3642:R3642"/>
    <mergeCell ref="S3642:T3642"/>
    <mergeCell ref="U3642:V3642"/>
    <mergeCell ref="W3642:X3642"/>
    <mergeCell ref="Y3642:Z3642"/>
    <mergeCell ref="M3643:N3643"/>
    <mergeCell ref="O3640:P3640"/>
    <mergeCell ref="Q3640:R3640"/>
    <mergeCell ref="S3640:T3640"/>
    <mergeCell ref="U3640:V3640"/>
    <mergeCell ref="W3613:X3613"/>
    <mergeCell ref="Y3613:Z3613"/>
    <mergeCell ref="W3615:X3615"/>
    <mergeCell ref="Y3615:Z3615"/>
    <mergeCell ref="M3616:N3616"/>
    <mergeCell ref="M3615:N3615"/>
    <mergeCell ref="O3615:P3615"/>
    <mergeCell ref="Q3615:R3615"/>
    <mergeCell ref="S3615:T3615"/>
    <mergeCell ref="U3615:V3615"/>
    <mergeCell ref="O3628:P3628"/>
    <mergeCell ref="Q3628:R3628"/>
    <mergeCell ref="S3628:T3628"/>
    <mergeCell ref="U3628:V3628"/>
    <mergeCell ref="W3628:X3628"/>
    <mergeCell ref="Y3628:Z3628"/>
    <mergeCell ref="M3629:N3629"/>
    <mergeCell ref="O3629:P3629"/>
    <mergeCell ref="Q3629:R3629"/>
    <mergeCell ref="S3629:T3629"/>
    <mergeCell ref="U3629:V3629"/>
    <mergeCell ref="W3629:X3629"/>
    <mergeCell ref="Y3629:Z3629"/>
    <mergeCell ref="M3628:N3628"/>
    <mergeCell ref="M3621:N3621"/>
    <mergeCell ref="O3621:P3621"/>
    <mergeCell ref="Q3621:R3621"/>
    <mergeCell ref="S3621:T3621"/>
    <mergeCell ref="U3621:V3621"/>
    <mergeCell ref="W3621:X3621"/>
    <mergeCell ref="Y3621:Z3621"/>
    <mergeCell ref="W3623:X3623"/>
    <mergeCell ref="Y3623:Z3623"/>
    <mergeCell ref="M3637:N3637"/>
    <mergeCell ref="S3645:T3645"/>
    <mergeCell ref="U3645:V3645"/>
    <mergeCell ref="W3645:X3645"/>
    <mergeCell ref="Y3645:Z3645"/>
    <mergeCell ref="W3647:X3647"/>
    <mergeCell ref="Y3647:Z3647"/>
    <mergeCell ref="M3648:N3648"/>
    <mergeCell ref="M3647:N3647"/>
    <mergeCell ref="O3647:P3647"/>
    <mergeCell ref="O3646:P3646"/>
    <mergeCell ref="Q3646:R3646"/>
    <mergeCell ref="S3646:T3646"/>
    <mergeCell ref="U3646:V3646"/>
    <mergeCell ref="W3646:X3646"/>
    <mergeCell ref="Y3646:Z3646"/>
    <mergeCell ref="O3644:P3644"/>
    <mergeCell ref="Q3644:R3644"/>
    <mergeCell ref="S3644:T3644"/>
    <mergeCell ref="U3644:V3644"/>
    <mergeCell ref="W3644:X3644"/>
    <mergeCell ref="Y3644:Z3644"/>
    <mergeCell ref="D3645:H3645"/>
    <mergeCell ref="I3645:J3645"/>
    <mergeCell ref="K3645:L3645"/>
    <mergeCell ref="AA3645:AD3645"/>
    <mergeCell ref="D3646:H3646"/>
    <mergeCell ref="I3646:J3646"/>
    <mergeCell ref="K3646:L3646"/>
    <mergeCell ref="O3643:P3643"/>
    <mergeCell ref="S3650:T3650"/>
    <mergeCell ref="U3650:V3650"/>
    <mergeCell ref="W3650:X3650"/>
    <mergeCell ref="Y3650:Z3650"/>
    <mergeCell ref="O3648:P3648"/>
    <mergeCell ref="Q3648:R3648"/>
    <mergeCell ref="S3648:T3648"/>
    <mergeCell ref="U3648:V3648"/>
    <mergeCell ref="AA3646:AD3646"/>
    <mergeCell ref="D3647:H3647"/>
    <mergeCell ref="I3647:J3647"/>
    <mergeCell ref="K3647:L3647"/>
    <mergeCell ref="AA3647:AD3647"/>
    <mergeCell ref="D3648:H3648"/>
    <mergeCell ref="I3648:J3648"/>
    <mergeCell ref="K3648:L3648"/>
    <mergeCell ref="AA3648:AD3648"/>
    <mergeCell ref="D3649:H3649"/>
    <mergeCell ref="I3649:J3649"/>
    <mergeCell ref="K3649:L3649"/>
    <mergeCell ref="AA3649:AD3649"/>
    <mergeCell ref="D3650:H3650"/>
    <mergeCell ref="I3650:J3650"/>
    <mergeCell ref="K3650:L3650"/>
    <mergeCell ref="AA3650:AD3650"/>
    <mergeCell ref="M3645:N3645"/>
    <mergeCell ref="O3645:P3645"/>
    <mergeCell ref="Q3645:R3645"/>
    <mergeCell ref="M3667:N3667"/>
    <mergeCell ref="O3667:P3667"/>
    <mergeCell ref="Q3667:R3667"/>
    <mergeCell ref="S3667:T3667"/>
    <mergeCell ref="U3667:V3667"/>
    <mergeCell ref="W3667:X3667"/>
    <mergeCell ref="Y3667:Z3667"/>
    <mergeCell ref="O3664:P3664"/>
    <mergeCell ref="Q3664:R3664"/>
    <mergeCell ref="S3664:T3664"/>
    <mergeCell ref="U3664:V3664"/>
    <mergeCell ref="W3664:X3664"/>
    <mergeCell ref="Y3664:Z3664"/>
    <mergeCell ref="O3662:P3662"/>
    <mergeCell ref="Q3662:R3662"/>
    <mergeCell ref="S3662:T3662"/>
    <mergeCell ref="U3662:V3662"/>
    <mergeCell ref="W3662:X3662"/>
    <mergeCell ref="Y3662:Z3662"/>
    <mergeCell ref="M3663:N3663"/>
    <mergeCell ref="O3663:P3663"/>
    <mergeCell ref="Q3663:R3663"/>
    <mergeCell ref="S3663:T3663"/>
    <mergeCell ref="U3663:V3663"/>
    <mergeCell ref="M3665:N3665"/>
    <mergeCell ref="O3665:P3665"/>
    <mergeCell ref="Q3665:R3665"/>
    <mergeCell ref="S3665:T3665"/>
    <mergeCell ref="U3665:V3665"/>
    <mergeCell ref="W3665:X3665"/>
    <mergeCell ref="Y3665:Z3665"/>
    <mergeCell ref="M3661:N3661"/>
    <mergeCell ref="O3661:P3661"/>
    <mergeCell ref="W3663:X3663"/>
    <mergeCell ref="Y3663:Z3663"/>
    <mergeCell ref="M3664:N3664"/>
    <mergeCell ref="M3666:N3666"/>
    <mergeCell ref="O3666:P3666"/>
    <mergeCell ref="Q3666:R3666"/>
    <mergeCell ref="S3666:T3666"/>
    <mergeCell ref="U3666:V3666"/>
    <mergeCell ref="W3666:X3666"/>
    <mergeCell ref="Y3666:Z3666"/>
    <mergeCell ref="U3661:V3661"/>
    <mergeCell ref="S3670:T3670"/>
    <mergeCell ref="U3674:V3674"/>
    <mergeCell ref="W3674:X3674"/>
    <mergeCell ref="S3677:T3677"/>
    <mergeCell ref="U3677:V3677"/>
    <mergeCell ref="W3677:X3677"/>
    <mergeCell ref="Y3677:Z3677"/>
    <mergeCell ref="W3679:X3679"/>
    <mergeCell ref="Y3679:Z3679"/>
    <mergeCell ref="M3680:N3680"/>
    <mergeCell ref="M3679:N3679"/>
    <mergeCell ref="O3679:P3679"/>
    <mergeCell ref="Q3679:R3679"/>
    <mergeCell ref="S3679:T3679"/>
    <mergeCell ref="U3679:V3679"/>
    <mergeCell ref="M3678:N3678"/>
    <mergeCell ref="U3671:V3671"/>
    <mergeCell ref="M3673:N3673"/>
    <mergeCell ref="O3673:P3673"/>
    <mergeCell ref="Q3673:R3673"/>
    <mergeCell ref="S3673:T3673"/>
    <mergeCell ref="U3673:V3673"/>
    <mergeCell ref="W3673:X3673"/>
    <mergeCell ref="Y3673:Z3673"/>
    <mergeCell ref="U3672:V3672"/>
    <mergeCell ref="W3672:X3672"/>
    <mergeCell ref="Y3672:Z3672"/>
    <mergeCell ref="M3676:N3676"/>
    <mergeCell ref="O3680:P3680"/>
    <mergeCell ref="Q3680:R3680"/>
    <mergeCell ref="S3680:T3680"/>
    <mergeCell ref="U3680:V3680"/>
    <mergeCell ref="W3680:X3680"/>
    <mergeCell ref="Y3680:Z3680"/>
    <mergeCell ref="Y3674:Z3674"/>
    <mergeCell ref="M3675:N3675"/>
    <mergeCell ref="O3671:P3671"/>
    <mergeCell ref="Q3671:R3671"/>
    <mergeCell ref="S3671:T3671"/>
    <mergeCell ref="D3697:H3697"/>
    <mergeCell ref="I3697:J3697"/>
    <mergeCell ref="K3697:L3697"/>
    <mergeCell ref="AA3697:AD3697"/>
    <mergeCell ref="D3698:H3698"/>
    <mergeCell ref="W3687:X3687"/>
    <mergeCell ref="Y3687:Z3687"/>
    <mergeCell ref="M3688:N3688"/>
    <mergeCell ref="M3690:N3690"/>
    <mergeCell ref="O3690:P3690"/>
    <mergeCell ref="Q3690:R3690"/>
    <mergeCell ref="S3690:T3690"/>
    <mergeCell ref="U3690:V3690"/>
    <mergeCell ref="W3690:X3690"/>
    <mergeCell ref="Y3690:Z3690"/>
    <mergeCell ref="O3688:P3688"/>
    <mergeCell ref="Q3688:R3688"/>
    <mergeCell ref="S3688:T3688"/>
    <mergeCell ref="U3688:V3688"/>
    <mergeCell ref="W3688:X3688"/>
    <mergeCell ref="Y3688:Z3688"/>
    <mergeCell ref="Y3691:Z3691"/>
    <mergeCell ref="M3686:N3686"/>
    <mergeCell ref="O3686:P3686"/>
    <mergeCell ref="Q3686:R3686"/>
    <mergeCell ref="S3686:T3686"/>
    <mergeCell ref="U3686:V3686"/>
    <mergeCell ref="W3686:X3686"/>
    <mergeCell ref="Y3686:Z3686"/>
    <mergeCell ref="M3687:N3687"/>
    <mergeCell ref="O3687:P3687"/>
    <mergeCell ref="Q3687:R3687"/>
    <mergeCell ref="S3687:T3687"/>
    <mergeCell ref="U3687:V3687"/>
    <mergeCell ref="K3691:L3691"/>
    <mergeCell ref="AA3691:AD3691"/>
    <mergeCell ref="D3692:H3692"/>
    <mergeCell ref="I3692:J3692"/>
    <mergeCell ref="K3692:L3692"/>
    <mergeCell ref="AA3692:AD3692"/>
    <mergeCell ref="D3691:H3691"/>
    <mergeCell ref="I3691:J3691"/>
    <mergeCell ref="D3689:H3689"/>
    <mergeCell ref="I3689:J3689"/>
    <mergeCell ref="K3689:L3689"/>
    <mergeCell ref="AA3689:AD3689"/>
    <mergeCell ref="D3690:H3690"/>
    <mergeCell ref="I3690:J3690"/>
    <mergeCell ref="K3690:L3690"/>
    <mergeCell ref="AA3690:AD3690"/>
    <mergeCell ref="M3692:N3692"/>
    <mergeCell ref="M3694:N3694"/>
    <mergeCell ref="O3694:P3694"/>
    <mergeCell ref="Q3694:R3694"/>
    <mergeCell ref="S3694:T3694"/>
    <mergeCell ref="U3694:V3694"/>
    <mergeCell ref="W3694:X3694"/>
    <mergeCell ref="Y3694:Z3694"/>
    <mergeCell ref="O3692:P3692"/>
    <mergeCell ref="Q3692:R3692"/>
    <mergeCell ref="S3692:T3692"/>
    <mergeCell ref="U3692:V3692"/>
    <mergeCell ref="W3692:X3692"/>
    <mergeCell ref="Y3692:Z3692"/>
    <mergeCell ref="M3693:N3693"/>
    <mergeCell ref="O3693:P3693"/>
    <mergeCell ref="Q3693:R3693"/>
    <mergeCell ref="S3693:T3693"/>
    <mergeCell ref="U3693:V3693"/>
    <mergeCell ref="W3693:X3693"/>
    <mergeCell ref="Y3693:Z3693"/>
    <mergeCell ref="D3693:H3693"/>
    <mergeCell ref="I3693:J3693"/>
    <mergeCell ref="K3693:L3693"/>
    <mergeCell ref="AA3693:AD3693"/>
    <mergeCell ref="D3694:H3694"/>
    <mergeCell ref="I3694:J3694"/>
    <mergeCell ref="K3694:L3694"/>
    <mergeCell ref="AA3694:AD3694"/>
    <mergeCell ref="D3695:H3695"/>
    <mergeCell ref="I3695:J3695"/>
    <mergeCell ref="K3695:L3695"/>
    <mergeCell ref="AA3695:AD3695"/>
    <mergeCell ref="E3746:H3746"/>
    <mergeCell ref="C3748:F3748"/>
    <mergeCell ref="E3750:H3750"/>
    <mergeCell ref="E3752:H3752"/>
    <mergeCell ref="C3754:F3754"/>
    <mergeCell ref="E3756:H3756"/>
    <mergeCell ref="E3758:H3758"/>
    <mergeCell ref="C3730:F3730"/>
    <mergeCell ref="E3732:H3732"/>
    <mergeCell ref="E3734:H3734"/>
    <mergeCell ref="C3736:F3736"/>
    <mergeCell ref="E3738:H3738"/>
    <mergeCell ref="E3740:H3740"/>
    <mergeCell ref="C3742:F3742"/>
    <mergeCell ref="E3744:H3744"/>
    <mergeCell ref="C3710:AD3710"/>
    <mergeCell ref="B3722:AD3722"/>
    <mergeCell ref="C3723:AD3723"/>
    <mergeCell ref="C3724:AD3724"/>
    <mergeCell ref="C3725:AD3725"/>
    <mergeCell ref="C3726:AD3726"/>
    <mergeCell ref="C3727:AD3727"/>
    <mergeCell ref="M3699:N3699"/>
    <mergeCell ref="O3699:P3699"/>
    <mergeCell ref="Q3699:R3699"/>
    <mergeCell ref="S3699:T3699"/>
    <mergeCell ref="U3699:V3699"/>
    <mergeCell ref="W3699:X3699"/>
    <mergeCell ref="Y3699:Z3699"/>
    <mergeCell ref="C3728:AD3728"/>
    <mergeCell ref="W3695:X3695"/>
    <mergeCell ref="Y3695:Z3695"/>
    <mergeCell ref="M3696:N3696"/>
    <mergeCell ref="M3698:N3698"/>
    <mergeCell ref="O3698:P3698"/>
    <mergeCell ref="Q3698:R3698"/>
    <mergeCell ref="S3698:T3698"/>
    <mergeCell ref="C3715:AD3715"/>
    <mergeCell ref="I3698:J3698"/>
    <mergeCell ref="K3698:L3698"/>
    <mergeCell ref="AA3698:AD3698"/>
    <mergeCell ref="I3699:J3699"/>
    <mergeCell ref="K3699:L3699"/>
    <mergeCell ref="AA3699:AD3699"/>
    <mergeCell ref="U3698:V3698"/>
    <mergeCell ref="W3698:X3698"/>
    <mergeCell ref="Y3698:Z3698"/>
    <mergeCell ref="B3709:AD3709"/>
    <mergeCell ref="O3696:P3696"/>
    <mergeCell ref="Q3696:R3696"/>
    <mergeCell ref="S3696:T3696"/>
    <mergeCell ref="U3696:V3696"/>
    <mergeCell ref="W3696:X3696"/>
    <mergeCell ref="Y3696:Z3696"/>
    <mergeCell ref="M3697:N3697"/>
    <mergeCell ref="O3697:P3697"/>
    <mergeCell ref="Q3697:R3697"/>
    <mergeCell ref="S3697:T3697"/>
    <mergeCell ref="U3697:V3697"/>
    <mergeCell ref="W3697:X3697"/>
    <mergeCell ref="D3696:H3696"/>
    <mergeCell ref="I3696:J3696"/>
    <mergeCell ref="K3696:L3696"/>
    <mergeCell ref="AA3696:AD3696"/>
    <mergeCell ref="D512:J512"/>
    <mergeCell ref="R2302:S2302"/>
    <mergeCell ref="T2302:U2302"/>
    <mergeCell ref="V2302:X2302"/>
    <mergeCell ref="Y2302:AA2302"/>
    <mergeCell ref="AB2302:AD2302"/>
    <mergeCell ref="D2303:M2303"/>
    <mergeCell ref="N2303:Q2303"/>
    <mergeCell ref="R2303:S2303"/>
    <mergeCell ref="D2341:M2341"/>
    <mergeCell ref="N2341:Q2341"/>
    <mergeCell ref="R2341:S2341"/>
    <mergeCell ref="T2341:U2341"/>
    <mergeCell ref="V2341:X2341"/>
    <mergeCell ref="Y2341:AA2341"/>
    <mergeCell ref="AB2341:AD2341"/>
    <mergeCell ref="D2342:M2342"/>
    <mergeCell ref="N2342:Q2342"/>
    <mergeCell ref="R2342:S2342"/>
    <mergeCell ref="T2342:U2342"/>
    <mergeCell ref="V2342:X2342"/>
    <mergeCell ref="Y2342:AA2342"/>
    <mergeCell ref="AB2342:AD2342"/>
    <mergeCell ref="D2343:M2343"/>
    <mergeCell ref="N2343:Q2343"/>
    <mergeCell ref="R2343:S2343"/>
    <mergeCell ref="T2343:U2343"/>
    <mergeCell ref="V2343:X2343"/>
    <mergeCell ref="Y2343:AA2343"/>
    <mergeCell ref="AB2343:AD2343"/>
    <mergeCell ref="D2344:M2344"/>
    <mergeCell ref="N2344:Q2344"/>
    <mergeCell ref="S1901:X1901"/>
    <mergeCell ref="Y1901:AD1901"/>
    <mergeCell ref="Y1907:AD1907"/>
    <mergeCell ref="D1945:R1945"/>
    <mergeCell ref="S1945:X1945"/>
    <mergeCell ref="Y1945:AD1945"/>
    <mergeCell ref="D1946:R1946"/>
    <mergeCell ref="S1946:X1946"/>
    <mergeCell ref="Y1946:AD1946"/>
    <mergeCell ref="D1947:R1947"/>
    <mergeCell ref="S1947:X1947"/>
    <mergeCell ref="D1928:R1928"/>
    <mergeCell ref="S1928:X1928"/>
    <mergeCell ref="C2976:AD2976"/>
    <mergeCell ref="K2962:L2962"/>
    <mergeCell ref="M2962:N2962"/>
    <mergeCell ref="O2962:P2962"/>
    <mergeCell ref="Q2962:R2962"/>
    <mergeCell ref="S2962:T2962"/>
    <mergeCell ref="U2962:V2962"/>
    <mergeCell ref="W2962:X2962"/>
    <mergeCell ref="Y2962:Z2962"/>
    <mergeCell ref="K2954:L2954"/>
    <mergeCell ref="M2954:N2954"/>
    <mergeCell ref="O2954:P2954"/>
    <mergeCell ref="Q2954:R2954"/>
    <mergeCell ref="S2954:T2954"/>
    <mergeCell ref="U2954:V2954"/>
    <mergeCell ref="K2957:L2957"/>
    <mergeCell ref="M2957:N2957"/>
    <mergeCell ref="O2957:P2957"/>
    <mergeCell ref="Q2957:R2957"/>
    <mergeCell ref="S2957:T2957"/>
    <mergeCell ref="U2957:V2957"/>
    <mergeCell ref="K2944:L2944"/>
    <mergeCell ref="M2944:N2944"/>
    <mergeCell ref="O2944:P2944"/>
    <mergeCell ref="Q2944:R2944"/>
    <mergeCell ref="S2944:T2944"/>
    <mergeCell ref="U2944:V2944"/>
    <mergeCell ref="K2947:L2947"/>
    <mergeCell ref="M2947:N2947"/>
    <mergeCell ref="O2947:P2947"/>
    <mergeCell ref="Q2947:R2947"/>
    <mergeCell ref="S2947:T2947"/>
    <mergeCell ref="U2947:V2947"/>
    <mergeCell ref="C2975:AD2975"/>
    <mergeCell ref="W2947:X2947"/>
    <mergeCell ref="Y2947:Z2947"/>
    <mergeCell ref="AA2947:AB2947"/>
    <mergeCell ref="AC2947:AD2947"/>
    <mergeCell ref="K2948:L2948"/>
    <mergeCell ref="M2948:N2948"/>
    <mergeCell ref="O2948:P2948"/>
    <mergeCell ref="Q2948:R2948"/>
    <mergeCell ref="S2948:T2948"/>
    <mergeCell ref="U2948:V2948"/>
    <mergeCell ref="W2948:X2948"/>
    <mergeCell ref="Y2948:Z2948"/>
    <mergeCell ref="AA2948:AB2948"/>
    <mergeCell ref="AC2948:AD2948"/>
    <mergeCell ref="K2949:L2949"/>
    <mergeCell ref="M2949:N2949"/>
    <mergeCell ref="O2949:P2949"/>
    <mergeCell ref="W2944:X2944"/>
    <mergeCell ref="Y2944:Z2944"/>
    <mergeCell ref="AA2944:AB2944"/>
    <mergeCell ref="AC2944:AD2944"/>
    <mergeCell ref="K2945:L2945"/>
    <mergeCell ref="M2945:N2945"/>
    <mergeCell ref="AA2945:AB2945"/>
    <mergeCell ref="AC2945:AD2945"/>
    <mergeCell ref="AC2946:AD2946"/>
    <mergeCell ref="K2952:L2952"/>
    <mergeCell ref="M2952:N2952"/>
    <mergeCell ref="O2952:P2952"/>
    <mergeCell ref="Q2952:R2952"/>
    <mergeCell ref="J405:K405"/>
    <mergeCell ref="L405:M405"/>
    <mergeCell ref="D409:G409"/>
    <mergeCell ref="H409:I409"/>
    <mergeCell ref="J409:K409"/>
    <mergeCell ref="L409:M409"/>
    <mergeCell ref="D410:G410"/>
    <mergeCell ref="H410:I410"/>
    <mergeCell ref="J410:K410"/>
    <mergeCell ref="L410:M410"/>
    <mergeCell ref="D411:G411"/>
    <mergeCell ref="H411:I411"/>
    <mergeCell ref="J411:K411"/>
    <mergeCell ref="S2498:X2498"/>
    <mergeCell ref="S2510:X2510"/>
    <mergeCell ref="K2580:L2580"/>
    <mergeCell ref="M2580:N2580"/>
    <mergeCell ref="O2580:P2580"/>
    <mergeCell ref="Q2580:R2580"/>
    <mergeCell ref="D2301:M2301"/>
    <mergeCell ref="N2301:Q2301"/>
    <mergeCell ref="R2301:S2301"/>
    <mergeCell ref="T2301:U2301"/>
    <mergeCell ref="V2301:X2301"/>
    <mergeCell ref="Y2301:AA2301"/>
    <mergeCell ref="AB2301:AD2301"/>
    <mergeCell ref="D2302:M2302"/>
    <mergeCell ref="N2302:Q2302"/>
    <mergeCell ref="M492:S492"/>
    <mergeCell ref="M493:S493"/>
    <mergeCell ref="M494:S494"/>
    <mergeCell ref="M495:S495"/>
    <mergeCell ref="M496:S496"/>
    <mergeCell ref="M497:S497"/>
    <mergeCell ref="M498:S498"/>
    <mergeCell ref="Y2580:Z2580"/>
    <mergeCell ref="AA2580:AB2580"/>
    <mergeCell ref="M499:S499"/>
    <mergeCell ref="M500:S500"/>
    <mergeCell ref="S2472:X2472"/>
    <mergeCell ref="D2473:L2473"/>
    <mergeCell ref="M2473:R2473"/>
    <mergeCell ref="S2473:X2473"/>
    <mergeCell ref="D2474:L2474"/>
    <mergeCell ref="M2474:R2474"/>
    <mergeCell ref="S2474:X2474"/>
    <mergeCell ref="D2511:L2511"/>
    <mergeCell ref="M2511:R2511"/>
    <mergeCell ref="S2511:X2511"/>
    <mergeCell ref="S2519:X2519"/>
    <mergeCell ref="D2520:L2520"/>
    <mergeCell ref="D1975:R1975"/>
    <mergeCell ref="D1983:R1983"/>
    <mergeCell ref="S1983:X1983"/>
    <mergeCell ref="Y1983:AD1983"/>
    <mergeCell ref="D1984:R1984"/>
    <mergeCell ref="S1984:X1984"/>
    <mergeCell ref="Y1984:AD1984"/>
    <mergeCell ref="B2010:AD2010"/>
    <mergeCell ref="C1849:AD1849"/>
    <mergeCell ref="C1850:AD1850"/>
    <mergeCell ref="C1859:AD1859"/>
    <mergeCell ref="AB2303:AD2303"/>
    <mergeCell ref="C2289:AD2289"/>
    <mergeCell ref="D513:J513"/>
    <mergeCell ref="D514:J514"/>
    <mergeCell ref="Y2520:AD2520"/>
    <mergeCell ref="W2581:X2581"/>
    <mergeCell ref="Y2581:Z2581"/>
    <mergeCell ref="AA2581:AB2581"/>
    <mergeCell ref="AC2581:AD2581"/>
    <mergeCell ref="S2578:T2578"/>
    <mergeCell ref="U2578:V2578"/>
    <mergeCell ref="W2578:X2578"/>
    <mergeCell ref="Y2578:Z2578"/>
    <mergeCell ref="AA2578:AB2578"/>
    <mergeCell ref="AC2578:AD2578"/>
    <mergeCell ref="D2579:J2579"/>
    <mergeCell ref="K2579:L2579"/>
    <mergeCell ref="M2510:R2510"/>
    <mergeCell ref="B540:AD540"/>
    <mergeCell ref="C541:AD541"/>
    <mergeCell ref="C531:AD531"/>
    <mergeCell ref="C532:AD532"/>
    <mergeCell ref="B1860:AD1860"/>
    <mergeCell ref="S1888:X1888"/>
    <mergeCell ref="Y1888:AD1888"/>
    <mergeCell ref="D1889:R1889"/>
    <mergeCell ref="S1889:X1889"/>
    <mergeCell ref="Y1889:AD1889"/>
    <mergeCell ref="D1890:R1890"/>
    <mergeCell ref="S1890:X1890"/>
    <mergeCell ref="Y1890:AD1890"/>
    <mergeCell ref="D1891:R1891"/>
    <mergeCell ref="S1891:X1891"/>
    <mergeCell ref="Y1891:AD1891"/>
    <mergeCell ref="Y1887:AD1887"/>
    <mergeCell ref="B1875:AD1875"/>
    <mergeCell ref="C1877:AD1877"/>
    <mergeCell ref="C1878:AD1878"/>
    <mergeCell ref="C1880:R1880"/>
    <mergeCell ref="S1880:X1880"/>
    <mergeCell ref="Y1880:AD1880"/>
    <mergeCell ref="D1887:R1887"/>
    <mergeCell ref="S1887:X1887"/>
    <mergeCell ref="D1918:R1918"/>
    <mergeCell ref="S1918:X1918"/>
    <mergeCell ref="Y1918:AD1918"/>
    <mergeCell ref="D1919:R1919"/>
    <mergeCell ref="D1970:R1970"/>
    <mergeCell ref="S1970:X1970"/>
    <mergeCell ref="Y1970:AD1970"/>
    <mergeCell ref="D1894:R1894"/>
    <mergeCell ref="S1894:X1894"/>
    <mergeCell ref="Y1894:AD1894"/>
    <mergeCell ref="D1895:R1895"/>
    <mergeCell ref="Y1881:AD1881"/>
    <mergeCell ref="D1882:R1882"/>
    <mergeCell ref="V2015:W2015"/>
    <mergeCell ref="Y2015:Z2015"/>
    <mergeCell ref="C2288:AD2288"/>
    <mergeCell ref="C2291:AD2291"/>
    <mergeCell ref="C2292:AD2292"/>
    <mergeCell ref="T2303:U2303"/>
    <mergeCell ref="V2303:X2303"/>
    <mergeCell ref="Y2303:AA2303"/>
    <mergeCell ref="D1937:R1937"/>
    <mergeCell ref="S1937:X1937"/>
    <mergeCell ref="C2290:AD2290"/>
    <mergeCell ref="V2373:X2373"/>
    <mergeCell ref="Y2373:AA2373"/>
    <mergeCell ref="AB2373:AD2373"/>
    <mergeCell ref="D2374:M2374"/>
    <mergeCell ref="N2374:Q2374"/>
    <mergeCell ref="R2374:S2374"/>
    <mergeCell ref="T2374:U2374"/>
    <mergeCell ref="V2374:X2374"/>
    <mergeCell ref="Y2374:AA2374"/>
    <mergeCell ref="AB2374:AD2374"/>
    <mergeCell ref="D2375:M2375"/>
    <mergeCell ref="N2375:Q2375"/>
    <mergeCell ref="R2375:S2375"/>
    <mergeCell ref="T2375:U2375"/>
    <mergeCell ref="V2375:X2375"/>
    <mergeCell ref="Y2375:AA2375"/>
    <mergeCell ref="AB2375:AD2375"/>
    <mergeCell ref="D2376:M2376"/>
    <mergeCell ref="N2376:Q2376"/>
    <mergeCell ref="R2376:S2376"/>
    <mergeCell ref="AA2015:AB2015"/>
    <mergeCell ref="T2016:U2016"/>
    <mergeCell ref="V2016:W2016"/>
    <mergeCell ref="Y2016:Z2016"/>
    <mergeCell ref="AA2016:AB2016"/>
    <mergeCell ref="T2020:U2020"/>
    <mergeCell ref="V2020:W2020"/>
    <mergeCell ref="Y2020:Z2020"/>
    <mergeCell ref="AA2020:AB2020"/>
    <mergeCell ref="T2021:U2021"/>
    <mergeCell ref="V2021:W2021"/>
    <mergeCell ref="Y2021:Z2021"/>
    <mergeCell ref="AA2021:AB2021"/>
    <mergeCell ref="K2020:L2020"/>
    <mergeCell ref="M2020:N2020"/>
    <mergeCell ref="P2020:Q2020"/>
    <mergeCell ref="R2020:S2020"/>
    <mergeCell ref="D2021:I2021"/>
    <mergeCell ref="K2021:L2021"/>
    <mergeCell ref="M2021:N2021"/>
    <mergeCell ref="P2021:Q2021"/>
    <mergeCell ref="R2021:S2021"/>
    <mergeCell ref="D2022:I2022"/>
    <mergeCell ref="K2022:L2022"/>
    <mergeCell ref="M2022:N2022"/>
    <mergeCell ref="D2017:I2017"/>
    <mergeCell ref="K2017:L2017"/>
    <mergeCell ref="M2017:N2017"/>
    <mergeCell ref="P2017:Q2017"/>
    <mergeCell ref="R2017:S2017"/>
    <mergeCell ref="D2018:I2018"/>
    <mergeCell ref="K2018:L2018"/>
    <mergeCell ref="M2018:N2018"/>
    <mergeCell ref="P2018:Q2018"/>
    <mergeCell ref="R2018:S2018"/>
    <mergeCell ref="D2019:I2019"/>
    <mergeCell ref="K2019:L2019"/>
    <mergeCell ref="M2019:N2019"/>
    <mergeCell ref="P2019:Q2019"/>
    <mergeCell ref="T2040:U2040"/>
    <mergeCell ref="V2040:W2040"/>
    <mergeCell ref="Y2040:Z2040"/>
    <mergeCell ref="AA2040:AB2040"/>
    <mergeCell ref="S1995:X1995"/>
    <mergeCell ref="Y1995:AD1995"/>
    <mergeCell ref="D1996:R1996"/>
    <mergeCell ref="S1996:X1996"/>
    <mergeCell ref="Y1996:AD1996"/>
    <mergeCell ref="D1997:R1997"/>
    <mergeCell ref="S1997:X1997"/>
    <mergeCell ref="Y1997:AD1997"/>
    <mergeCell ref="D1988:R1988"/>
    <mergeCell ref="S1988:X1988"/>
    <mergeCell ref="Y1988:AD1988"/>
    <mergeCell ref="D1989:R1989"/>
    <mergeCell ref="S1989:X1989"/>
    <mergeCell ref="T2022:U2022"/>
    <mergeCell ref="V2022:W2022"/>
    <mergeCell ref="Y2022:Z2022"/>
    <mergeCell ref="AA2022:AB2022"/>
    <mergeCell ref="T2017:U2017"/>
    <mergeCell ref="B2432:AD2432"/>
    <mergeCell ref="C2435:AD2435"/>
    <mergeCell ref="K2576:L2576"/>
    <mergeCell ref="C2575:J2576"/>
    <mergeCell ref="K2575:AD2575"/>
    <mergeCell ref="M2576:N2576"/>
    <mergeCell ref="O2576:P2576"/>
    <mergeCell ref="Q2576:R2576"/>
    <mergeCell ref="S2576:T2576"/>
    <mergeCell ref="U2576:V2576"/>
    <mergeCell ref="W2576:X2576"/>
    <mergeCell ref="Y2576:Z2576"/>
    <mergeCell ref="AA2576:AB2576"/>
    <mergeCell ref="AC2576:AD2576"/>
    <mergeCell ref="C2573:AD2573"/>
    <mergeCell ref="C2572:AD2572"/>
    <mergeCell ref="C2418:AD2418"/>
    <mergeCell ref="B2431:AD2431"/>
    <mergeCell ref="B2437:AD2437"/>
    <mergeCell ref="C2438:AD2438"/>
    <mergeCell ref="B2426:AD2426"/>
    <mergeCell ref="B2427:AD2427"/>
    <mergeCell ref="Y2440:AD2440"/>
    <mergeCell ref="Y2441:AD2441"/>
    <mergeCell ref="Y2442:AD2442"/>
    <mergeCell ref="Y2443:AD2443"/>
    <mergeCell ref="Y2444:AD2444"/>
    <mergeCell ref="Y2445:AD2445"/>
    <mergeCell ref="Y2446:AD2446"/>
    <mergeCell ref="R2344:S2344"/>
    <mergeCell ref="D2360:M2360"/>
    <mergeCell ref="N2360:Q2360"/>
    <mergeCell ref="R2360:S2360"/>
    <mergeCell ref="T2360:U2360"/>
    <mergeCell ref="V2360:X2360"/>
    <mergeCell ref="Y2360:AA2360"/>
    <mergeCell ref="M2440:R2440"/>
    <mergeCell ref="S2440:X2440"/>
    <mergeCell ref="C2419:AD2419"/>
    <mergeCell ref="D2392:M2392"/>
    <mergeCell ref="N2392:Q2392"/>
    <mergeCell ref="R2392:S2392"/>
    <mergeCell ref="T2392:U2392"/>
    <mergeCell ref="V2392:X2392"/>
    <mergeCell ref="M2520:R2520"/>
    <mergeCell ref="S2520:X2520"/>
    <mergeCell ref="S2521:X2521"/>
    <mergeCell ref="D2522:L2522"/>
    <mergeCell ref="M2522:R2522"/>
    <mergeCell ref="S2522:X2522"/>
    <mergeCell ref="D2493:L2493"/>
    <mergeCell ref="M2493:R2493"/>
    <mergeCell ref="S2493:X2493"/>
    <mergeCell ref="S2509:X2509"/>
    <mergeCell ref="D2510:L2510"/>
    <mergeCell ref="C2440:L2440"/>
    <mergeCell ref="M2441:R2441"/>
    <mergeCell ref="S2441:X2441"/>
    <mergeCell ref="D2441:L2441"/>
    <mergeCell ref="D2442:L2442"/>
    <mergeCell ref="M2442:R2442"/>
    <mergeCell ref="S2442:X2442"/>
    <mergeCell ref="Y2579:Z2579"/>
    <mergeCell ref="AA2579:AB2579"/>
    <mergeCell ref="AC2579:AD2579"/>
    <mergeCell ref="D2584:J2584"/>
    <mergeCell ref="K2584:L2584"/>
    <mergeCell ref="M2584:N2584"/>
    <mergeCell ref="O2584:P2584"/>
    <mergeCell ref="Q2584:R2584"/>
    <mergeCell ref="S2584:T2584"/>
    <mergeCell ref="U2584:V2584"/>
    <mergeCell ref="W2584:X2584"/>
    <mergeCell ref="Y2584:Z2584"/>
    <mergeCell ref="AA2584:AB2584"/>
    <mergeCell ref="AC2584:AD2584"/>
    <mergeCell ref="D2585:J2585"/>
    <mergeCell ref="K2585:L2585"/>
    <mergeCell ref="M2585:N2585"/>
    <mergeCell ref="O2585:P2585"/>
    <mergeCell ref="Q2585:R2585"/>
    <mergeCell ref="S2585:T2585"/>
    <mergeCell ref="U2585:V2585"/>
    <mergeCell ref="W2585:X2585"/>
    <mergeCell ref="Y2585:Z2585"/>
    <mergeCell ref="AA2585:AB2585"/>
    <mergeCell ref="AC2585:AD2585"/>
    <mergeCell ref="D2582:J2582"/>
    <mergeCell ref="K2582:L2582"/>
    <mergeCell ref="M2582:N2582"/>
    <mergeCell ref="O2582:P2582"/>
    <mergeCell ref="Q2582:R2582"/>
    <mergeCell ref="S2582:T2582"/>
    <mergeCell ref="U2582:V2582"/>
    <mergeCell ref="W2582:X2582"/>
    <mergeCell ref="Y2582:Z2582"/>
    <mergeCell ref="AA2582:AB2582"/>
    <mergeCell ref="AC2582:AD2582"/>
    <mergeCell ref="D2583:J2583"/>
    <mergeCell ref="K2583:L2583"/>
    <mergeCell ref="M2583:N2583"/>
    <mergeCell ref="O2583:P2583"/>
    <mergeCell ref="Q2583:R2583"/>
    <mergeCell ref="S2583:T2583"/>
    <mergeCell ref="U2583:V2583"/>
    <mergeCell ref="W2583:X2583"/>
    <mergeCell ref="Y2583:Z2583"/>
    <mergeCell ref="AA2583:AB2583"/>
    <mergeCell ref="AC2583:AD2583"/>
    <mergeCell ref="AC2580:AD2580"/>
    <mergeCell ref="D2581:J2581"/>
    <mergeCell ref="K2581:L2581"/>
    <mergeCell ref="M2581:N2581"/>
    <mergeCell ref="O2581:P2581"/>
    <mergeCell ref="Q2581:R2581"/>
    <mergeCell ref="S2581:T2581"/>
    <mergeCell ref="U2581:V2581"/>
    <mergeCell ref="W2580:X2580"/>
    <mergeCell ref="M2579:N2579"/>
    <mergeCell ref="O2579:P2579"/>
    <mergeCell ref="Q2579:R2579"/>
    <mergeCell ref="S2579:T2579"/>
    <mergeCell ref="U2579:V2579"/>
    <mergeCell ref="W2579:X2579"/>
    <mergeCell ref="S2580:T2580"/>
    <mergeCell ref="U2580:V2580"/>
    <mergeCell ref="D2588:J2588"/>
    <mergeCell ref="K2588:L2588"/>
    <mergeCell ref="M2588:N2588"/>
    <mergeCell ref="O2588:P2588"/>
    <mergeCell ref="Q2588:R2588"/>
    <mergeCell ref="S2588:T2588"/>
    <mergeCell ref="U2588:V2588"/>
    <mergeCell ref="W2588:X2588"/>
    <mergeCell ref="Y2588:Z2588"/>
    <mergeCell ref="AA2588:AB2588"/>
    <mergeCell ref="AC2588:AD2588"/>
    <mergeCell ref="D2589:J2589"/>
    <mergeCell ref="K2589:L2589"/>
    <mergeCell ref="M2589:N2589"/>
    <mergeCell ref="O2589:P2589"/>
    <mergeCell ref="Q2589:R2589"/>
    <mergeCell ref="S2589:T2589"/>
    <mergeCell ref="U2589:V2589"/>
    <mergeCell ref="W2589:X2589"/>
    <mergeCell ref="Y2589:Z2589"/>
    <mergeCell ref="AA2589:AB2589"/>
    <mergeCell ref="AC2589:AD2589"/>
    <mergeCell ref="D2586:J2586"/>
    <mergeCell ref="K2586:L2586"/>
    <mergeCell ref="M2586:N2586"/>
    <mergeCell ref="O2586:P2586"/>
    <mergeCell ref="Q2586:R2586"/>
    <mergeCell ref="S2586:T2586"/>
    <mergeCell ref="U2586:V2586"/>
    <mergeCell ref="W2586:X2586"/>
    <mergeCell ref="Y2586:Z2586"/>
    <mergeCell ref="AA2586:AB2586"/>
    <mergeCell ref="AC2586:AD2586"/>
    <mergeCell ref="D2587:J2587"/>
    <mergeCell ref="K2587:L2587"/>
    <mergeCell ref="M2587:N2587"/>
    <mergeCell ref="O2587:P2587"/>
    <mergeCell ref="Q2587:R2587"/>
    <mergeCell ref="S2587:T2587"/>
    <mergeCell ref="U2587:V2587"/>
    <mergeCell ref="W2587:X2587"/>
    <mergeCell ref="Y2587:Z2587"/>
    <mergeCell ref="AA2587:AB2587"/>
    <mergeCell ref="AC2587:AD2587"/>
    <mergeCell ref="D2592:J2592"/>
    <mergeCell ref="K2592:L2592"/>
    <mergeCell ref="M2592:N2592"/>
    <mergeCell ref="O2592:P2592"/>
    <mergeCell ref="Q2592:R2592"/>
    <mergeCell ref="S2592:T2592"/>
    <mergeCell ref="U2592:V2592"/>
    <mergeCell ref="W2592:X2592"/>
    <mergeCell ref="Y2592:Z2592"/>
    <mergeCell ref="AA2592:AB2592"/>
    <mergeCell ref="AC2592:AD2592"/>
    <mergeCell ref="D2593:J2593"/>
    <mergeCell ref="K2593:L2593"/>
    <mergeCell ref="M2593:N2593"/>
    <mergeCell ref="O2593:P2593"/>
    <mergeCell ref="Q2593:R2593"/>
    <mergeCell ref="S2593:T2593"/>
    <mergeCell ref="U2593:V2593"/>
    <mergeCell ref="W2593:X2593"/>
    <mergeCell ref="Y2593:Z2593"/>
    <mergeCell ref="AA2593:AB2593"/>
    <mergeCell ref="AC2593:AD2593"/>
    <mergeCell ref="D2590:J2590"/>
    <mergeCell ref="K2590:L2590"/>
    <mergeCell ref="M2590:N2590"/>
    <mergeCell ref="O2590:P2590"/>
    <mergeCell ref="Q2590:R2590"/>
    <mergeCell ref="S2590:T2590"/>
    <mergeCell ref="U2590:V2590"/>
    <mergeCell ref="W2590:X2590"/>
    <mergeCell ref="Y2590:Z2590"/>
    <mergeCell ref="AA2590:AB2590"/>
    <mergeCell ref="AC2590:AD2590"/>
    <mergeCell ref="D2591:J2591"/>
    <mergeCell ref="K2591:L2591"/>
    <mergeCell ref="M2591:N2591"/>
    <mergeCell ref="O2591:P2591"/>
    <mergeCell ref="Q2591:R2591"/>
    <mergeCell ref="S2591:T2591"/>
    <mergeCell ref="U2591:V2591"/>
    <mergeCell ref="W2591:X2591"/>
    <mergeCell ref="Y2591:Z2591"/>
    <mergeCell ref="AA2591:AB2591"/>
    <mergeCell ref="AC2591:AD2591"/>
    <mergeCell ref="D2596:J2596"/>
    <mergeCell ref="K2596:L2596"/>
    <mergeCell ref="M2596:N2596"/>
    <mergeCell ref="O2596:P2596"/>
    <mergeCell ref="Q2596:R2596"/>
    <mergeCell ref="S2596:T2596"/>
    <mergeCell ref="U2596:V2596"/>
    <mergeCell ref="W2596:X2596"/>
    <mergeCell ref="Y2596:Z2596"/>
    <mergeCell ref="AA2596:AB2596"/>
    <mergeCell ref="AC2596:AD2596"/>
    <mergeCell ref="D2597:J2597"/>
    <mergeCell ref="K2597:L2597"/>
    <mergeCell ref="M2597:N2597"/>
    <mergeCell ref="O2597:P2597"/>
    <mergeCell ref="Q2597:R2597"/>
    <mergeCell ref="S2597:T2597"/>
    <mergeCell ref="U2597:V2597"/>
    <mergeCell ref="W2597:X2597"/>
    <mergeCell ref="Y2597:Z2597"/>
    <mergeCell ref="AA2597:AB2597"/>
    <mergeCell ref="AC2597:AD2597"/>
    <mergeCell ref="D2594:J2594"/>
    <mergeCell ref="K2594:L2594"/>
    <mergeCell ref="M2594:N2594"/>
    <mergeCell ref="O2594:P2594"/>
    <mergeCell ref="Q2594:R2594"/>
    <mergeCell ref="S2594:T2594"/>
    <mergeCell ref="U2594:V2594"/>
    <mergeCell ref="W2594:X2594"/>
    <mergeCell ref="Y2594:Z2594"/>
    <mergeCell ref="AA2594:AB2594"/>
    <mergeCell ref="AC2594:AD2594"/>
    <mergeCell ref="D2595:J2595"/>
    <mergeCell ref="K2595:L2595"/>
    <mergeCell ref="M2595:N2595"/>
    <mergeCell ref="O2595:P2595"/>
    <mergeCell ref="Q2595:R2595"/>
    <mergeCell ref="S2595:T2595"/>
    <mergeCell ref="U2595:V2595"/>
    <mergeCell ref="W2595:X2595"/>
    <mergeCell ref="Y2595:Z2595"/>
    <mergeCell ref="AA2595:AB2595"/>
    <mergeCell ref="AC2595:AD2595"/>
    <mergeCell ref="D2600:J2600"/>
    <mergeCell ref="K2600:L2600"/>
    <mergeCell ref="M2600:N2600"/>
    <mergeCell ref="O2600:P2600"/>
    <mergeCell ref="Q2600:R2600"/>
    <mergeCell ref="S2600:T2600"/>
    <mergeCell ref="U2600:V2600"/>
    <mergeCell ref="W2600:X2600"/>
    <mergeCell ref="Y2600:Z2600"/>
    <mergeCell ref="AA2600:AB2600"/>
    <mergeCell ref="AC2600:AD2600"/>
    <mergeCell ref="D2601:J2601"/>
    <mergeCell ref="K2601:L2601"/>
    <mergeCell ref="M2601:N2601"/>
    <mergeCell ref="O2601:P2601"/>
    <mergeCell ref="Q2601:R2601"/>
    <mergeCell ref="S2601:T2601"/>
    <mergeCell ref="U2601:V2601"/>
    <mergeCell ref="W2601:X2601"/>
    <mergeCell ref="Y2601:Z2601"/>
    <mergeCell ref="AA2601:AB2601"/>
    <mergeCell ref="AC2601:AD2601"/>
    <mergeCell ref="D2598:J2598"/>
    <mergeCell ref="K2598:L2598"/>
    <mergeCell ref="M2598:N2598"/>
    <mergeCell ref="O2598:P2598"/>
    <mergeCell ref="Q2598:R2598"/>
    <mergeCell ref="S2598:T2598"/>
    <mergeCell ref="U2598:V2598"/>
    <mergeCell ref="W2598:X2598"/>
    <mergeCell ref="Y2598:Z2598"/>
    <mergeCell ref="AA2598:AB2598"/>
    <mergeCell ref="AC2598:AD2598"/>
    <mergeCell ref="D2599:J2599"/>
    <mergeCell ref="K2599:L2599"/>
    <mergeCell ref="M2599:N2599"/>
    <mergeCell ref="O2599:P2599"/>
    <mergeCell ref="Q2599:R2599"/>
    <mergeCell ref="S2599:T2599"/>
    <mergeCell ref="U2599:V2599"/>
    <mergeCell ref="W2599:X2599"/>
    <mergeCell ref="Y2599:Z2599"/>
    <mergeCell ref="AA2599:AB2599"/>
    <mergeCell ref="AC2599:AD2599"/>
    <mergeCell ref="D2604:J2604"/>
    <mergeCell ref="K2604:L2604"/>
    <mergeCell ref="M2604:N2604"/>
    <mergeCell ref="O2604:P2604"/>
    <mergeCell ref="Q2604:R2604"/>
    <mergeCell ref="S2604:T2604"/>
    <mergeCell ref="U2604:V2604"/>
    <mergeCell ref="W2604:X2604"/>
    <mergeCell ref="Y2604:Z2604"/>
    <mergeCell ref="AA2604:AB2604"/>
    <mergeCell ref="AC2604:AD2604"/>
    <mergeCell ref="D2605:J2605"/>
    <mergeCell ref="K2605:L2605"/>
    <mergeCell ref="M2605:N2605"/>
    <mergeCell ref="O2605:P2605"/>
    <mergeCell ref="Q2605:R2605"/>
    <mergeCell ref="S2605:T2605"/>
    <mergeCell ref="U2605:V2605"/>
    <mergeCell ref="W2605:X2605"/>
    <mergeCell ref="Y2605:Z2605"/>
    <mergeCell ref="AA2605:AB2605"/>
    <mergeCell ref="AC2605:AD2605"/>
    <mergeCell ref="D2602:J2602"/>
    <mergeCell ref="K2602:L2602"/>
    <mergeCell ref="M2602:N2602"/>
    <mergeCell ref="O2602:P2602"/>
    <mergeCell ref="Q2602:R2602"/>
    <mergeCell ref="S2602:T2602"/>
    <mergeCell ref="U2602:V2602"/>
    <mergeCell ref="W2602:X2602"/>
    <mergeCell ref="Y2602:Z2602"/>
    <mergeCell ref="AA2602:AB2602"/>
    <mergeCell ref="AC2602:AD2602"/>
    <mergeCell ref="D2603:J2603"/>
    <mergeCell ref="K2603:L2603"/>
    <mergeCell ref="M2603:N2603"/>
    <mergeCell ref="O2603:P2603"/>
    <mergeCell ref="Q2603:R2603"/>
    <mergeCell ref="S2603:T2603"/>
    <mergeCell ref="U2603:V2603"/>
    <mergeCell ref="W2603:X2603"/>
    <mergeCell ref="Y2603:Z2603"/>
    <mergeCell ref="AA2603:AB2603"/>
    <mergeCell ref="AC2603:AD2603"/>
    <mergeCell ref="D2608:J2608"/>
    <mergeCell ref="K2608:L2608"/>
    <mergeCell ref="M2608:N2608"/>
    <mergeCell ref="O2608:P2608"/>
    <mergeCell ref="Q2608:R2608"/>
    <mergeCell ref="S2608:T2608"/>
    <mergeCell ref="U2608:V2608"/>
    <mergeCell ref="W2608:X2608"/>
    <mergeCell ref="Y2608:Z2608"/>
    <mergeCell ref="AA2608:AB2608"/>
    <mergeCell ref="AC2608:AD2608"/>
    <mergeCell ref="D2609:J2609"/>
    <mergeCell ref="K2609:L2609"/>
    <mergeCell ref="M2609:N2609"/>
    <mergeCell ref="O2609:P2609"/>
    <mergeCell ref="Q2609:R2609"/>
    <mergeCell ref="S2609:T2609"/>
    <mergeCell ref="U2609:V2609"/>
    <mergeCell ref="W2609:X2609"/>
    <mergeCell ref="Y2609:Z2609"/>
    <mergeCell ref="AA2609:AB2609"/>
    <mergeCell ref="AC2609:AD2609"/>
    <mergeCell ref="D2606:J2606"/>
    <mergeCell ref="K2606:L2606"/>
    <mergeCell ref="M2606:N2606"/>
    <mergeCell ref="O2606:P2606"/>
    <mergeCell ref="Q2606:R2606"/>
    <mergeCell ref="S2606:T2606"/>
    <mergeCell ref="U2606:V2606"/>
    <mergeCell ref="W2606:X2606"/>
    <mergeCell ref="Y2606:Z2606"/>
    <mergeCell ref="AA2606:AB2606"/>
    <mergeCell ref="AC2606:AD2606"/>
    <mergeCell ref="D2607:J2607"/>
    <mergeCell ref="K2607:L2607"/>
    <mergeCell ref="M2607:N2607"/>
    <mergeCell ref="O2607:P2607"/>
    <mergeCell ref="Q2607:R2607"/>
    <mergeCell ref="S2607:T2607"/>
    <mergeCell ref="U2607:V2607"/>
    <mergeCell ref="W2607:X2607"/>
    <mergeCell ref="Y2607:Z2607"/>
    <mergeCell ref="AA2607:AB2607"/>
    <mergeCell ref="AC2607:AD2607"/>
    <mergeCell ref="D2612:J2612"/>
    <mergeCell ref="K2612:L2612"/>
    <mergeCell ref="M2612:N2612"/>
    <mergeCell ref="O2612:P2612"/>
    <mergeCell ref="Q2612:R2612"/>
    <mergeCell ref="S2612:T2612"/>
    <mergeCell ref="U2612:V2612"/>
    <mergeCell ref="W2612:X2612"/>
    <mergeCell ref="Y2612:Z2612"/>
    <mergeCell ref="AA2612:AB2612"/>
    <mergeCell ref="AC2612:AD2612"/>
    <mergeCell ref="D2613:J2613"/>
    <mergeCell ref="K2613:L2613"/>
    <mergeCell ref="M2613:N2613"/>
    <mergeCell ref="O2613:P2613"/>
    <mergeCell ref="Q2613:R2613"/>
    <mergeCell ref="S2613:T2613"/>
    <mergeCell ref="U2613:V2613"/>
    <mergeCell ref="W2613:X2613"/>
    <mergeCell ref="Y2613:Z2613"/>
    <mergeCell ref="AA2613:AB2613"/>
    <mergeCell ref="AC2613:AD2613"/>
    <mergeCell ref="D2610:J2610"/>
    <mergeCell ref="K2610:L2610"/>
    <mergeCell ref="M2610:N2610"/>
    <mergeCell ref="O2610:P2610"/>
    <mergeCell ref="Q2610:R2610"/>
    <mergeCell ref="S2610:T2610"/>
    <mergeCell ref="U2610:V2610"/>
    <mergeCell ref="W2610:X2610"/>
    <mergeCell ref="Y2610:Z2610"/>
    <mergeCell ref="AA2610:AB2610"/>
    <mergeCell ref="AC2610:AD2610"/>
    <mergeCell ref="D2611:J2611"/>
    <mergeCell ref="K2611:L2611"/>
    <mergeCell ref="M2611:N2611"/>
    <mergeCell ref="O2611:P2611"/>
    <mergeCell ref="Q2611:R2611"/>
    <mergeCell ref="S2611:T2611"/>
    <mergeCell ref="U2611:V2611"/>
    <mergeCell ref="W2611:X2611"/>
    <mergeCell ref="Y2611:Z2611"/>
    <mergeCell ref="AA2611:AB2611"/>
    <mergeCell ref="AC2611:AD2611"/>
    <mergeCell ref="D2616:J2616"/>
    <mergeCell ref="K2616:L2616"/>
    <mergeCell ref="M2616:N2616"/>
    <mergeCell ref="O2616:P2616"/>
    <mergeCell ref="Q2616:R2616"/>
    <mergeCell ref="S2616:T2616"/>
    <mergeCell ref="U2616:V2616"/>
    <mergeCell ref="W2616:X2616"/>
    <mergeCell ref="Y2616:Z2616"/>
    <mergeCell ref="AA2616:AB2616"/>
    <mergeCell ref="AC2616:AD2616"/>
    <mergeCell ref="D2617:J2617"/>
    <mergeCell ref="K2617:L2617"/>
    <mergeCell ref="M2617:N2617"/>
    <mergeCell ref="O2617:P2617"/>
    <mergeCell ref="Q2617:R2617"/>
    <mergeCell ref="S2617:T2617"/>
    <mergeCell ref="U2617:V2617"/>
    <mergeCell ref="W2617:X2617"/>
    <mergeCell ref="Y2617:Z2617"/>
    <mergeCell ref="AA2617:AB2617"/>
    <mergeCell ref="AC2617:AD2617"/>
    <mergeCell ref="D2614:J2614"/>
    <mergeCell ref="K2614:L2614"/>
    <mergeCell ref="M2614:N2614"/>
    <mergeCell ref="O2614:P2614"/>
    <mergeCell ref="Q2614:R2614"/>
    <mergeCell ref="S2614:T2614"/>
    <mergeCell ref="U2614:V2614"/>
    <mergeCell ref="W2614:X2614"/>
    <mergeCell ref="Y2614:Z2614"/>
    <mergeCell ref="AA2614:AB2614"/>
    <mergeCell ref="AC2614:AD2614"/>
    <mergeCell ref="D2615:J2615"/>
    <mergeCell ref="K2615:L2615"/>
    <mergeCell ref="M2615:N2615"/>
    <mergeCell ref="O2615:P2615"/>
    <mergeCell ref="Q2615:R2615"/>
    <mergeCell ref="S2615:T2615"/>
    <mergeCell ref="U2615:V2615"/>
    <mergeCell ref="W2615:X2615"/>
    <mergeCell ref="Y2615:Z2615"/>
    <mergeCell ref="AA2615:AB2615"/>
    <mergeCell ref="AC2615:AD2615"/>
    <mergeCell ref="D2620:J2620"/>
    <mergeCell ref="K2620:L2620"/>
    <mergeCell ref="M2620:N2620"/>
    <mergeCell ref="O2620:P2620"/>
    <mergeCell ref="Q2620:R2620"/>
    <mergeCell ref="S2620:T2620"/>
    <mergeCell ref="U2620:V2620"/>
    <mergeCell ref="W2620:X2620"/>
    <mergeCell ref="Y2620:Z2620"/>
    <mergeCell ref="AA2620:AB2620"/>
    <mergeCell ref="AC2620:AD2620"/>
    <mergeCell ref="D2621:J2621"/>
    <mergeCell ref="K2621:L2621"/>
    <mergeCell ref="M2621:N2621"/>
    <mergeCell ref="O2621:P2621"/>
    <mergeCell ref="Q2621:R2621"/>
    <mergeCell ref="S2621:T2621"/>
    <mergeCell ref="U2621:V2621"/>
    <mergeCell ref="W2621:X2621"/>
    <mergeCell ref="Y2621:Z2621"/>
    <mergeCell ref="AA2621:AB2621"/>
    <mergeCell ref="AC2621:AD2621"/>
    <mergeCell ref="D2618:J2618"/>
    <mergeCell ref="K2618:L2618"/>
    <mergeCell ref="M2618:N2618"/>
    <mergeCell ref="O2618:P2618"/>
    <mergeCell ref="Q2618:R2618"/>
    <mergeCell ref="S2618:T2618"/>
    <mergeCell ref="U2618:V2618"/>
    <mergeCell ref="W2618:X2618"/>
    <mergeCell ref="Y2618:Z2618"/>
    <mergeCell ref="AA2618:AB2618"/>
    <mergeCell ref="AC2618:AD2618"/>
    <mergeCell ref="D2619:J2619"/>
    <mergeCell ref="K2619:L2619"/>
    <mergeCell ref="M2619:N2619"/>
    <mergeCell ref="O2619:P2619"/>
    <mergeCell ref="Q2619:R2619"/>
    <mergeCell ref="S2619:T2619"/>
    <mergeCell ref="U2619:V2619"/>
    <mergeCell ref="W2619:X2619"/>
    <mergeCell ref="Y2619:Z2619"/>
    <mergeCell ref="AA2619:AB2619"/>
    <mergeCell ref="AC2619:AD2619"/>
    <mergeCell ref="D2624:J2624"/>
    <mergeCell ref="K2624:L2624"/>
    <mergeCell ref="M2624:N2624"/>
    <mergeCell ref="O2624:P2624"/>
    <mergeCell ref="Q2624:R2624"/>
    <mergeCell ref="S2624:T2624"/>
    <mergeCell ref="U2624:V2624"/>
    <mergeCell ref="W2624:X2624"/>
    <mergeCell ref="Y2624:Z2624"/>
    <mergeCell ref="AA2624:AB2624"/>
    <mergeCell ref="AC2624:AD2624"/>
    <mergeCell ref="D2625:J2625"/>
    <mergeCell ref="K2625:L2625"/>
    <mergeCell ref="M2625:N2625"/>
    <mergeCell ref="O2625:P2625"/>
    <mergeCell ref="Q2625:R2625"/>
    <mergeCell ref="S2625:T2625"/>
    <mergeCell ref="U2625:V2625"/>
    <mergeCell ref="W2625:X2625"/>
    <mergeCell ref="Y2625:Z2625"/>
    <mergeCell ref="AA2625:AB2625"/>
    <mergeCell ref="AC2625:AD2625"/>
    <mergeCell ref="D2622:J2622"/>
    <mergeCell ref="K2622:L2622"/>
    <mergeCell ref="M2622:N2622"/>
    <mergeCell ref="O2622:P2622"/>
    <mergeCell ref="Q2622:R2622"/>
    <mergeCell ref="S2622:T2622"/>
    <mergeCell ref="U2622:V2622"/>
    <mergeCell ref="W2622:X2622"/>
    <mergeCell ref="Y2622:Z2622"/>
    <mergeCell ref="AA2622:AB2622"/>
    <mergeCell ref="AC2622:AD2622"/>
    <mergeCell ref="D2623:J2623"/>
    <mergeCell ref="K2623:L2623"/>
    <mergeCell ref="M2623:N2623"/>
    <mergeCell ref="O2623:P2623"/>
    <mergeCell ref="Q2623:R2623"/>
    <mergeCell ref="S2623:T2623"/>
    <mergeCell ref="U2623:V2623"/>
    <mergeCell ref="W2623:X2623"/>
    <mergeCell ref="Y2623:Z2623"/>
    <mergeCell ref="AA2623:AB2623"/>
    <mergeCell ref="AC2623:AD2623"/>
    <mergeCell ref="Y2630:Z2630"/>
    <mergeCell ref="AA2630:AB2630"/>
    <mergeCell ref="AC2630:AD2630"/>
    <mergeCell ref="D2631:J2631"/>
    <mergeCell ref="K2631:L2631"/>
    <mergeCell ref="M2631:N2631"/>
    <mergeCell ref="O2631:P2631"/>
    <mergeCell ref="Q2631:R2631"/>
    <mergeCell ref="S2631:T2631"/>
    <mergeCell ref="U2631:V2631"/>
    <mergeCell ref="W2631:X2631"/>
    <mergeCell ref="Y2631:Z2631"/>
    <mergeCell ref="AA2631:AB2631"/>
    <mergeCell ref="AC2631:AD2631"/>
    <mergeCell ref="W2626:X2626"/>
    <mergeCell ref="Y2626:Z2626"/>
    <mergeCell ref="AA2626:AB2626"/>
    <mergeCell ref="AC2626:AD2626"/>
    <mergeCell ref="D2627:J2627"/>
    <mergeCell ref="K2627:L2627"/>
    <mergeCell ref="M2627:N2627"/>
    <mergeCell ref="O2627:P2627"/>
    <mergeCell ref="Q2627:R2627"/>
    <mergeCell ref="S2627:T2627"/>
    <mergeCell ref="U2627:V2627"/>
    <mergeCell ref="W2627:X2627"/>
    <mergeCell ref="Y2627:Z2627"/>
    <mergeCell ref="AA2627:AB2627"/>
    <mergeCell ref="AC2627:AD2627"/>
    <mergeCell ref="D2628:J2628"/>
    <mergeCell ref="K2628:L2628"/>
    <mergeCell ref="M2628:N2628"/>
    <mergeCell ref="O2628:P2628"/>
    <mergeCell ref="Q2628:R2628"/>
    <mergeCell ref="S2628:T2628"/>
    <mergeCell ref="U2628:V2628"/>
    <mergeCell ref="W2628:X2628"/>
    <mergeCell ref="Y2628:Z2628"/>
    <mergeCell ref="AA2628:AB2628"/>
    <mergeCell ref="AC2628:AD2628"/>
    <mergeCell ref="S2626:T2626"/>
    <mergeCell ref="U2626:V2626"/>
    <mergeCell ref="S2629:T2629"/>
    <mergeCell ref="U2629:V2629"/>
    <mergeCell ref="D2626:J2626"/>
    <mergeCell ref="K2626:L2626"/>
    <mergeCell ref="M2626:N2626"/>
    <mergeCell ref="O2626:P2626"/>
    <mergeCell ref="Q2626:R2626"/>
    <mergeCell ref="D2629:J2629"/>
    <mergeCell ref="K2629:L2629"/>
    <mergeCell ref="M2629:N2629"/>
    <mergeCell ref="O2629:P2629"/>
    <mergeCell ref="Q2629:R2629"/>
    <mergeCell ref="W2629:X2629"/>
    <mergeCell ref="Y2629:Z2629"/>
    <mergeCell ref="AA2629:AB2629"/>
    <mergeCell ref="AC2629:AD2629"/>
    <mergeCell ref="D2630:J2630"/>
    <mergeCell ref="K2630:L2630"/>
    <mergeCell ref="M2630:N2630"/>
    <mergeCell ref="S2630:T2630"/>
    <mergeCell ref="U2630:V2630"/>
    <mergeCell ref="W2630:X2630"/>
    <mergeCell ref="D2634:J2634"/>
    <mergeCell ref="K2634:L2634"/>
    <mergeCell ref="M2634:N2634"/>
    <mergeCell ref="O2634:P2634"/>
    <mergeCell ref="Q2634:R2634"/>
    <mergeCell ref="S2634:T2634"/>
    <mergeCell ref="U2634:V2634"/>
    <mergeCell ref="W2634:X2634"/>
    <mergeCell ref="Y2634:Z2634"/>
    <mergeCell ref="AA2634:AB2634"/>
    <mergeCell ref="AC2634:AD2634"/>
    <mergeCell ref="D2635:J2635"/>
    <mergeCell ref="K2635:L2635"/>
    <mergeCell ref="M2635:N2635"/>
    <mergeCell ref="O2635:P2635"/>
    <mergeCell ref="Q2635:R2635"/>
    <mergeCell ref="S2635:T2635"/>
    <mergeCell ref="U2635:V2635"/>
    <mergeCell ref="W2635:X2635"/>
    <mergeCell ref="Y2635:Z2635"/>
    <mergeCell ref="AA2635:AB2635"/>
    <mergeCell ref="AC2635:AD2635"/>
    <mergeCell ref="M2632:N2632"/>
    <mergeCell ref="O2632:P2632"/>
    <mergeCell ref="Q2632:R2632"/>
    <mergeCell ref="S2632:T2632"/>
    <mergeCell ref="U2632:V2632"/>
    <mergeCell ref="W2632:X2632"/>
    <mergeCell ref="Y2632:Z2632"/>
    <mergeCell ref="AA2632:AB2632"/>
    <mergeCell ref="AC2632:AD2632"/>
    <mergeCell ref="D2633:J2633"/>
    <mergeCell ref="K2633:L2633"/>
    <mergeCell ref="M2633:N2633"/>
    <mergeCell ref="O2633:P2633"/>
    <mergeCell ref="Q2633:R2633"/>
    <mergeCell ref="S2633:T2633"/>
    <mergeCell ref="U2633:V2633"/>
    <mergeCell ref="W2633:X2633"/>
    <mergeCell ref="Y2633:Z2633"/>
    <mergeCell ref="AA2633:AB2633"/>
    <mergeCell ref="AC2633:AD2633"/>
    <mergeCell ref="D2632:J2632"/>
    <mergeCell ref="K2632:L2632"/>
    <mergeCell ref="D2638:J2638"/>
    <mergeCell ref="K2638:L2638"/>
    <mergeCell ref="M2638:N2638"/>
    <mergeCell ref="O2638:P2638"/>
    <mergeCell ref="Q2638:R2638"/>
    <mergeCell ref="S2638:T2638"/>
    <mergeCell ref="U2638:V2638"/>
    <mergeCell ref="W2638:X2638"/>
    <mergeCell ref="Y2638:Z2638"/>
    <mergeCell ref="AA2638:AB2638"/>
    <mergeCell ref="AC2638:AD2638"/>
    <mergeCell ref="D2639:J2639"/>
    <mergeCell ref="K2639:L2639"/>
    <mergeCell ref="M2639:N2639"/>
    <mergeCell ref="O2639:P2639"/>
    <mergeCell ref="Q2639:R2639"/>
    <mergeCell ref="S2639:T2639"/>
    <mergeCell ref="U2639:V2639"/>
    <mergeCell ref="W2639:X2639"/>
    <mergeCell ref="Y2639:Z2639"/>
    <mergeCell ref="AA2639:AB2639"/>
    <mergeCell ref="AC2639:AD2639"/>
    <mergeCell ref="D2636:J2636"/>
    <mergeCell ref="K2636:L2636"/>
    <mergeCell ref="M2636:N2636"/>
    <mergeCell ref="O2636:P2636"/>
    <mergeCell ref="Q2636:R2636"/>
    <mergeCell ref="S2636:T2636"/>
    <mergeCell ref="U2636:V2636"/>
    <mergeCell ref="W2636:X2636"/>
    <mergeCell ref="Y2636:Z2636"/>
    <mergeCell ref="AA2636:AB2636"/>
    <mergeCell ref="AC2636:AD2636"/>
    <mergeCell ref="D2637:J2637"/>
    <mergeCell ref="K2637:L2637"/>
    <mergeCell ref="M2637:N2637"/>
    <mergeCell ref="O2637:P2637"/>
    <mergeCell ref="Q2637:R2637"/>
    <mergeCell ref="S2637:T2637"/>
    <mergeCell ref="U2637:V2637"/>
    <mergeCell ref="W2637:X2637"/>
    <mergeCell ref="Y2637:Z2637"/>
    <mergeCell ref="AA2637:AB2637"/>
    <mergeCell ref="AC2637:AD2637"/>
    <mergeCell ref="D2642:J2642"/>
    <mergeCell ref="K2642:L2642"/>
    <mergeCell ref="M2642:N2642"/>
    <mergeCell ref="O2642:P2642"/>
    <mergeCell ref="Q2642:R2642"/>
    <mergeCell ref="S2642:T2642"/>
    <mergeCell ref="U2642:V2642"/>
    <mergeCell ref="W2642:X2642"/>
    <mergeCell ref="Y2642:Z2642"/>
    <mergeCell ref="AA2642:AB2642"/>
    <mergeCell ref="AC2642:AD2642"/>
    <mergeCell ref="D2643:J2643"/>
    <mergeCell ref="K2643:L2643"/>
    <mergeCell ref="M2643:N2643"/>
    <mergeCell ref="O2643:P2643"/>
    <mergeCell ref="Q2643:R2643"/>
    <mergeCell ref="S2643:T2643"/>
    <mergeCell ref="U2643:V2643"/>
    <mergeCell ref="W2643:X2643"/>
    <mergeCell ref="Y2643:Z2643"/>
    <mergeCell ref="AA2643:AB2643"/>
    <mergeCell ref="AC2643:AD2643"/>
    <mergeCell ref="D2640:J2640"/>
    <mergeCell ref="K2640:L2640"/>
    <mergeCell ref="M2640:N2640"/>
    <mergeCell ref="O2640:P2640"/>
    <mergeCell ref="Q2640:R2640"/>
    <mergeCell ref="S2640:T2640"/>
    <mergeCell ref="U2640:V2640"/>
    <mergeCell ref="W2640:X2640"/>
    <mergeCell ref="Y2640:Z2640"/>
    <mergeCell ref="AA2640:AB2640"/>
    <mergeCell ref="AC2640:AD2640"/>
    <mergeCell ref="D2641:J2641"/>
    <mergeCell ref="K2641:L2641"/>
    <mergeCell ref="M2641:N2641"/>
    <mergeCell ref="O2641:P2641"/>
    <mergeCell ref="Q2641:R2641"/>
    <mergeCell ref="S2641:T2641"/>
    <mergeCell ref="U2641:V2641"/>
    <mergeCell ref="W2641:X2641"/>
    <mergeCell ref="Y2641:Z2641"/>
    <mergeCell ref="AA2641:AB2641"/>
    <mergeCell ref="AC2641:AD2641"/>
    <mergeCell ref="Y2646:Z2646"/>
    <mergeCell ref="AA2646:AB2646"/>
    <mergeCell ref="AC2646:AD2646"/>
    <mergeCell ref="D2647:J2647"/>
    <mergeCell ref="K2647:L2647"/>
    <mergeCell ref="M2647:N2647"/>
    <mergeCell ref="O2647:P2647"/>
    <mergeCell ref="Q2647:R2647"/>
    <mergeCell ref="S2647:T2647"/>
    <mergeCell ref="U2647:V2647"/>
    <mergeCell ref="W2647:X2647"/>
    <mergeCell ref="Y2647:Z2647"/>
    <mergeCell ref="AA2647:AB2647"/>
    <mergeCell ref="AC2647:AD2647"/>
    <mergeCell ref="D2648:J2648"/>
    <mergeCell ref="K2648:L2648"/>
    <mergeCell ref="M2648:N2648"/>
    <mergeCell ref="O2648:P2648"/>
    <mergeCell ref="Q2648:R2648"/>
    <mergeCell ref="S2648:T2648"/>
    <mergeCell ref="U2648:V2648"/>
    <mergeCell ref="W2648:X2648"/>
    <mergeCell ref="Y2648:Z2648"/>
    <mergeCell ref="AA2648:AB2648"/>
    <mergeCell ref="AC2648:AD2648"/>
    <mergeCell ref="D2644:J2644"/>
    <mergeCell ref="K2644:L2644"/>
    <mergeCell ref="M2644:N2644"/>
    <mergeCell ref="O2644:P2644"/>
    <mergeCell ref="Q2644:R2644"/>
    <mergeCell ref="S2644:T2644"/>
    <mergeCell ref="U2644:V2644"/>
    <mergeCell ref="W2644:X2644"/>
    <mergeCell ref="Y2644:Z2644"/>
    <mergeCell ref="AA2644:AB2644"/>
    <mergeCell ref="AC2644:AD2644"/>
    <mergeCell ref="D2645:J2645"/>
    <mergeCell ref="K2645:L2645"/>
    <mergeCell ref="M2645:N2645"/>
    <mergeCell ref="O2645:P2645"/>
    <mergeCell ref="Q2645:R2645"/>
    <mergeCell ref="S2645:T2645"/>
    <mergeCell ref="U2645:V2645"/>
    <mergeCell ref="W2645:X2645"/>
    <mergeCell ref="Y2645:Z2645"/>
    <mergeCell ref="AA2645:AB2645"/>
    <mergeCell ref="AC2645:AD2645"/>
    <mergeCell ref="S2646:T2646"/>
    <mergeCell ref="U2646:V2646"/>
    <mergeCell ref="M2646:N2646"/>
    <mergeCell ref="O2646:P2646"/>
    <mergeCell ref="Q2646:R2646"/>
    <mergeCell ref="W2646:X2646"/>
    <mergeCell ref="Y2652:Z2652"/>
    <mergeCell ref="AA2652:AB2652"/>
    <mergeCell ref="AC2652:AD2652"/>
    <mergeCell ref="D2653:J2653"/>
    <mergeCell ref="K2653:L2653"/>
    <mergeCell ref="M2653:N2653"/>
    <mergeCell ref="O2653:P2653"/>
    <mergeCell ref="Q2653:R2653"/>
    <mergeCell ref="S2653:T2653"/>
    <mergeCell ref="U2653:V2653"/>
    <mergeCell ref="W2653:X2653"/>
    <mergeCell ref="Y2653:Z2653"/>
    <mergeCell ref="AA2653:AB2653"/>
    <mergeCell ref="AC2653:AD2653"/>
    <mergeCell ref="W2649:X2649"/>
    <mergeCell ref="Y2649:Z2649"/>
    <mergeCell ref="AA2649:AB2649"/>
    <mergeCell ref="AC2649:AD2649"/>
    <mergeCell ref="D2650:J2650"/>
    <mergeCell ref="K2650:L2650"/>
    <mergeCell ref="M2650:N2650"/>
    <mergeCell ref="O2650:P2650"/>
    <mergeCell ref="Q2650:R2650"/>
    <mergeCell ref="S2650:T2650"/>
    <mergeCell ref="U2650:V2650"/>
    <mergeCell ref="W2650:X2650"/>
    <mergeCell ref="Y2650:Z2650"/>
    <mergeCell ref="AA2650:AB2650"/>
    <mergeCell ref="AC2650:AD2650"/>
    <mergeCell ref="D2651:J2651"/>
    <mergeCell ref="K2651:L2651"/>
    <mergeCell ref="M2651:N2651"/>
    <mergeCell ref="O2651:P2651"/>
    <mergeCell ref="Q2651:R2651"/>
    <mergeCell ref="S2651:T2651"/>
    <mergeCell ref="U2651:V2651"/>
    <mergeCell ref="W2651:X2651"/>
    <mergeCell ref="Y2651:Z2651"/>
    <mergeCell ref="AA2651:AB2651"/>
    <mergeCell ref="AC2651:AD2651"/>
    <mergeCell ref="S2649:T2649"/>
    <mergeCell ref="U2649:V2649"/>
    <mergeCell ref="D2649:J2649"/>
    <mergeCell ref="K2649:L2649"/>
    <mergeCell ref="M2649:N2649"/>
    <mergeCell ref="O2649:P2649"/>
    <mergeCell ref="Q2649:R2649"/>
    <mergeCell ref="D2652:J2652"/>
    <mergeCell ref="K2652:L2652"/>
    <mergeCell ref="M2652:N2652"/>
    <mergeCell ref="O2652:P2652"/>
    <mergeCell ref="Q2652:R2652"/>
    <mergeCell ref="S2652:T2652"/>
    <mergeCell ref="U2652:V2652"/>
    <mergeCell ref="W2652:X2652"/>
    <mergeCell ref="D2656:J2656"/>
    <mergeCell ref="K2656:L2656"/>
    <mergeCell ref="M2656:N2656"/>
    <mergeCell ref="O2656:P2656"/>
    <mergeCell ref="Q2656:R2656"/>
    <mergeCell ref="S2656:T2656"/>
    <mergeCell ref="U2656:V2656"/>
    <mergeCell ref="W2656:X2656"/>
    <mergeCell ref="Y2656:Z2656"/>
    <mergeCell ref="AA2656:AB2656"/>
    <mergeCell ref="AC2656:AD2656"/>
    <mergeCell ref="D2657:J2657"/>
    <mergeCell ref="K2657:L2657"/>
    <mergeCell ref="M2657:N2657"/>
    <mergeCell ref="O2657:P2657"/>
    <mergeCell ref="Q2657:R2657"/>
    <mergeCell ref="S2657:T2657"/>
    <mergeCell ref="U2657:V2657"/>
    <mergeCell ref="W2657:X2657"/>
    <mergeCell ref="Y2657:Z2657"/>
    <mergeCell ref="AA2657:AB2657"/>
    <mergeCell ref="AC2657:AD2657"/>
    <mergeCell ref="D2654:J2654"/>
    <mergeCell ref="K2654:L2654"/>
    <mergeCell ref="M2654:N2654"/>
    <mergeCell ref="O2654:P2654"/>
    <mergeCell ref="Q2654:R2654"/>
    <mergeCell ref="S2654:T2654"/>
    <mergeCell ref="U2654:V2654"/>
    <mergeCell ref="W2654:X2654"/>
    <mergeCell ref="Y2654:Z2654"/>
    <mergeCell ref="AA2654:AB2654"/>
    <mergeCell ref="AC2654:AD2654"/>
    <mergeCell ref="D2655:J2655"/>
    <mergeCell ref="K2655:L2655"/>
    <mergeCell ref="M2655:N2655"/>
    <mergeCell ref="O2655:P2655"/>
    <mergeCell ref="Q2655:R2655"/>
    <mergeCell ref="S2655:T2655"/>
    <mergeCell ref="U2655:V2655"/>
    <mergeCell ref="W2655:X2655"/>
    <mergeCell ref="Y2655:Z2655"/>
    <mergeCell ref="AA2655:AB2655"/>
    <mergeCell ref="AC2655:AD2655"/>
    <mergeCell ref="D2660:J2660"/>
    <mergeCell ref="K2660:L2660"/>
    <mergeCell ref="M2660:N2660"/>
    <mergeCell ref="O2660:P2660"/>
    <mergeCell ref="Q2660:R2660"/>
    <mergeCell ref="S2660:T2660"/>
    <mergeCell ref="U2660:V2660"/>
    <mergeCell ref="W2660:X2660"/>
    <mergeCell ref="Y2660:Z2660"/>
    <mergeCell ref="AA2660:AB2660"/>
    <mergeCell ref="AC2660:AD2660"/>
    <mergeCell ref="D2661:J2661"/>
    <mergeCell ref="K2661:L2661"/>
    <mergeCell ref="M2661:N2661"/>
    <mergeCell ref="O2661:P2661"/>
    <mergeCell ref="Q2661:R2661"/>
    <mergeCell ref="S2661:T2661"/>
    <mergeCell ref="U2661:V2661"/>
    <mergeCell ref="W2661:X2661"/>
    <mergeCell ref="Y2661:Z2661"/>
    <mergeCell ref="AA2661:AB2661"/>
    <mergeCell ref="AC2661:AD2661"/>
    <mergeCell ref="D2658:J2658"/>
    <mergeCell ref="K2658:L2658"/>
    <mergeCell ref="M2658:N2658"/>
    <mergeCell ref="O2658:P2658"/>
    <mergeCell ref="Q2658:R2658"/>
    <mergeCell ref="S2658:T2658"/>
    <mergeCell ref="U2658:V2658"/>
    <mergeCell ref="W2658:X2658"/>
    <mergeCell ref="Y2658:Z2658"/>
    <mergeCell ref="AA2658:AB2658"/>
    <mergeCell ref="AC2658:AD2658"/>
    <mergeCell ref="D2659:J2659"/>
    <mergeCell ref="K2659:L2659"/>
    <mergeCell ref="M2659:N2659"/>
    <mergeCell ref="O2659:P2659"/>
    <mergeCell ref="Q2659:R2659"/>
    <mergeCell ref="S2659:T2659"/>
    <mergeCell ref="U2659:V2659"/>
    <mergeCell ref="W2659:X2659"/>
    <mergeCell ref="Y2659:Z2659"/>
    <mergeCell ref="AA2659:AB2659"/>
    <mergeCell ref="AC2659:AD2659"/>
    <mergeCell ref="D2664:J2664"/>
    <mergeCell ref="K2664:L2664"/>
    <mergeCell ref="M2664:N2664"/>
    <mergeCell ref="O2664:P2664"/>
    <mergeCell ref="Q2664:R2664"/>
    <mergeCell ref="S2664:T2664"/>
    <mergeCell ref="U2664:V2664"/>
    <mergeCell ref="W2664:X2664"/>
    <mergeCell ref="Y2664:Z2664"/>
    <mergeCell ref="AA2664:AB2664"/>
    <mergeCell ref="AC2664:AD2664"/>
    <mergeCell ref="D2665:J2665"/>
    <mergeCell ref="K2665:L2665"/>
    <mergeCell ref="M2665:N2665"/>
    <mergeCell ref="O2665:P2665"/>
    <mergeCell ref="Q2665:R2665"/>
    <mergeCell ref="S2665:T2665"/>
    <mergeCell ref="U2665:V2665"/>
    <mergeCell ref="W2665:X2665"/>
    <mergeCell ref="Y2665:Z2665"/>
    <mergeCell ref="AA2665:AB2665"/>
    <mergeCell ref="AC2665:AD2665"/>
    <mergeCell ref="D2662:J2662"/>
    <mergeCell ref="K2662:L2662"/>
    <mergeCell ref="M2662:N2662"/>
    <mergeCell ref="O2662:P2662"/>
    <mergeCell ref="Q2662:R2662"/>
    <mergeCell ref="S2662:T2662"/>
    <mergeCell ref="U2662:V2662"/>
    <mergeCell ref="W2662:X2662"/>
    <mergeCell ref="Y2662:Z2662"/>
    <mergeCell ref="AA2662:AB2662"/>
    <mergeCell ref="AC2662:AD2662"/>
    <mergeCell ref="D2663:J2663"/>
    <mergeCell ref="K2663:L2663"/>
    <mergeCell ref="M2663:N2663"/>
    <mergeCell ref="O2663:P2663"/>
    <mergeCell ref="Q2663:R2663"/>
    <mergeCell ref="S2663:T2663"/>
    <mergeCell ref="U2663:V2663"/>
    <mergeCell ref="W2663:X2663"/>
    <mergeCell ref="Y2663:Z2663"/>
    <mergeCell ref="AA2663:AB2663"/>
    <mergeCell ref="AC2663:AD2663"/>
    <mergeCell ref="Y2669:Z2669"/>
    <mergeCell ref="AA2669:AB2669"/>
    <mergeCell ref="AC2669:AD2669"/>
    <mergeCell ref="D2670:J2670"/>
    <mergeCell ref="K2670:L2670"/>
    <mergeCell ref="M2670:N2670"/>
    <mergeCell ref="O2670:P2670"/>
    <mergeCell ref="Q2670:R2670"/>
    <mergeCell ref="S2670:T2670"/>
    <mergeCell ref="U2670:V2670"/>
    <mergeCell ref="W2670:X2670"/>
    <mergeCell ref="Y2670:Z2670"/>
    <mergeCell ref="AA2670:AB2670"/>
    <mergeCell ref="AC2670:AD2670"/>
    <mergeCell ref="D2671:J2671"/>
    <mergeCell ref="K2671:L2671"/>
    <mergeCell ref="M2671:N2671"/>
    <mergeCell ref="O2671:P2671"/>
    <mergeCell ref="Q2671:R2671"/>
    <mergeCell ref="S2671:T2671"/>
    <mergeCell ref="U2671:V2671"/>
    <mergeCell ref="W2671:X2671"/>
    <mergeCell ref="Y2671:Z2671"/>
    <mergeCell ref="AA2671:AB2671"/>
    <mergeCell ref="AC2671:AD2671"/>
    <mergeCell ref="W2666:X2666"/>
    <mergeCell ref="Y2666:Z2666"/>
    <mergeCell ref="AA2666:AB2666"/>
    <mergeCell ref="AC2666:AD2666"/>
    <mergeCell ref="D2667:J2667"/>
    <mergeCell ref="K2667:L2667"/>
    <mergeCell ref="M2667:N2667"/>
    <mergeCell ref="O2667:P2667"/>
    <mergeCell ref="Q2667:R2667"/>
    <mergeCell ref="S2667:T2667"/>
    <mergeCell ref="U2667:V2667"/>
    <mergeCell ref="W2667:X2667"/>
    <mergeCell ref="Y2667:Z2667"/>
    <mergeCell ref="AA2667:AB2667"/>
    <mergeCell ref="AC2667:AD2667"/>
    <mergeCell ref="D2668:J2668"/>
    <mergeCell ref="K2668:L2668"/>
    <mergeCell ref="M2668:N2668"/>
    <mergeCell ref="O2668:P2668"/>
    <mergeCell ref="Q2668:R2668"/>
    <mergeCell ref="S2668:T2668"/>
    <mergeCell ref="U2668:V2668"/>
    <mergeCell ref="W2668:X2668"/>
    <mergeCell ref="Y2668:Z2668"/>
    <mergeCell ref="AA2668:AB2668"/>
    <mergeCell ref="AC2668:AD2668"/>
    <mergeCell ref="S2666:T2666"/>
    <mergeCell ref="U2666:V2666"/>
    <mergeCell ref="S2669:T2669"/>
    <mergeCell ref="U2669:V2669"/>
    <mergeCell ref="W2669:X2669"/>
    <mergeCell ref="D2674:J2674"/>
    <mergeCell ref="K2674:L2674"/>
    <mergeCell ref="M2674:N2674"/>
    <mergeCell ref="O2674:P2674"/>
    <mergeCell ref="Q2674:R2674"/>
    <mergeCell ref="S2674:T2674"/>
    <mergeCell ref="U2674:V2674"/>
    <mergeCell ref="W2674:X2674"/>
    <mergeCell ref="Y2674:Z2674"/>
    <mergeCell ref="AA2674:AB2674"/>
    <mergeCell ref="AC2674:AD2674"/>
    <mergeCell ref="D2675:J2675"/>
    <mergeCell ref="K2675:L2675"/>
    <mergeCell ref="M2675:N2675"/>
    <mergeCell ref="O2675:P2675"/>
    <mergeCell ref="Q2675:R2675"/>
    <mergeCell ref="S2675:T2675"/>
    <mergeCell ref="U2675:V2675"/>
    <mergeCell ref="W2675:X2675"/>
    <mergeCell ref="Y2675:Z2675"/>
    <mergeCell ref="AA2675:AB2675"/>
    <mergeCell ref="AC2675:AD2675"/>
    <mergeCell ref="K2672:L2672"/>
    <mergeCell ref="M2672:N2672"/>
    <mergeCell ref="O2672:P2672"/>
    <mergeCell ref="Q2672:R2672"/>
    <mergeCell ref="S2672:T2672"/>
    <mergeCell ref="U2672:V2672"/>
    <mergeCell ref="W2672:X2672"/>
    <mergeCell ref="Y2672:Z2672"/>
    <mergeCell ref="AA2672:AB2672"/>
    <mergeCell ref="AC2672:AD2672"/>
    <mergeCell ref="D2673:J2673"/>
    <mergeCell ref="K2673:L2673"/>
    <mergeCell ref="M2673:N2673"/>
    <mergeCell ref="O2673:P2673"/>
    <mergeCell ref="Q2673:R2673"/>
    <mergeCell ref="S2673:T2673"/>
    <mergeCell ref="U2673:V2673"/>
    <mergeCell ref="W2673:X2673"/>
    <mergeCell ref="Y2673:Z2673"/>
    <mergeCell ref="AA2673:AB2673"/>
    <mergeCell ref="AC2673:AD2673"/>
    <mergeCell ref="D2678:J2678"/>
    <mergeCell ref="K2678:L2678"/>
    <mergeCell ref="M2678:N2678"/>
    <mergeCell ref="O2678:P2678"/>
    <mergeCell ref="Q2678:R2678"/>
    <mergeCell ref="S2678:T2678"/>
    <mergeCell ref="U2678:V2678"/>
    <mergeCell ref="W2678:X2678"/>
    <mergeCell ref="Y2678:Z2678"/>
    <mergeCell ref="AA2678:AB2678"/>
    <mergeCell ref="AC2678:AD2678"/>
    <mergeCell ref="D2679:J2679"/>
    <mergeCell ref="K2679:L2679"/>
    <mergeCell ref="M2679:N2679"/>
    <mergeCell ref="O2679:P2679"/>
    <mergeCell ref="Q2679:R2679"/>
    <mergeCell ref="S2679:T2679"/>
    <mergeCell ref="U2679:V2679"/>
    <mergeCell ref="W2679:X2679"/>
    <mergeCell ref="Y2679:Z2679"/>
    <mergeCell ref="AA2679:AB2679"/>
    <mergeCell ref="AC2679:AD2679"/>
    <mergeCell ref="D2676:J2676"/>
    <mergeCell ref="K2676:L2676"/>
    <mergeCell ref="M2676:N2676"/>
    <mergeCell ref="O2676:P2676"/>
    <mergeCell ref="Q2676:R2676"/>
    <mergeCell ref="S2676:T2676"/>
    <mergeCell ref="U2676:V2676"/>
    <mergeCell ref="W2676:X2676"/>
    <mergeCell ref="Y2676:Z2676"/>
    <mergeCell ref="AA2676:AB2676"/>
    <mergeCell ref="AC2676:AD2676"/>
    <mergeCell ref="D2677:J2677"/>
    <mergeCell ref="K2677:L2677"/>
    <mergeCell ref="M2677:N2677"/>
    <mergeCell ref="O2677:P2677"/>
    <mergeCell ref="Q2677:R2677"/>
    <mergeCell ref="S2677:T2677"/>
    <mergeCell ref="U2677:V2677"/>
    <mergeCell ref="W2677:X2677"/>
    <mergeCell ref="Y2677:Z2677"/>
    <mergeCell ref="AA2677:AB2677"/>
    <mergeCell ref="AC2677:AD2677"/>
    <mergeCell ref="D2682:J2682"/>
    <mergeCell ref="K2682:L2682"/>
    <mergeCell ref="M2682:N2682"/>
    <mergeCell ref="O2682:P2682"/>
    <mergeCell ref="Q2682:R2682"/>
    <mergeCell ref="S2682:T2682"/>
    <mergeCell ref="U2682:V2682"/>
    <mergeCell ref="W2682:X2682"/>
    <mergeCell ref="Y2682:Z2682"/>
    <mergeCell ref="AA2682:AB2682"/>
    <mergeCell ref="AC2682:AD2682"/>
    <mergeCell ref="D2683:J2683"/>
    <mergeCell ref="K2683:L2683"/>
    <mergeCell ref="M2683:N2683"/>
    <mergeCell ref="O2683:P2683"/>
    <mergeCell ref="Q2683:R2683"/>
    <mergeCell ref="S2683:T2683"/>
    <mergeCell ref="U2683:V2683"/>
    <mergeCell ref="W2683:X2683"/>
    <mergeCell ref="Y2683:Z2683"/>
    <mergeCell ref="AA2683:AB2683"/>
    <mergeCell ref="AC2683:AD2683"/>
    <mergeCell ref="D2680:J2680"/>
    <mergeCell ref="K2680:L2680"/>
    <mergeCell ref="M2680:N2680"/>
    <mergeCell ref="O2680:P2680"/>
    <mergeCell ref="Q2680:R2680"/>
    <mergeCell ref="S2680:T2680"/>
    <mergeCell ref="U2680:V2680"/>
    <mergeCell ref="W2680:X2680"/>
    <mergeCell ref="Y2680:Z2680"/>
    <mergeCell ref="AA2680:AB2680"/>
    <mergeCell ref="AC2680:AD2680"/>
    <mergeCell ref="D2681:J2681"/>
    <mergeCell ref="K2681:L2681"/>
    <mergeCell ref="M2681:N2681"/>
    <mergeCell ref="O2681:P2681"/>
    <mergeCell ref="Q2681:R2681"/>
    <mergeCell ref="S2681:T2681"/>
    <mergeCell ref="U2681:V2681"/>
    <mergeCell ref="W2681:X2681"/>
    <mergeCell ref="Y2681:Z2681"/>
    <mergeCell ref="AA2681:AB2681"/>
    <mergeCell ref="AC2681:AD2681"/>
    <mergeCell ref="D2686:J2686"/>
    <mergeCell ref="K2686:L2686"/>
    <mergeCell ref="M2686:N2686"/>
    <mergeCell ref="O2686:P2686"/>
    <mergeCell ref="Q2686:R2686"/>
    <mergeCell ref="S2686:T2686"/>
    <mergeCell ref="U2686:V2686"/>
    <mergeCell ref="W2686:X2686"/>
    <mergeCell ref="Y2686:Z2686"/>
    <mergeCell ref="AA2686:AB2686"/>
    <mergeCell ref="AC2686:AD2686"/>
    <mergeCell ref="D2687:J2687"/>
    <mergeCell ref="K2687:L2687"/>
    <mergeCell ref="M2687:N2687"/>
    <mergeCell ref="O2687:P2687"/>
    <mergeCell ref="Q2687:R2687"/>
    <mergeCell ref="S2687:T2687"/>
    <mergeCell ref="U2687:V2687"/>
    <mergeCell ref="W2687:X2687"/>
    <mergeCell ref="Y2687:Z2687"/>
    <mergeCell ref="AA2687:AB2687"/>
    <mergeCell ref="AC2687:AD2687"/>
    <mergeCell ref="D2684:J2684"/>
    <mergeCell ref="K2684:L2684"/>
    <mergeCell ref="M2684:N2684"/>
    <mergeCell ref="O2684:P2684"/>
    <mergeCell ref="Q2684:R2684"/>
    <mergeCell ref="S2684:T2684"/>
    <mergeCell ref="U2684:V2684"/>
    <mergeCell ref="W2684:X2684"/>
    <mergeCell ref="Y2684:Z2684"/>
    <mergeCell ref="AA2684:AB2684"/>
    <mergeCell ref="AC2684:AD2684"/>
    <mergeCell ref="D2685:J2685"/>
    <mergeCell ref="K2685:L2685"/>
    <mergeCell ref="M2685:N2685"/>
    <mergeCell ref="O2685:P2685"/>
    <mergeCell ref="Q2685:R2685"/>
    <mergeCell ref="S2685:T2685"/>
    <mergeCell ref="U2685:V2685"/>
    <mergeCell ref="W2685:X2685"/>
    <mergeCell ref="Y2685:Z2685"/>
    <mergeCell ref="AA2685:AB2685"/>
    <mergeCell ref="AC2685:AD2685"/>
    <mergeCell ref="D2690:J2690"/>
    <mergeCell ref="K2690:L2690"/>
    <mergeCell ref="M2690:N2690"/>
    <mergeCell ref="O2690:P2690"/>
    <mergeCell ref="Q2690:R2690"/>
    <mergeCell ref="S2690:T2690"/>
    <mergeCell ref="U2690:V2690"/>
    <mergeCell ref="W2690:X2690"/>
    <mergeCell ref="Y2690:Z2690"/>
    <mergeCell ref="AA2690:AB2690"/>
    <mergeCell ref="AC2690:AD2690"/>
    <mergeCell ref="D2691:J2691"/>
    <mergeCell ref="K2691:L2691"/>
    <mergeCell ref="M2691:N2691"/>
    <mergeCell ref="O2691:P2691"/>
    <mergeCell ref="Q2691:R2691"/>
    <mergeCell ref="S2691:T2691"/>
    <mergeCell ref="U2691:V2691"/>
    <mergeCell ref="W2691:X2691"/>
    <mergeCell ref="Y2691:Z2691"/>
    <mergeCell ref="AA2691:AB2691"/>
    <mergeCell ref="AC2691:AD2691"/>
    <mergeCell ref="D2688:J2688"/>
    <mergeCell ref="K2688:L2688"/>
    <mergeCell ref="M2688:N2688"/>
    <mergeCell ref="O2688:P2688"/>
    <mergeCell ref="Q2688:R2688"/>
    <mergeCell ref="S2688:T2688"/>
    <mergeCell ref="U2688:V2688"/>
    <mergeCell ref="W2688:X2688"/>
    <mergeCell ref="Y2688:Z2688"/>
    <mergeCell ref="AA2688:AB2688"/>
    <mergeCell ref="AC2688:AD2688"/>
    <mergeCell ref="D2689:J2689"/>
    <mergeCell ref="K2689:L2689"/>
    <mergeCell ref="M2689:N2689"/>
    <mergeCell ref="O2689:P2689"/>
    <mergeCell ref="Q2689:R2689"/>
    <mergeCell ref="S2689:T2689"/>
    <mergeCell ref="U2689:V2689"/>
    <mergeCell ref="W2689:X2689"/>
    <mergeCell ref="Y2689:Z2689"/>
    <mergeCell ref="AA2689:AB2689"/>
    <mergeCell ref="AC2689:AD2689"/>
    <mergeCell ref="D2694:J2694"/>
    <mergeCell ref="K2694:L2694"/>
    <mergeCell ref="M2694:N2694"/>
    <mergeCell ref="O2694:P2694"/>
    <mergeCell ref="Q2694:R2694"/>
    <mergeCell ref="S2694:T2694"/>
    <mergeCell ref="U2694:V2694"/>
    <mergeCell ref="W2694:X2694"/>
    <mergeCell ref="Y2694:Z2694"/>
    <mergeCell ref="AA2694:AB2694"/>
    <mergeCell ref="AC2694:AD2694"/>
    <mergeCell ref="D2695:J2695"/>
    <mergeCell ref="K2695:L2695"/>
    <mergeCell ref="M2695:N2695"/>
    <mergeCell ref="O2695:P2695"/>
    <mergeCell ref="Q2695:R2695"/>
    <mergeCell ref="S2695:T2695"/>
    <mergeCell ref="U2695:V2695"/>
    <mergeCell ref="W2695:X2695"/>
    <mergeCell ref="Y2695:Z2695"/>
    <mergeCell ref="AA2695:AB2695"/>
    <mergeCell ref="AC2695:AD2695"/>
    <mergeCell ref="D2692:J2692"/>
    <mergeCell ref="K2692:L2692"/>
    <mergeCell ref="M2692:N2692"/>
    <mergeCell ref="O2692:P2692"/>
    <mergeCell ref="Q2692:R2692"/>
    <mergeCell ref="S2692:T2692"/>
    <mergeCell ref="U2692:V2692"/>
    <mergeCell ref="W2692:X2692"/>
    <mergeCell ref="Y2692:Z2692"/>
    <mergeCell ref="AA2692:AB2692"/>
    <mergeCell ref="AC2692:AD2692"/>
    <mergeCell ref="D2693:J2693"/>
    <mergeCell ref="K2693:L2693"/>
    <mergeCell ref="M2693:N2693"/>
    <mergeCell ref="O2693:P2693"/>
    <mergeCell ref="Q2693:R2693"/>
    <mergeCell ref="S2693:T2693"/>
    <mergeCell ref="U2693:V2693"/>
    <mergeCell ref="W2693:X2693"/>
    <mergeCell ref="Y2693:Z2693"/>
    <mergeCell ref="AA2693:AB2693"/>
    <mergeCell ref="AC2693:AD2693"/>
    <mergeCell ref="W2852:X2852"/>
    <mergeCell ref="Y2852:Z2852"/>
    <mergeCell ref="AA2852:AB2852"/>
    <mergeCell ref="AC2852:AD2852"/>
    <mergeCell ref="K2853:L2853"/>
    <mergeCell ref="M2853:N2853"/>
    <mergeCell ref="O2853:P2853"/>
    <mergeCell ref="Q2853:R2853"/>
    <mergeCell ref="S2853:T2853"/>
    <mergeCell ref="U2853:V2853"/>
    <mergeCell ref="W2853:X2853"/>
    <mergeCell ref="Y2853:Z2853"/>
    <mergeCell ref="AA2853:AB2853"/>
    <mergeCell ref="AC2853:AD2853"/>
    <mergeCell ref="G2851:J2852"/>
    <mergeCell ref="C2851:F2852"/>
    <mergeCell ref="D2853:F2853"/>
    <mergeCell ref="G2853:J2853"/>
    <mergeCell ref="D2696:J2696"/>
    <mergeCell ref="K2696:L2696"/>
    <mergeCell ref="M2696:N2696"/>
    <mergeCell ref="O2696:P2696"/>
    <mergeCell ref="Q2696:R2696"/>
    <mergeCell ref="S2696:T2696"/>
    <mergeCell ref="U2696:V2696"/>
    <mergeCell ref="W2696:X2696"/>
    <mergeCell ref="Y2696:Z2696"/>
    <mergeCell ref="AA2696:AB2696"/>
    <mergeCell ref="AC2696:AD2696"/>
    <mergeCell ref="K2697:L2697"/>
    <mergeCell ref="M2697:N2697"/>
    <mergeCell ref="O2697:P2697"/>
    <mergeCell ref="Q2697:R2697"/>
    <mergeCell ref="S2697:T2697"/>
    <mergeCell ref="U2697:V2697"/>
    <mergeCell ref="W2697:X2697"/>
    <mergeCell ref="Y2697:Z2697"/>
    <mergeCell ref="AA2697:AB2697"/>
    <mergeCell ref="AC2697:AD2697"/>
    <mergeCell ref="B2843:AD2843"/>
    <mergeCell ref="C2844:AD2844"/>
    <mergeCell ref="C2847:AD2847"/>
    <mergeCell ref="B2846:AD2846"/>
    <mergeCell ref="C2849:AD2849"/>
    <mergeCell ref="C2850:AD2850"/>
    <mergeCell ref="C2848:AD2848"/>
    <mergeCell ref="C2699:AD2699"/>
    <mergeCell ref="C2700:AD2700"/>
    <mergeCell ref="B2707:AD2707"/>
    <mergeCell ref="C2711:X2711"/>
    <mergeCell ref="Y2711:AD2711"/>
    <mergeCell ref="D2712:X2712"/>
    <mergeCell ref="Y2712:AD2712"/>
    <mergeCell ref="D2713:X2713"/>
    <mergeCell ref="Y2713:AD2713"/>
    <mergeCell ref="D2714:X2714"/>
    <mergeCell ref="Y2714:AD2714"/>
    <mergeCell ref="K2851:AD2851"/>
    <mergeCell ref="K2852:L2852"/>
    <mergeCell ref="M2852:N2852"/>
    <mergeCell ref="O2852:P2852"/>
    <mergeCell ref="Q2852:R2852"/>
    <mergeCell ref="S2852:T2852"/>
    <mergeCell ref="U2852:V2852"/>
    <mergeCell ref="AC2856:AD2856"/>
    <mergeCell ref="K2857:L2857"/>
    <mergeCell ref="M2857:N2857"/>
    <mergeCell ref="O2857:P2857"/>
    <mergeCell ref="Q2857:R2857"/>
    <mergeCell ref="S2857:T2857"/>
    <mergeCell ref="U2857:V2857"/>
    <mergeCell ref="W2857:X2857"/>
    <mergeCell ref="Y2857:Z2857"/>
    <mergeCell ref="AA2857:AB2857"/>
    <mergeCell ref="AC2857:AD2857"/>
    <mergeCell ref="D2856:F2856"/>
    <mergeCell ref="G2856:J2856"/>
    <mergeCell ref="D2857:F2857"/>
    <mergeCell ref="G2857:J2857"/>
    <mergeCell ref="K2854:L2854"/>
    <mergeCell ref="M2854:N2854"/>
    <mergeCell ref="O2854:P2854"/>
    <mergeCell ref="Q2854:R2854"/>
    <mergeCell ref="S2854:T2854"/>
    <mergeCell ref="U2854:V2854"/>
    <mergeCell ref="W2854:X2854"/>
    <mergeCell ref="Y2854:Z2854"/>
    <mergeCell ref="AA2854:AB2854"/>
    <mergeCell ref="AC2854:AD2854"/>
    <mergeCell ref="K2855:L2855"/>
    <mergeCell ref="M2855:N2855"/>
    <mergeCell ref="O2855:P2855"/>
    <mergeCell ref="Q2855:R2855"/>
    <mergeCell ref="S2855:T2855"/>
    <mergeCell ref="U2855:V2855"/>
    <mergeCell ref="W2855:X2855"/>
    <mergeCell ref="Y2855:Z2855"/>
    <mergeCell ref="AA2855:AB2855"/>
    <mergeCell ref="AC2855:AD2855"/>
    <mergeCell ref="D2854:F2854"/>
    <mergeCell ref="G2854:J2854"/>
    <mergeCell ref="D2855:F2855"/>
    <mergeCell ref="G2855:J2855"/>
    <mergeCell ref="O2862:P2862"/>
    <mergeCell ref="Q2862:R2862"/>
    <mergeCell ref="S2862:T2862"/>
    <mergeCell ref="U2862:V2862"/>
    <mergeCell ref="W2862:X2862"/>
    <mergeCell ref="Y2862:Z2862"/>
    <mergeCell ref="AA2862:AB2862"/>
    <mergeCell ref="AC2862:AD2862"/>
    <mergeCell ref="K2863:L2863"/>
    <mergeCell ref="M2863:N2863"/>
    <mergeCell ref="O2863:P2863"/>
    <mergeCell ref="Q2863:R2863"/>
    <mergeCell ref="S2863:T2863"/>
    <mergeCell ref="U2863:V2863"/>
    <mergeCell ref="W2863:X2863"/>
    <mergeCell ref="Y2863:Z2863"/>
    <mergeCell ref="AA2863:AB2863"/>
    <mergeCell ref="AC2863:AD2863"/>
    <mergeCell ref="W2858:X2858"/>
    <mergeCell ref="Y2858:Z2858"/>
    <mergeCell ref="AA2858:AB2858"/>
    <mergeCell ref="AC2858:AD2858"/>
    <mergeCell ref="K2859:L2859"/>
    <mergeCell ref="M2859:N2859"/>
    <mergeCell ref="O2859:P2859"/>
    <mergeCell ref="Q2859:R2859"/>
    <mergeCell ref="S2859:T2859"/>
    <mergeCell ref="U2859:V2859"/>
    <mergeCell ref="W2859:X2859"/>
    <mergeCell ref="Y2859:Z2859"/>
    <mergeCell ref="AA2859:AB2859"/>
    <mergeCell ref="AC2859:AD2859"/>
    <mergeCell ref="K2860:L2860"/>
    <mergeCell ref="M2860:N2860"/>
    <mergeCell ref="O2860:P2860"/>
    <mergeCell ref="Q2860:R2860"/>
    <mergeCell ref="S2860:T2860"/>
    <mergeCell ref="U2860:V2860"/>
    <mergeCell ref="W2860:X2860"/>
    <mergeCell ref="Y2860:Z2860"/>
    <mergeCell ref="AA2860:AB2860"/>
    <mergeCell ref="AC2860:AD2860"/>
    <mergeCell ref="K2858:L2858"/>
    <mergeCell ref="M2858:N2858"/>
    <mergeCell ref="O2858:P2858"/>
    <mergeCell ref="Q2858:R2858"/>
    <mergeCell ref="S2858:T2858"/>
    <mergeCell ref="U2858:V2858"/>
    <mergeCell ref="K2861:L2861"/>
    <mergeCell ref="M2861:N2861"/>
    <mergeCell ref="O2861:P2861"/>
    <mergeCell ref="Q2861:R2861"/>
    <mergeCell ref="S2861:T2861"/>
    <mergeCell ref="U2861:V2861"/>
    <mergeCell ref="K2867:L2867"/>
    <mergeCell ref="M2867:N2867"/>
    <mergeCell ref="O2867:P2867"/>
    <mergeCell ref="Q2867:R2867"/>
    <mergeCell ref="S2867:T2867"/>
    <mergeCell ref="U2867:V2867"/>
    <mergeCell ref="W2867:X2867"/>
    <mergeCell ref="Y2867:Z2867"/>
    <mergeCell ref="AA2867:AB2867"/>
    <mergeCell ref="AC2867:AD2867"/>
    <mergeCell ref="K2868:L2868"/>
    <mergeCell ref="M2868:N2868"/>
    <mergeCell ref="O2868:P2868"/>
    <mergeCell ref="Q2868:R2868"/>
    <mergeCell ref="S2868:T2868"/>
    <mergeCell ref="U2868:V2868"/>
    <mergeCell ref="W2868:X2868"/>
    <mergeCell ref="Y2868:Z2868"/>
    <mergeCell ref="AA2868:AB2868"/>
    <mergeCell ref="AC2868:AD2868"/>
    <mergeCell ref="K2864:L2864"/>
    <mergeCell ref="M2864:N2864"/>
    <mergeCell ref="O2864:P2864"/>
    <mergeCell ref="Q2864:R2864"/>
    <mergeCell ref="S2864:T2864"/>
    <mergeCell ref="U2864:V2864"/>
    <mergeCell ref="W2864:X2864"/>
    <mergeCell ref="Y2864:Z2864"/>
    <mergeCell ref="AA2864:AB2864"/>
    <mergeCell ref="AC2864:AD2864"/>
    <mergeCell ref="K2865:L2865"/>
    <mergeCell ref="M2865:N2865"/>
    <mergeCell ref="O2865:P2865"/>
    <mergeCell ref="Q2865:R2865"/>
    <mergeCell ref="S2865:T2865"/>
    <mergeCell ref="U2865:V2865"/>
    <mergeCell ref="W2865:X2865"/>
    <mergeCell ref="Y2865:Z2865"/>
    <mergeCell ref="AA2865:AB2865"/>
    <mergeCell ref="AC2865:AD2865"/>
    <mergeCell ref="K2866:L2866"/>
    <mergeCell ref="M2866:N2866"/>
    <mergeCell ref="O2866:P2866"/>
    <mergeCell ref="Q2866:R2866"/>
    <mergeCell ref="S2866:T2866"/>
    <mergeCell ref="U2866:V2866"/>
    <mergeCell ref="K2872:L2872"/>
    <mergeCell ref="M2872:N2872"/>
    <mergeCell ref="O2872:P2872"/>
    <mergeCell ref="Q2872:R2872"/>
    <mergeCell ref="S2872:T2872"/>
    <mergeCell ref="U2872:V2872"/>
    <mergeCell ref="W2872:X2872"/>
    <mergeCell ref="Y2872:Z2872"/>
    <mergeCell ref="AA2872:AB2872"/>
    <mergeCell ref="AC2872:AD2872"/>
    <mergeCell ref="K2873:L2873"/>
    <mergeCell ref="M2873:N2873"/>
    <mergeCell ref="O2873:P2873"/>
    <mergeCell ref="Q2873:R2873"/>
    <mergeCell ref="S2873:T2873"/>
    <mergeCell ref="U2873:V2873"/>
    <mergeCell ref="W2873:X2873"/>
    <mergeCell ref="Y2873:Z2873"/>
    <mergeCell ref="AA2873:AB2873"/>
    <mergeCell ref="AC2873:AD2873"/>
    <mergeCell ref="W2869:X2869"/>
    <mergeCell ref="Y2869:Z2869"/>
    <mergeCell ref="AA2869:AB2869"/>
    <mergeCell ref="AC2869:AD2869"/>
    <mergeCell ref="K2870:L2870"/>
    <mergeCell ref="M2870:N2870"/>
    <mergeCell ref="O2870:P2870"/>
    <mergeCell ref="Q2870:R2870"/>
    <mergeCell ref="S2870:T2870"/>
    <mergeCell ref="U2870:V2870"/>
    <mergeCell ref="W2870:X2870"/>
    <mergeCell ref="Y2870:Z2870"/>
    <mergeCell ref="AA2870:AB2870"/>
    <mergeCell ref="AC2870:AD2870"/>
    <mergeCell ref="K2871:L2871"/>
    <mergeCell ref="M2871:N2871"/>
    <mergeCell ref="O2871:P2871"/>
    <mergeCell ref="Q2871:R2871"/>
    <mergeCell ref="S2871:T2871"/>
    <mergeCell ref="U2871:V2871"/>
    <mergeCell ref="W2871:X2871"/>
    <mergeCell ref="Y2871:Z2871"/>
    <mergeCell ref="AA2871:AB2871"/>
    <mergeCell ref="AC2871:AD2871"/>
    <mergeCell ref="K2869:L2869"/>
    <mergeCell ref="M2869:N2869"/>
    <mergeCell ref="O2869:P2869"/>
    <mergeCell ref="Q2869:R2869"/>
    <mergeCell ref="S2869:T2869"/>
    <mergeCell ref="U2869:V2869"/>
    <mergeCell ref="W2876:X2876"/>
    <mergeCell ref="Y2876:Z2876"/>
    <mergeCell ref="AA2876:AB2876"/>
    <mergeCell ref="AC2876:AD2876"/>
    <mergeCell ref="K2877:L2877"/>
    <mergeCell ref="M2877:N2877"/>
    <mergeCell ref="O2877:P2877"/>
    <mergeCell ref="Q2877:R2877"/>
    <mergeCell ref="S2877:T2877"/>
    <mergeCell ref="U2877:V2877"/>
    <mergeCell ref="W2877:X2877"/>
    <mergeCell ref="Y2877:Z2877"/>
    <mergeCell ref="AA2877:AB2877"/>
    <mergeCell ref="AC2877:AD2877"/>
    <mergeCell ref="K2878:L2878"/>
    <mergeCell ref="M2878:N2878"/>
    <mergeCell ref="O2878:P2878"/>
    <mergeCell ref="Q2878:R2878"/>
    <mergeCell ref="S2878:T2878"/>
    <mergeCell ref="U2878:V2878"/>
    <mergeCell ref="W2878:X2878"/>
    <mergeCell ref="Y2878:Z2878"/>
    <mergeCell ref="AA2878:AB2878"/>
    <mergeCell ref="AC2878:AD2878"/>
    <mergeCell ref="K2874:L2874"/>
    <mergeCell ref="M2874:N2874"/>
    <mergeCell ref="O2874:P2874"/>
    <mergeCell ref="Q2874:R2874"/>
    <mergeCell ref="S2874:T2874"/>
    <mergeCell ref="U2874:V2874"/>
    <mergeCell ref="W2874:X2874"/>
    <mergeCell ref="Y2874:Z2874"/>
    <mergeCell ref="AA2874:AB2874"/>
    <mergeCell ref="AC2874:AD2874"/>
    <mergeCell ref="K2875:L2875"/>
    <mergeCell ref="M2875:N2875"/>
    <mergeCell ref="O2875:P2875"/>
    <mergeCell ref="Q2875:R2875"/>
    <mergeCell ref="S2875:T2875"/>
    <mergeCell ref="U2875:V2875"/>
    <mergeCell ref="W2875:X2875"/>
    <mergeCell ref="Y2875:Z2875"/>
    <mergeCell ref="AA2875:AB2875"/>
    <mergeCell ref="AC2875:AD2875"/>
    <mergeCell ref="K2876:L2876"/>
    <mergeCell ref="M2876:N2876"/>
    <mergeCell ref="O2876:P2876"/>
    <mergeCell ref="Q2876:R2876"/>
    <mergeCell ref="S2876:T2876"/>
    <mergeCell ref="U2876:V2876"/>
    <mergeCell ref="Y2883:Z2883"/>
    <mergeCell ref="AA2883:AB2883"/>
    <mergeCell ref="AC2883:AD2883"/>
    <mergeCell ref="W2879:X2879"/>
    <mergeCell ref="Y2879:Z2879"/>
    <mergeCell ref="AA2879:AB2879"/>
    <mergeCell ref="AC2879:AD2879"/>
    <mergeCell ref="K2880:L2880"/>
    <mergeCell ref="M2880:N2880"/>
    <mergeCell ref="O2880:P2880"/>
    <mergeCell ref="Q2880:R2880"/>
    <mergeCell ref="S2880:T2880"/>
    <mergeCell ref="U2880:V2880"/>
    <mergeCell ref="W2880:X2880"/>
    <mergeCell ref="Y2880:Z2880"/>
    <mergeCell ref="AA2880:AB2880"/>
    <mergeCell ref="AC2880:AD2880"/>
    <mergeCell ref="K2881:L2881"/>
    <mergeCell ref="M2881:N2881"/>
    <mergeCell ref="O2881:P2881"/>
    <mergeCell ref="Q2881:R2881"/>
    <mergeCell ref="S2881:T2881"/>
    <mergeCell ref="U2881:V2881"/>
    <mergeCell ref="W2881:X2881"/>
    <mergeCell ref="Y2881:Z2881"/>
    <mergeCell ref="AA2881:AB2881"/>
    <mergeCell ref="AC2881:AD2881"/>
    <mergeCell ref="K2879:L2879"/>
    <mergeCell ref="M2879:N2879"/>
    <mergeCell ref="O2879:P2879"/>
    <mergeCell ref="Q2879:R2879"/>
    <mergeCell ref="S2879:T2879"/>
    <mergeCell ref="U2879:V2879"/>
    <mergeCell ref="K2882:L2882"/>
    <mergeCell ref="M2882:N2882"/>
    <mergeCell ref="O2882:P2882"/>
    <mergeCell ref="Q2882:R2882"/>
    <mergeCell ref="S2882:T2882"/>
    <mergeCell ref="U2882:V2882"/>
    <mergeCell ref="W2882:X2882"/>
    <mergeCell ref="Y2882:Z2882"/>
    <mergeCell ref="AA2882:AB2882"/>
    <mergeCell ref="AC2882:AD2882"/>
    <mergeCell ref="K2883:L2883"/>
    <mergeCell ref="M2883:N2883"/>
    <mergeCell ref="O2883:P2883"/>
    <mergeCell ref="Q2883:R2883"/>
    <mergeCell ref="S2883:T2883"/>
    <mergeCell ref="U2883:V2883"/>
    <mergeCell ref="W2883:X2883"/>
    <mergeCell ref="W2887:X2887"/>
    <mergeCell ref="Y2887:Z2887"/>
    <mergeCell ref="AA2887:AB2887"/>
    <mergeCell ref="AC2887:AD2887"/>
    <mergeCell ref="K2888:L2888"/>
    <mergeCell ref="M2888:N2888"/>
    <mergeCell ref="O2888:P2888"/>
    <mergeCell ref="Q2888:R2888"/>
    <mergeCell ref="S2888:T2888"/>
    <mergeCell ref="U2888:V2888"/>
    <mergeCell ref="W2888:X2888"/>
    <mergeCell ref="Y2888:Z2888"/>
    <mergeCell ref="AA2888:AB2888"/>
    <mergeCell ref="AC2888:AD2888"/>
    <mergeCell ref="K2889:L2889"/>
    <mergeCell ref="M2889:N2889"/>
    <mergeCell ref="O2889:P2889"/>
    <mergeCell ref="Q2889:R2889"/>
    <mergeCell ref="S2889:T2889"/>
    <mergeCell ref="U2889:V2889"/>
    <mergeCell ref="W2889:X2889"/>
    <mergeCell ref="Y2889:Z2889"/>
    <mergeCell ref="AA2889:AB2889"/>
    <mergeCell ref="AC2889:AD2889"/>
    <mergeCell ref="W2884:X2884"/>
    <mergeCell ref="Y2884:Z2884"/>
    <mergeCell ref="AA2884:AB2884"/>
    <mergeCell ref="AC2884:AD2884"/>
    <mergeCell ref="K2885:L2885"/>
    <mergeCell ref="M2885:N2885"/>
    <mergeCell ref="O2885:P2885"/>
    <mergeCell ref="Q2885:R2885"/>
    <mergeCell ref="S2885:T2885"/>
    <mergeCell ref="U2885:V2885"/>
    <mergeCell ref="W2885:X2885"/>
    <mergeCell ref="Y2885:Z2885"/>
    <mergeCell ref="AA2885:AB2885"/>
    <mergeCell ref="AC2885:AD2885"/>
    <mergeCell ref="K2886:L2886"/>
    <mergeCell ref="M2886:N2886"/>
    <mergeCell ref="O2886:P2886"/>
    <mergeCell ref="Q2886:R2886"/>
    <mergeCell ref="S2886:T2886"/>
    <mergeCell ref="U2886:V2886"/>
    <mergeCell ref="W2886:X2886"/>
    <mergeCell ref="Y2886:Z2886"/>
    <mergeCell ref="AA2886:AB2886"/>
    <mergeCell ref="AC2886:AD2886"/>
    <mergeCell ref="K2884:L2884"/>
    <mergeCell ref="M2884:N2884"/>
    <mergeCell ref="O2884:P2884"/>
    <mergeCell ref="Q2884:R2884"/>
    <mergeCell ref="S2884:T2884"/>
    <mergeCell ref="U2884:V2884"/>
    <mergeCell ref="K2887:L2887"/>
    <mergeCell ref="M2887:N2887"/>
    <mergeCell ref="O2887:P2887"/>
    <mergeCell ref="Q2887:R2887"/>
    <mergeCell ref="S2887:T2887"/>
    <mergeCell ref="U2887:V2887"/>
    <mergeCell ref="K2892:L2892"/>
    <mergeCell ref="M2892:N2892"/>
    <mergeCell ref="O2892:P2892"/>
    <mergeCell ref="Q2892:R2892"/>
    <mergeCell ref="S2892:T2892"/>
    <mergeCell ref="U2892:V2892"/>
    <mergeCell ref="W2892:X2892"/>
    <mergeCell ref="Y2892:Z2892"/>
    <mergeCell ref="AA2892:AB2892"/>
    <mergeCell ref="AC2892:AD2892"/>
    <mergeCell ref="K2893:L2893"/>
    <mergeCell ref="M2893:N2893"/>
    <mergeCell ref="O2893:P2893"/>
    <mergeCell ref="Q2893:R2893"/>
    <mergeCell ref="S2893:T2893"/>
    <mergeCell ref="U2893:V2893"/>
    <mergeCell ref="W2893:X2893"/>
    <mergeCell ref="Y2893:Z2893"/>
    <mergeCell ref="AA2893:AB2893"/>
    <mergeCell ref="AC2893:AD2893"/>
    <mergeCell ref="K2890:L2890"/>
    <mergeCell ref="M2890:N2890"/>
    <mergeCell ref="O2890:P2890"/>
    <mergeCell ref="Q2890:R2890"/>
    <mergeCell ref="S2890:T2890"/>
    <mergeCell ref="U2890:V2890"/>
    <mergeCell ref="W2890:X2890"/>
    <mergeCell ref="Y2890:Z2890"/>
    <mergeCell ref="AA2890:AB2890"/>
    <mergeCell ref="AC2890:AD2890"/>
    <mergeCell ref="K2891:L2891"/>
    <mergeCell ref="M2891:N2891"/>
    <mergeCell ref="O2891:P2891"/>
    <mergeCell ref="Q2891:R2891"/>
    <mergeCell ref="S2891:T2891"/>
    <mergeCell ref="U2891:V2891"/>
    <mergeCell ref="W2891:X2891"/>
    <mergeCell ref="Y2891:Z2891"/>
    <mergeCell ref="AA2891:AB2891"/>
    <mergeCell ref="AC2891:AD2891"/>
    <mergeCell ref="W2894:X2894"/>
    <mergeCell ref="Y2894:Z2894"/>
    <mergeCell ref="AA2894:AB2894"/>
    <mergeCell ref="AC2894:AD2894"/>
    <mergeCell ref="K2895:L2895"/>
    <mergeCell ref="M2895:N2895"/>
    <mergeCell ref="O2895:P2895"/>
    <mergeCell ref="Q2895:R2895"/>
    <mergeCell ref="S2895:T2895"/>
    <mergeCell ref="U2895:V2895"/>
    <mergeCell ref="W2895:X2895"/>
    <mergeCell ref="Y2895:Z2895"/>
    <mergeCell ref="AA2895:AB2895"/>
    <mergeCell ref="AC2895:AD2895"/>
    <mergeCell ref="K2896:L2896"/>
    <mergeCell ref="M2896:N2896"/>
    <mergeCell ref="O2896:P2896"/>
    <mergeCell ref="Q2896:R2896"/>
    <mergeCell ref="S2896:T2896"/>
    <mergeCell ref="U2896:V2896"/>
    <mergeCell ref="W2896:X2896"/>
    <mergeCell ref="Y2896:Z2896"/>
    <mergeCell ref="AA2896:AB2896"/>
    <mergeCell ref="AC2896:AD2896"/>
    <mergeCell ref="K2894:L2894"/>
    <mergeCell ref="M2894:N2894"/>
    <mergeCell ref="O2894:P2894"/>
    <mergeCell ref="Q2894:R2894"/>
    <mergeCell ref="S2894:T2894"/>
    <mergeCell ref="U2894:V2894"/>
    <mergeCell ref="K2897:L2897"/>
    <mergeCell ref="M2897:N2897"/>
    <mergeCell ref="O2897:P2897"/>
    <mergeCell ref="Q2897:R2897"/>
    <mergeCell ref="S2897:T2897"/>
    <mergeCell ref="U2897:V2897"/>
    <mergeCell ref="K2900:L2900"/>
    <mergeCell ref="M2900:N2900"/>
    <mergeCell ref="O2900:P2900"/>
    <mergeCell ref="Q2900:R2900"/>
    <mergeCell ref="S2900:T2900"/>
    <mergeCell ref="U2900:V2900"/>
    <mergeCell ref="W2900:X2900"/>
    <mergeCell ref="Y2900:Z2900"/>
    <mergeCell ref="AA2900:AB2900"/>
    <mergeCell ref="AC2900:AD2900"/>
    <mergeCell ref="K2901:L2901"/>
    <mergeCell ref="M2901:N2901"/>
    <mergeCell ref="O2901:P2901"/>
    <mergeCell ref="Q2901:R2901"/>
    <mergeCell ref="S2901:T2901"/>
    <mergeCell ref="U2901:V2901"/>
    <mergeCell ref="W2901:X2901"/>
    <mergeCell ref="Y2901:Z2901"/>
    <mergeCell ref="AA2901:AB2901"/>
    <mergeCell ref="AC2901:AD2901"/>
    <mergeCell ref="W2897:X2897"/>
    <mergeCell ref="Y2897:Z2897"/>
    <mergeCell ref="AA2897:AB2897"/>
    <mergeCell ref="AC2897:AD2897"/>
    <mergeCell ref="K2898:L2898"/>
    <mergeCell ref="M2898:N2898"/>
    <mergeCell ref="O2898:P2898"/>
    <mergeCell ref="Q2898:R2898"/>
    <mergeCell ref="S2898:T2898"/>
    <mergeCell ref="U2898:V2898"/>
    <mergeCell ref="W2898:X2898"/>
    <mergeCell ref="Y2898:Z2898"/>
    <mergeCell ref="AA2898:AB2898"/>
    <mergeCell ref="AC2898:AD2898"/>
    <mergeCell ref="K2899:L2899"/>
    <mergeCell ref="M2899:N2899"/>
    <mergeCell ref="O2899:P2899"/>
    <mergeCell ref="Q2899:R2899"/>
    <mergeCell ref="S2899:T2899"/>
    <mergeCell ref="U2899:V2899"/>
    <mergeCell ref="W2899:X2899"/>
    <mergeCell ref="Y2899:Z2899"/>
    <mergeCell ref="AA2899:AB2899"/>
    <mergeCell ref="AC2899:AD2899"/>
    <mergeCell ref="W2905:X2905"/>
    <mergeCell ref="Y2905:Z2905"/>
    <mergeCell ref="AA2905:AB2905"/>
    <mergeCell ref="AC2905:AD2905"/>
    <mergeCell ref="K2906:L2906"/>
    <mergeCell ref="M2906:N2906"/>
    <mergeCell ref="O2906:P2906"/>
    <mergeCell ref="Q2906:R2906"/>
    <mergeCell ref="S2906:T2906"/>
    <mergeCell ref="U2906:V2906"/>
    <mergeCell ref="W2906:X2906"/>
    <mergeCell ref="Y2906:Z2906"/>
    <mergeCell ref="AA2906:AB2906"/>
    <mergeCell ref="AC2906:AD2906"/>
    <mergeCell ref="K2907:L2907"/>
    <mergeCell ref="M2907:N2907"/>
    <mergeCell ref="O2907:P2907"/>
    <mergeCell ref="Q2907:R2907"/>
    <mergeCell ref="S2907:T2907"/>
    <mergeCell ref="U2907:V2907"/>
    <mergeCell ref="W2907:X2907"/>
    <mergeCell ref="Y2907:Z2907"/>
    <mergeCell ref="AA2907:AB2907"/>
    <mergeCell ref="AC2907:AD2907"/>
    <mergeCell ref="M2905:N2905"/>
    <mergeCell ref="O2905:P2905"/>
    <mergeCell ref="Q2905:R2905"/>
    <mergeCell ref="S2905:T2905"/>
    <mergeCell ref="U2905:V2905"/>
    <mergeCell ref="W2902:X2902"/>
    <mergeCell ref="Y2902:Z2902"/>
    <mergeCell ref="AA2902:AB2902"/>
    <mergeCell ref="AC2902:AD2902"/>
    <mergeCell ref="K2903:L2903"/>
    <mergeCell ref="M2903:N2903"/>
    <mergeCell ref="O2903:P2903"/>
    <mergeCell ref="Q2903:R2903"/>
    <mergeCell ref="S2903:T2903"/>
    <mergeCell ref="U2903:V2903"/>
    <mergeCell ref="W2903:X2903"/>
    <mergeCell ref="Y2903:Z2903"/>
    <mergeCell ref="AA2903:AB2903"/>
    <mergeCell ref="AC2903:AD2903"/>
    <mergeCell ref="K2904:L2904"/>
    <mergeCell ref="M2904:N2904"/>
    <mergeCell ref="O2904:P2904"/>
    <mergeCell ref="Q2904:R2904"/>
    <mergeCell ref="S2904:T2904"/>
    <mergeCell ref="U2904:V2904"/>
    <mergeCell ref="W2904:X2904"/>
    <mergeCell ref="Y2904:Z2904"/>
    <mergeCell ref="AA2904:AB2904"/>
    <mergeCell ref="AC2904:AD2904"/>
    <mergeCell ref="K2902:L2902"/>
    <mergeCell ref="M2902:N2902"/>
    <mergeCell ref="O2902:P2902"/>
    <mergeCell ref="Q2902:R2902"/>
    <mergeCell ref="S2902:T2902"/>
    <mergeCell ref="U2902:V2902"/>
    <mergeCell ref="K2905:L2905"/>
    <mergeCell ref="K2910:L2910"/>
    <mergeCell ref="M2910:N2910"/>
    <mergeCell ref="O2910:P2910"/>
    <mergeCell ref="Q2910:R2910"/>
    <mergeCell ref="S2910:T2910"/>
    <mergeCell ref="U2910:V2910"/>
    <mergeCell ref="W2910:X2910"/>
    <mergeCell ref="Y2910:Z2910"/>
    <mergeCell ref="AA2910:AB2910"/>
    <mergeCell ref="AC2910:AD2910"/>
    <mergeCell ref="K2911:L2911"/>
    <mergeCell ref="M2911:N2911"/>
    <mergeCell ref="O2911:P2911"/>
    <mergeCell ref="Q2911:R2911"/>
    <mergeCell ref="S2911:T2911"/>
    <mergeCell ref="U2911:V2911"/>
    <mergeCell ref="W2911:X2911"/>
    <mergeCell ref="Y2911:Z2911"/>
    <mergeCell ref="AA2911:AB2911"/>
    <mergeCell ref="AC2911:AD2911"/>
    <mergeCell ref="K2908:L2908"/>
    <mergeCell ref="M2908:N2908"/>
    <mergeCell ref="O2908:P2908"/>
    <mergeCell ref="Q2908:R2908"/>
    <mergeCell ref="S2908:T2908"/>
    <mergeCell ref="U2908:V2908"/>
    <mergeCell ref="W2908:X2908"/>
    <mergeCell ref="Y2908:Z2908"/>
    <mergeCell ref="AA2908:AB2908"/>
    <mergeCell ref="AC2908:AD2908"/>
    <mergeCell ref="K2909:L2909"/>
    <mergeCell ref="M2909:N2909"/>
    <mergeCell ref="O2909:P2909"/>
    <mergeCell ref="Q2909:R2909"/>
    <mergeCell ref="S2909:T2909"/>
    <mergeCell ref="U2909:V2909"/>
    <mergeCell ref="W2909:X2909"/>
    <mergeCell ref="Y2909:Z2909"/>
    <mergeCell ref="AA2909:AB2909"/>
    <mergeCell ref="AC2909:AD2909"/>
    <mergeCell ref="W2915:X2915"/>
    <mergeCell ref="Y2915:Z2915"/>
    <mergeCell ref="AA2915:AB2915"/>
    <mergeCell ref="AC2915:AD2915"/>
    <mergeCell ref="K2916:L2916"/>
    <mergeCell ref="M2916:N2916"/>
    <mergeCell ref="O2916:P2916"/>
    <mergeCell ref="Q2916:R2916"/>
    <mergeCell ref="S2916:T2916"/>
    <mergeCell ref="U2916:V2916"/>
    <mergeCell ref="W2916:X2916"/>
    <mergeCell ref="Y2916:Z2916"/>
    <mergeCell ref="AA2916:AB2916"/>
    <mergeCell ref="AC2916:AD2916"/>
    <mergeCell ref="K2917:L2917"/>
    <mergeCell ref="M2917:N2917"/>
    <mergeCell ref="O2917:P2917"/>
    <mergeCell ref="Q2917:R2917"/>
    <mergeCell ref="S2917:T2917"/>
    <mergeCell ref="U2917:V2917"/>
    <mergeCell ref="W2917:X2917"/>
    <mergeCell ref="Y2917:Z2917"/>
    <mergeCell ref="AA2917:AB2917"/>
    <mergeCell ref="AC2917:AD2917"/>
    <mergeCell ref="W2912:X2912"/>
    <mergeCell ref="Y2912:Z2912"/>
    <mergeCell ref="AA2912:AB2912"/>
    <mergeCell ref="AC2912:AD2912"/>
    <mergeCell ref="K2913:L2913"/>
    <mergeCell ref="M2913:N2913"/>
    <mergeCell ref="O2913:P2913"/>
    <mergeCell ref="Q2913:R2913"/>
    <mergeCell ref="S2913:T2913"/>
    <mergeCell ref="U2913:V2913"/>
    <mergeCell ref="W2913:X2913"/>
    <mergeCell ref="Y2913:Z2913"/>
    <mergeCell ref="AA2913:AB2913"/>
    <mergeCell ref="AC2913:AD2913"/>
    <mergeCell ref="K2914:L2914"/>
    <mergeCell ref="M2914:N2914"/>
    <mergeCell ref="O2914:P2914"/>
    <mergeCell ref="Q2914:R2914"/>
    <mergeCell ref="S2914:T2914"/>
    <mergeCell ref="U2914:V2914"/>
    <mergeCell ref="W2914:X2914"/>
    <mergeCell ref="Y2914:Z2914"/>
    <mergeCell ref="AA2914:AB2914"/>
    <mergeCell ref="AC2914:AD2914"/>
    <mergeCell ref="K2912:L2912"/>
    <mergeCell ref="M2912:N2912"/>
    <mergeCell ref="O2912:P2912"/>
    <mergeCell ref="Q2912:R2912"/>
    <mergeCell ref="S2912:T2912"/>
    <mergeCell ref="U2912:V2912"/>
    <mergeCell ref="K2915:L2915"/>
    <mergeCell ref="M2915:N2915"/>
    <mergeCell ref="O2915:P2915"/>
    <mergeCell ref="Q2915:R2915"/>
    <mergeCell ref="S2915:T2915"/>
    <mergeCell ref="U2915:V2915"/>
    <mergeCell ref="AA2920:AB2920"/>
    <mergeCell ref="AC2920:AD2920"/>
    <mergeCell ref="K2921:L2921"/>
    <mergeCell ref="M2921:N2921"/>
    <mergeCell ref="O2921:P2921"/>
    <mergeCell ref="Q2921:R2921"/>
    <mergeCell ref="S2921:T2921"/>
    <mergeCell ref="U2921:V2921"/>
    <mergeCell ref="W2921:X2921"/>
    <mergeCell ref="Y2921:Z2921"/>
    <mergeCell ref="AA2921:AB2921"/>
    <mergeCell ref="AC2921:AD2921"/>
    <mergeCell ref="K2922:L2922"/>
    <mergeCell ref="M2922:N2922"/>
    <mergeCell ref="O2922:P2922"/>
    <mergeCell ref="Q2922:R2922"/>
    <mergeCell ref="S2922:T2922"/>
    <mergeCell ref="U2922:V2922"/>
    <mergeCell ref="W2922:X2922"/>
    <mergeCell ref="Y2922:Z2922"/>
    <mergeCell ref="AA2922:AB2922"/>
    <mergeCell ref="AC2922:AD2922"/>
    <mergeCell ref="K2918:L2918"/>
    <mergeCell ref="M2918:N2918"/>
    <mergeCell ref="O2918:P2918"/>
    <mergeCell ref="Q2918:R2918"/>
    <mergeCell ref="S2918:T2918"/>
    <mergeCell ref="U2918:V2918"/>
    <mergeCell ref="W2918:X2918"/>
    <mergeCell ref="Y2918:Z2918"/>
    <mergeCell ref="AA2918:AB2918"/>
    <mergeCell ref="AC2918:AD2918"/>
    <mergeCell ref="K2919:L2919"/>
    <mergeCell ref="M2919:N2919"/>
    <mergeCell ref="O2919:P2919"/>
    <mergeCell ref="Q2919:R2919"/>
    <mergeCell ref="S2919:T2919"/>
    <mergeCell ref="U2919:V2919"/>
    <mergeCell ref="W2919:X2919"/>
    <mergeCell ref="Y2919:Z2919"/>
    <mergeCell ref="AA2919:AB2919"/>
    <mergeCell ref="AC2919:AD2919"/>
    <mergeCell ref="K2920:L2920"/>
    <mergeCell ref="M2920:N2920"/>
    <mergeCell ref="O2920:P2920"/>
    <mergeCell ref="Q2920:R2920"/>
    <mergeCell ref="S2920:T2920"/>
    <mergeCell ref="U2920:V2920"/>
    <mergeCell ref="AA2926:AB2926"/>
    <mergeCell ref="AC2926:AD2926"/>
    <mergeCell ref="K2927:L2927"/>
    <mergeCell ref="M2927:N2927"/>
    <mergeCell ref="O2927:P2927"/>
    <mergeCell ref="Q2927:R2927"/>
    <mergeCell ref="S2927:T2927"/>
    <mergeCell ref="U2927:V2927"/>
    <mergeCell ref="W2927:X2927"/>
    <mergeCell ref="Y2927:Z2927"/>
    <mergeCell ref="AA2927:AB2927"/>
    <mergeCell ref="AC2927:AD2927"/>
    <mergeCell ref="W2923:X2923"/>
    <mergeCell ref="Y2923:Z2923"/>
    <mergeCell ref="AA2923:AB2923"/>
    <mergeCell ref="AC2923:AD2923"/>
    <mergeCell ref="K2924:L2924"/>
    <mergeCell ref="M2924:N2924"/>
    <mergeCell ref="O2924:P2924"/>
    <mergeCell ref="Q2924:R2924"/>
    <mergeCell ref="S2924:T2924"/>
    <mergeCell ref="U2924:V2924"/>
    <mergeCell ref="W2924:X2924"/>
    <mergeCell ref="Y2924:Z2924"/>
    <mergeCell ref="AA2924:AB2924"/>
    <mergeCell ref="AC2924:AD2924"/>
    <mergeCell ref="K2925:L2925"/>
    <mergeCell ref="M2925:N2925"/>
    <mergeCell ref="O2925:P2925"/>
    <mergeCell ref="Q2925:R2925"/>
    <mergeCell ref="S2925:T2925"/>
    <mergeCell ref="U2925:V2925"/>
    <mergeCell ref="W2925:X2925"/>
    <mergeCell ref="Y2925:Z2925"/>
    <mergeCell ref="AA2925:AB2925"/>
    <mergeCell ref="AC2925:AD2925"/>
    <mergeCell ref="K2923:L2923"/>
    <mergeCell ref="M2923:N2923"/>
    <mergeCell ref="O2923:P2923"/>
    <mergeCell ref="Q2923:R2923"/>
    <mergeCell ref="S2923:T2923"/>
    <mergeCell ref="U2923:V2923"/>
    <mergeCell ref="AA2930:AB2930"/>
    <mergeCell ref="AC2930:AD2930"/>
    <mergeCell ref="K2931:L2931"/>
    <mergeCell ref="M2931:N2931"/>
    <mergeCell ref="O2931:P2931"/>
    <mergeCell ref="Q2931:R2931"/>
    <mergeCell ref="S2931:T2931"/>
    <mergeCell ref="U2931:V2931"/>
    <mergeCell ref="W2931:X2931"/>
    <mergeCell ref="Y2931:Z2931"/>
    <mergeCell ref="AA2931:AB2931"/>
    <mergeCell ref="AC2931:AD2931"/>
    <mergeCell ref="D2930:F2930"/>
    <mergeCell ref="G2930:J2930"/>
    <mergeCell ref="D2931:F2931"/>
    <mergeCell ref="G2931:J2931"/>
    <mergeCell ref="K2928:L2928"/>
    <mergeCell ref="M2928:N2928"/>
    <mergeCell ref="O2928:P2928"/>
    <mergeCell ref="Q2928:R2928"/>
    <mergeCell ref="S2928:T2928"/>
    <mergeCell ref="U2928:V2928"/>
    <mergeCell ref="W2928:X2928"/>
    <mergeCell ref="Y2928:Z2928"/>
    <mergeCell ref="AA2928:AB2928"/>
    <mergeCell ref="AC2928:AD2928"/>
    <mergeCell ref="K2929:L2929"/>
    <mergeCell ref="M2929:N2929"/>
    <mergeCell ref="O2929:P2929"/>
    <mergeCell ref="Q2929:R2929"/>
    <mergeCell ref="S2929:T2929"/>
    <mergeCell ref="U2929:V2929"/>
    <mergeCell ref="W2929:X2929"/>
    <mergeCell ref="Y2929:Z2929"/>
    <mergeCell ref="AA2929:AB2929"/>
    <mergeCell ref="AC2929:AD2929"/>
    <mergeCell ref="AA2934:AB2934"/>
    <mergeCell ref="AC2934:AD2934"/>
    <mergeCell ref="K2935:L2935"/>
    <mergeCell ref="M2935:N2935"/>
    <mergeCell ref="O2935:P2935"/>
    <mergeCell ref="Q2935:R2935"/>
    <mergeCell ref="S2935:T2935"/>
    <mergeCell ref="U2935:V2935"/>
    <mergeCell ref="W2935:X2935"/>
    <mergeCell ref="Y2935:Z2935"/>
    <mergeCell ref="AA2935:AB2935"/>
    <mergeCell ref="AC2935:AD2935"/>
    <mergeCell ref="D2934:F2934"/>
    <mergeCell ref="G2934:J2934"/>
    <mergeCell ref="D2935:F2935"/>
    <mergeCell ref="G2935:J2935"/>
    <mergeCell ref="K2932:L2932"/>
    <mergeCell ref="M2932:N2932"/>
    <mergeCell ref="O2932:P2932"/>
    <mergeCell ref="Q2932:R2932"/>
    <mergeCell ref="S2932:T2932"/>
    <mergeCell ref="U2932:V2932"/>
    <mergeCell ref="W2932:X2932"/>
    <mergeCell ref="Y2932:Z2932"/>
    <mergeCell ref="AA2932:AB2932"/>
    <mergeCell ref="AC2932:AD2932"/>
    <mergeCell ref="K2933:L2933"/>
    <mergeCell ref="M2933:N2933"/>
    <mergeCell ref="O2933:P2933"/>
    <mergeCell ref="Q2933:R2933"/>
    <mergeCell ref="S2933:T2933"/>
    <mergeCell ref="U2933:V2933"/>
    <mergeCell ref="W2933:X2933"/>
    <mergeCell ref="Y2933:Z2933"/>
    <mergeCell ref="AA2933:AB2933"/>
    <mergeCell ref="AC2933:AD2933"/>
    <mergeCell ref="D2932:F2932"/>
    <mergeCell ref="G2932:J2932"/>
    <mergeCell ref="D2933:F2933"/>
    <mergeCell ref="G2933:J2933"/>
    <mergeCell ref="AA2938:AB2938"/>
    <mergeCell ref="AC2938:AD2938"/>
    <mergeCell ref="K2939:L2939"/>
    <mergeCell ref="M2939:N2939"/>
    <mergeCell ref="O2939:P2939"/>
    <mergeCell ref="Q2939:R2939"/>
    <mergeCell ref="S2939:T2939"/>
    <mergeCell ref="U2939:V2939"/>
    <mergeCell ref="W2939:X2939"/>
    <mergeCell ref="Y2939:Z2939"/>
    <mergeCell ref="AA2939:AB2939"/>
    <mergeCell ref="AC2939:AD2939"/>
    <mergeCell ref="D2938:F2938"/>
    <mergeCell ref="G2938:J2938"/>
    <mergeCell ref="D2939:F2939"/>
    <mergeCell ref="G2939:J2939"/>
    <mergeCell ref="K2936:L2936"/>
    <mergeCell ref="M2936:N2936"/>
    <mergeCell ref="O2936:P2936"/>
    <mergeCell ref="Q2936:R2936"/>
    <mergeCell ref="S2936:T2936"/>
    <mergeCell ref="U2936:V2936"/>
    <mergeCell ref="W2936:X2936"/>
    <mergeCell ref="Y2936:Z2936"/>
    <mergeCell ref="AA2936:AB2936"/>
    <mergeCell ref="AC2936:AD2936"/>
    <mergeCell ref="K2937:L2937"/>
    <mergeCell ref="M2937:N2937"/>
    <mergeCell ref="O2937:P2937"/>
    <mergeCell ref="Q2937:R2937"/>
    <mergeCell ref="S2937:T2937"/>
    <mergeCell ref="U2937:V2937"/>
    <mergeCell ref="W2937:X2937"/>
    <mergeCell ref="Y2937:Z2937"/>
    <mergeCell ref="AA2937:AB2937"/>
    <mergeCell ref="AC2937:AD2937"/>
    <mergeCell ref="D2936:F2936"/>
    <mergeCell ref="G2936:J2936"/>
    <mergeCell ref="D2937:F2937"/>
    <mergeCell ref="G2937:J2937"/>
    <mergeCell ref="AA2942:AB2942"/>
    <mergeCell ref="AC2942:AD2942"/>
    <mergeCell ref="K2943:L2943"/>
    <mergeCell ref="M2943:N2943"/>
    <mergeCell ref="O2943:P2943"/>
    <mergeCell ref="Q2943:R2943"/>
    <mergeCell ref="S2943:T2943"/>
    <mergeCell ref="U2943:V2943"/>
    <mergeCell ref="W2943:X2943"/>
    <mergeCell ref="Y2943:Z2943"/>
    <mergeCell ref="AA2943:AB2943"/>
    <mergeCell ref="AC2943:AD2943"/>
    <mergeCell ref="K2940:L2940"/>
    <mergeCell ref="M2940:N2940"/>
    <mergeCell ref="O2940:P2940"/>
    <mergeCell ref="Q2940:R2940"/>
    <mergeCell ref="S2940:T2940"/>
    <mergeCell ref="U2940:V2940"/>
    <mergeCell ref="W2940:X2940"/>
    <mergeCell ref="Y2940:Z2940"/>
    <mergeCell ref="AA2940:AB2940"/>
    <mergeCell ref="AC2940:AD2940"/>
    <mergeCell ref="K2941:L2941"/>
    <mergeCell ref="M2941:N2941"/>
    <mergeCell ref="O2941:P2941"/>
    <mergeCell ref="Q2941:R2941"/>
    <mergeCell ref="S2941:T2941"/>
    <mergeCell ref="U2941:V2941"/>
    <mergeCell ref="W2941:X2941"/>
    <mergeCell ref="Y2941:Z2941"/>
    <mergeCell ref="AA2941:AB2941"/>
    <mergeCell ref="AC2941:AD2941"/>
    <mergeCell ref="D2940:F2940"/>
    <mergeCell ref="G2940:J2940"/>
    <mergeCell ref="D2941:F2941"/>
    <mergeCell ref="G2941:J2941"/>
    <mergeCell ref="W2952:X2952"/>
    <mergeCell ref="Y2952:Z2952"/>
    <mergeCell ref="AA2952:AB2952"/>
    <mergeCell ref="AC2952:AD2952"/>
    <mergeCell ref="K2953:L2953"/>
    <mergeCell ref="M2953:N2953"/>
    <mergeCell ref="O2953:P2953"/>
    <mergeCell ref="Q2953:R2953"/>
    <mergeCell ref="S2953:T2953"/>
    <mergeCell ref="U2953:V2953"/>
    <mergeCell ref="W2953:X2953"/>
    <mergeCell ref="Y2953:Z2953"/>
    <mergeCell ref="AA2953:AB2953"/>
    <mergeCell ref="AC2953:AD2953"/>
    <mergeCell ref="K2950:L2950"/>
    <mergeCell ref="M2950:N2950"/>
    <mergeCell ref="O2950:P2950"/>
    <mergeCell ref="Q2950:R2950"/>
    <mergeCell ref="S2950:T2950"/>
    <mergeCell ref="U2950:V2950"/>
    <mergeCell ref="W2950:X2950"/>
    <mergeCell ref="Y2950:Z2950"/>
    <mergeCell ref="AA2950:AB2950"/>
    <mergeCell ref="AC2950:AD2950"/>
    <mergeCell ref="K2951:L2951"/>
    <mergeCell ref="M2951:N2951"/>
    <mergeCell ref="O2951:P2951"/>
    <mergeCell ref="Q2951:R2951"/>
    <mergeCell ref="S2951:T2951"/>
    <mergeCell ref="U2951:V2951"/>
    <mergeCell ref="W2951:X2951"/>
    <mergeCell ref="Y2951:Z2951"/>
    <mergeCell ref="AA2951:AB2951"/>
    <mergeCell ref="AC2951:AD2951"/>
    <mergeCell ref="U2949:V2949"/>
    <mergeCell ref="W2949:X2949"/>
    <mergeCell ref="Y2949:Z2949"/>
    <mergeCell ref="AA2949:AB2949"/>
    <mergeCell ref="AC2949:AD2949"/>
    <mergeCell ref="Q2949:R2949"/>
    <mergeCell ref="S2949:T2949"/>
    <mergeCell ref="K2946:L2946"/>
    <mergeCell ref="M2946:N2946"/>
    <mergeCell ref="O2946:P2946"/>
    <mergeCell ref="Q2946:R2946"/>
    <mergeCell ref="S2946:T2946"/>
    <mergeCell ref="U2946:V2946"/>
    <mergeCell ref="W2946:X2946"/>
    <mergeCell ref="Y2946:Z2946"/>
    <mergeCell ref="AA2946:AB2946"/>
    <mergeCell ref="AA2957:AB2957"/>
    <mergeCell ref="AC2957:AD2957"/>
    <mergeCell ref="K2958:L2958"/>
    <mergeCell ref="M2958:N2958"/>
    <mergeCell ref="O2958:P2958"/>
    <mergeCell ref="Q2958:R2958"/>
    <mergeCell ref="S2958:T2958"/>
    <mergeCell ref="U2958:V2958"/>
    <mergeCell ref="W2958:X2958"/>
    <mergeCell ref="Y2958:Z2958"/>
    <mergeCell ref="AA2958:AB2958"/>
    <mergeCell ref="AC2958:AD2958"/>
    <mergeCell ref="K2959:L2959"/>
    <mergeCell ref="M2959:N2959"/>
    <mergeCell ref="O2959:P2959"/>
    <mergeCell ref="Q2959:R2959"/>
    <mergeCell ref="S2959:T2959"/>
    <mergeCell ref="U2959:V2959"/>
    <mergeCell ref="W2959:X2959"/>
    <mergeCell ref="Y2959:Z2959"/>
    <mergeCell ref="AA2959:AB2959"/>
    <mergeCell ref="AC2959:AD2959"/>
    <mergeCell ref="W2954:X2954"/>
    <mergeCell ref="Y2954:Z2954"/>
    <mergeCell ref="AA2954:AB2954"/>
    <mergeCell ref="AC2954:AD2954"/>
    <mergeCell ref="K2955:L2955"/>
    <mergeCell ref="M2955:N2955"/>
    <mergeCell ref="O2955:P2955"/>
    <mergeCell ref="Q2955:R2955"/>
    <mergeCell ref="S2955:T2955"/>
    <mergeCell ref="U2955:V2955"/>
    <mergeCell ref="W2955:X2955"/>
    <mergeCell ref="Y2955:Z2955"/>
    <mergeCell ref="AA2955:AB2955"/>
    <mergeCell ref="AC2955:AD2955"/>
    <mergeCell ref="K2956:L2956"/>
    <mergeCell ref="M2956:N2956"/>
    <mergeCell ref="O2956:P2956"/>
    <mergeCell ref="Q2956:R2956"/>
    <mergeCell ref="S2956:T2956"/>
    <mergeCell ref="U2956:V2956"/>
    <mergeCell ref="W2956:X2956"/>
    <mergeCell ref="Y2956:Z2956"/>
    <mergeCell ref="AA2956:AB2956"/>
    <mergeCell ref="AC2956:AD2956"/>
    <mergeCell ref="S2952:T2952"/>
    <mergeCell ref="U2952:V2952"/>
    <mergeCell ref="AA2962:AB2962"/>
    <mergeCell ref="AC2962:AD2962"/>
    <mergeCell ref="K2963:L2963"/>
    <mergeCell ref="M2963:N2963"/>
    <mergeCell ref="O2963:P2963"/>
    <mergeCell ref="Q2963:R2963"/>
    <mergeCell ref="S2963:T2963"/>
    <mergeCell ref="U2963:V2963"/>
    <mergeCell ref="W2963:X2963"/>
    <mergeCell ref="Y2963:Z2963"/>
    <mergeCell ref="AA2963:AB2963"/>
    <mergeCell ref="AC2963:AD2963"/>
    <mergeCell ref="K2964:L2964"/>
    <mergeCell ref="M2964:N2964"/>
    <mergeCell ref="O2964:P2964"/>
    <mergeCell ref="Q2964:R2964"/>
    <mergeCell ref="S2964:T2964"/>
    <mergeCell ref="U2964:V2964"/>
    <mergeCell ref="W2964:X2964"/>
    <mergeCell ref="Y2964:Z2964"/>
    <mergeCell ref="AA2964:AB2964"/>
    <mergeCell ref="AC2964:AD2964"/>
    <mergeCell ref="K2960:L2960"/>
    <mergeCell ref="M2960:N2960"/>
    <mergeCell ref="O2960:P2960"/>
    <mergeCell ref="Q2960:R2960"/>
    <mergeCell ref="S2960:T2960"/>
    <mergeCell ref="U2960:V2960"/>
    <mergeCell ref="W2960:X2960"/>
    <mergeCell ref="Y2960:Z2960"/>
    <mergeCell ref="AA2960:AB2960"/>
    <mergeCell ref="AC2960:AD2960"/>
    <mergeCell ref="K2961:L2961"/>
    <mergeCell ref="M2961:N2961"/>
    <mergeCell ref="O2961:P2961"/>
    <mergeCell ref="Q2961:R2961"/>
    <mergeCell ref="S2961:T2961"/>
    <mergeCell ref="U2961:V2961"/>
    <mergeCell ref="W2961:X2961"/>
    <mergeCell ref="Y2961:Z2961"/>
    <mergeCell ref="AA2961:AB2961"/>
    <mergeCell ref="AC2961:AD2961"/>
    <mergeCell ref="AA2970:AB2970"/>
    <mergeCell ref="AC2970:AD2970"/>
    <mergeCell ref="K2967:L2967"/>
    <mergeCell ref="M2967:N2967"/>
    <mergeCell ref="O2967:P2967"/>
    <mergeCell ref="Q2967:R2967"/>
    <mergeCell ref="S2967:T2967"/>
    <mergeCell ref="U2967:V2967"/>
    <mergeCell ref="W2967:X2967"/>
    <mergeCell ref="Y2967:Z2967"/>
    <mergeCell ref="AA2967:AB2967"/>
    <mergeCell ref="AC2967:AD2967"/>
    <mergeCell ref="K2968:L2968"/>
    <mergeCell ref="M2968:N2968"/>
    <mergeCell ref="O2968:P2968"/>
    <mergeCell ref="Q2968:R2968"/>
    <mergeCell ref="S2968:T2968"/>
    <mergeCell ref="U2968:V2968"/>
    <mergeCell ref="W2968:X2968"/>
    <mergeCell ref="Y2968:Z2968"/>
    <mergeCell ref="AA2968:AB2968"/>
    <mergeCell ref="AC2968:AD2968"/>
    <mergeCell ref="K2965:L2965"/>
    <mergeCell ref="M2965:N2965"/>
    <mergeCell ref="O2965:P2965"/>
    <mergeCell ref="Q2965:R2965"/>
    <mergeCell ref="S2965:T2965"/>
    <mergeCell ref="U2965:V2965"/>
    <mergeCell ref="W2965:X2965"/>
    <mergeCell ref="Y2965:Z2965"/>
    <mergeCell ref="AA2965:AB2965"/>
    <mergeCell ref="AC2965:AD2965"/>
    <mergeCell ref="K2966:L2966"/>
    <mergeCell ref="M2966:N2966"/>
    <mergeCell ref="O2966:P2966"/>
    <mergeCell ref="Q2966:R2966"/>
    <mergeCell ref="S2966:T2966"/>
    <mergeCell ref="U2966:V2966"/>
    <mergeCell ref="W2966:X2966"/>
    <mergeCell ref="Y2966:Z2966"/>
    <mergeCell ref="AA2966:AB2966"/>
    <mergeCell ref="AC2966:AD2966"/>
    <mergeCell ref="M505:S505"/>
    <mergeCell ref="M506:S506"/>
    <mergeCell ref="K2973:L2973"/>
    <mergeCell ref="M2973:N2973"/>
    <mergeCell ref="O2973:P2973"/>
    <mergeCell ref="Q2973:R2973"/>
    <mergeCell ref="S2973:T2973"/>
    <mergeCell ref="U2973:V2973"/>
    <mergeCell ref="W2973:X2973"/>
    <mergeCell ref="Y2973:Z2973"/>
    <mergeCell ref="AA2973:AB2973"/>
    <mergeCell ref="AC2973:AD2973"/>
    <mergeCell ref="K2971:L2971"/>
    <mergeCell ref="M2971:N2971"/>
    <mergeCell ref="O2971:P2971"/>
    <mergeCell ref="Q2971:R2971"/>
    <mergeCell ref="S2971:T2971"/>
    <mergeCell ref="U2971:V2971"/>
    <mergeCell ref="W2971:X2971"/>
    <mergeCell ref="Y2971:Z2971"/>
    <mergeCell ref="AA2971:AB2971"/>
    <mergeCell ref="AC2971:AD2971"/>
    <mergeCell ref="K2972:L2972"/>
    <mergeCell ref="M2972:N2972"/>
    <mergeCell ref="U491:AD491"/>
    <mergeCell ref="V492:AD492"/>
    <mergeCell ref="V493:AD493"/>
    <mergeCell ref="V494:AD494"/>
    <mergeCell ref="V495:AD495"/>
    <mergeCell ref="V496:AD496"/>
    <mergeCell ref="V497:AD497"/>
    <mergeCell ref="V498:AD498"/>
    <mergeCell ref="V499:AD499"/>
    <mergeCell ref="V500:AD500"/>
    <mergeCell ref="V501:AD501"/>
    <mergeCell ref="V502:AD502"/>
    <mergeCell ref="M507:S507"/>
    <mergeCell ref="M508:S508"/>
    <mergeCell ref="U504:AD504"/>
    <mergeCell ref="O2972:P2972"/>
    <mergeCell ref="Q2972:R2972"/>
    <mergeCell ref="S2972:T2972"/>
    <mergeCell ref="U2972:V2972"/>
    <mergeCell ref="W2972:X2972"/>
    <mergeCell ref="Y2972:Z2972"/>
    <mergeCell ref="AA2972:AB2972"/>
    <mergeCell ref="AC2972:AD2972"/>
    <mergeCell ref="K2969:L2969"/>
    <mergeCell ref="M2969:N2969"/>
    <mergeCell ref="O2969:P2969"/>
    <mergeCell ref="Q2969:R2969"/>
    <mergeCell ref="S2969:T2969"/>
    <mergeCell ref="U2969:V2969"/>
    <mergeCell ref="W2969:X2969"/>
    <mergeCell ref="Y2969:Z2969"/>
    <mergeCell ref="AA2969:AB2969"/>
    <mergeCell ref="AC2969:AD2969"/>
    <mergeCell ref="K2970:L2970"/>
    <mergeCell ref="M2970:N2970"/>
    <mergeCell ref="O2970:P2970"/>
    <mergeCell ref="Q2970:R2970"/>
    <mergeCell ref="S2970:T2970"/>
    <mergeCell ref="U2970:V2970"/>
    <mergeCell ref="W2970:X2970"/>
    <mergeCell ref="D2860:F2860"/>
    <mergeCell ref="G2860:J2860"/>
    <mergeCell ref="D2861:F2861"/>
    <mergeCell ref="G2861:J2861"/>
    <mergeCell ref="D2862:F2862"/>
    <mergeCell ref="G2862:J2862"/>
    <mergeCell ref="D2863:F2863"/>
    <mergeCell ref="G2863:J2863"/>
    <mergeCell ref="D2864:F2864"/>
    <mergeCell ref="G2864:J2864"/>
    <mergeCell ref="D2865:F2865"/>
    <mergeCell ref="G2865:J2865"/>
    <mergeCell ref="D2866:F2866"/>
    <mergeCell ref="G2866:J2866"/>
    <mergeCell ref="B1800:AD1800"/>
    <mergeCell ref="W2866:X2866"/>
    <mergeCell ref="Y2866:Z2866"/>
    <mergeCell ref="AA2866:AB2866"/>
    <mergeCell ref="D2858:F2858"/>
    <mergeCell ref="G2858:J2858"/>
    <mergeCell ref="D2859:F2859"/>
    <mergeCell ref="G2859:J2859"/>
    <mergeCell ref="K2856:L2856"/>
    <mergeCell ref="M2856:N2856"/>
    <mergeCell ref="O2856:P2856"/>
    <mergeCell ref="Q2856:R2856"/>
    <mergeCell ref="S2856:T2856"/>
    <mergeCell ref="U2856:V2856"/>
    <mergeCell ref="W2856:X2856"/>
    <mergeCell ref="Y2856:Z2856"/>
    <mergeCell ref="AA2856:AB2856"/>
    <mergeCell ref="V508:AD508"/>
    <mergeCell ref="V509:AD509"/>
    <mergeCell ref="V510:AD510"/>
    <mergeCell ref="M509:S509"/>
    <mergeCell ref="M510:S510"/>
    <mergeCell ref="M511:S511"/>
    <mergeCell ref="M512:S512"/>
    <mergeCell ref="M513:S513"/>
    <mergeCell ref="M514:S514"/>
    <mergeCell ref="M515:S515"/>
    <mergeCell ref="M516:S516"/>
    <mergeCell ref="M517:S517"/>
    <mergeCell ref="C508:J508"/>
    <mergeCell ref="D509:J509"/>
    <mergeCell ref="D510:J510"/>
    <mergeCell ref="C516:J516"/>
    <mergeCell ref="D520:J520"/>
    <mergeCell ref="D521:J521"/>
    <mergeCell ref="D528:J528"/>
    <mergeCell ref="D529:J529"/>
    <mergeCell ref="D522:J522"/>
    <mergeCell ref="D523:J523"/>
    <mergeCell ref="D524:J524"/>
    <mergeCell ref="D525:J525"/>
    <mergeCell ref="D526:J526"/>
    <mergeCell ref="D527:J527"/>
    <mergeCell ref="AC2866:AD2866"/>
    <mergeCell ref="W2861:X2861"/>
    <mergeCell ref="Y2861:Z2861"/>
    <mergeCell ref="AA2861:AB2861"/>
    <mergeCell ref="AC2861:AD2861"/>
    <mergeCell ref="K2862:L2862"/>
    <mergeCell ref="M2862:N2862"/>
    <mergeCell ref="D2876:F2876"/>
    <mergeCell ref="G2876:J2876"/>
    <mergeCell ref="D2877:F2877"/>
    <mergeCell ref="G2877:J2877"/>
    <mergeCell ref="D2878:F2878"/>
    <mergeCell ref="G2878:J2878"/>
    <mergeCell ref="D2879:F2879"/>
    <mergeCell ref="G2879:J2879"/>
    <mergeCell ref="D2880:F2880"/>
    <mergeCell ref="G2880:J2880"/>
    <mergeCell ref="D2881:F2881"/>
    <mergeCell ref="G2881:J2881"/>
    <mergeCell ref="D2882:F2882"/>
    <mergeCell ref="G2882:J2882"/>
    <mergeCell ref="D2883:F2883"/>
    <mergeCell ref="G2883:J2883"/>
    <mergeCell ref="D2884:F2884"/>
    <mergeCell ref="G2884:J2884"/>
    <mergeCell ref="D2867:F2867"/>
    <mergeCell ref="G2867:J2867"/>
    <mergeCell ref="D2868:F2868"/>
    <mergeCell ref="G2868:J2868"/>
    <mergeCell ref="D2869:F2869"/>
    <mergeCell ref="G2869:J2869"/>
    <mergeCell ref="D2870:F2870"/>
    <mergeCell ref="G2870:J2870"/>
    <mergeCell ref="D2871:F2871"/>
    <mergeCell ref="G2871:J2871"/>
    <mergeCell ref="D2872:F2872"/>
    <mergeCell ref="G2872:J2872"/>
    <mergeCell ref="D2873:F2873"/>
    <mergeCell ref="G2873:J2873"/>
    <mergeCell ref="D2874:F2874"/>
    <mergeCell ref="G2874:J2874"/>
    <mergeCell ref="D2875:F2875"/>
    <mergeCell ref="G2875:J2875"/>
    <mergeCell ref="D2894:F2894"/>
    <mergeCell ref="G2894:J2894"/>
    <mergeCell ref="D2895:F2895"/>
    <mergeCell ref="G2895:J2895"/>
    <mergeCell ref="D2896:F2896"/>
    <mergeCell ref="G2896:J2896"/>
    <mergeCell ref="D2897:F2897"/>
    <mergeCell ref="G2897:J2897"/>
    <mergeCell ref="D2898:F2898"/>
    <mergeCell ref="G2898:J2898"/>
    <mergeCell ref="D2899:F2899"/>
    <mergeCell ref="G2899:J2899"/>
    <mergeCell ref="D2900:F2900"/>
    <mergeCell ref="G2900:J2900"/>
    <mergeCell ref="D2901:F2901"/>
    <mergeCell ref="G2901:J2901"/>
    <mergeCell ref="D2902:F2902"/>
    <mergeCell ref="G2902:J2902"/>
    <mergeCell ref="D2885:F2885"/>
    <mergeCell ref="G2885:J2885"/>
    <mergeCell ref="D2886:F2886"/>
    <mergeCell ref="G2886:J2886"/>
    <mergeCell ref="D2887:F2887"/>
    <mergeCell ref="G2887:J2887"/>
    <mergeCell ref="D2888:F2888"/>
    <mergeCell ref="G2888:J2888"/>
    <mergeCell ref="D2889:F2889"/>
    <mergeCell ref="G2889:J2889"/>
    <mergeCell ref="D2890:F2890"/>
    <mergeCell ref="G2890:J2890"/>
    <mergeCell ref="D2891:F2891"/>
    <mergeCell ref="G2891:J2891"/>
    <mergeCell ref="D2892:F2892"/>
    <mergeCell ref="G2892:J2892"/>
    <mergeCell ref="D2893:F2893"/>
    <mergeCell ref="G2893:J2893"/>
    <mergeCell ref="B343:AD343"/>
    <mergeCell ref="B344:AD344"/>
    <mergeCell ref="D224:X224"/>
    <mergeCell ref="Y224:AD224"/>
    <mergeCell ref="D225:X225"/>
    <mergeCell ref="D235:X235"/>
    <mergeCell ref="Y235:AD235"/>
    <mergeCell ref="D236:X236"/>
    <mergeCell ref="Y236:AD236"/>
    <mergeCell ref="D237:X237"/>
    <mergeCell ref="D2965:F2965"/>
    <mergeCell ref="G2965:J2965"/>
    <mergeCell ref="D2927:F2927"/>
    <mergeCell ref="G2927:J2927"/>
    <mergeCell ref="D2928:F2928"/>
    <mergeCell ref="G2928:J2928"/>
    <mergeCell ref="D2929:F2929"/>
    <mergeCell ref="G2929:J2929"/>
    <mergeCell ref="D2953:F2953"/>
    <mergeCell ref="G2953:J2953"/>
    <mergeCell ref="D2942:F2942"/>
    <mergeCell ref="G2942:J2942"/>
    <mergeCell ref="D2943:F2943"/>
    <mergeCell ref="G2943:J2943"/>
    <mergeCell ref="D2966:F2966"/>
    <mergeCell ref="G2966:J2966"/>
    <mergeCell ref="D2967:F2967"/>
    <mergeCell ref="G2967:J2967"/>
    <mergeCell ref="D2954:F2954"/>
    <mergeCell ref="G2954:J2954"/>
    <mergeCell ref="D2955:F2955"/>
    <mergeCell ref="G2955:J2955"/>
    <mergeCell ref="D2956:F2956"/>
    <mergeCell ref="G2956:J2956"/>
    <mergeCell ref="D2957:F2957"/>
    <mergeCell ref="G2957:J2957"/>
    <mergeCell ref="D2958:F2958"/>
    <mergeCell ref="G2958:J2958"/>
    <mergeCell ref="D2959:F2959"/>
    <mergeCell ref="G2959:J2959"/>
    <mergeCell ref="D2960:F2960"/>
    <mergeCell ref="G2960:J2960"/>
    <mergeCell ref="D2961:F2961"/>
    <mergeCell ref="G2961:J2961"/>
    <mergeCell ref="D2962:F2962"/>
    <mergeCell ref="G2962:J2962"/>
    <mergeCell ref="D2963:F2963"/>
    <mergeCell ref="G2963:J2963"/>
    <mergeCell ref="D2964:F2964"/>
    <mergeCell ref="G2964:J2964"/>
    <mergeCell ref="D2912:F2912"/>
    <mergeCell ref="G2912:J2912"/>
    <mergeCell ref="D2913:F2913"/>
    <mergeCell ref="G2913:J2913"/>
    <mergeCell ref="D2914:F2914"/>
    <mergeCell ref="G2914:J2914"/>
    <mergeCell ref="D2915:F2915"/>
    <mergeCell ref="G2915:J2915"/>
    <mergeCell ref="D2916:F2916"/>
    <mergeCell ref="Z370:AA370"/>
    <mergeCell ref="AB370:AC370"/>
    <mergeCell ref="D371:G371"/>
    <mergeCell ref="H371:I371"/>
    <mergeCell ref="J371:K371"/>
    <mergeCell ref="C1876:AD1876"/>
    <mergeCell ref="C2146:AD2146"/>
    <mergeCell ref="C3575:AD3575"/>
    <mergeCell ref="D2944:F2944"/>
    <mergeCell ref="G2944:J2944"/>
    <mergeCell ref="D2945:F2945"/>
    <mergeCell ref="G2945:J2945"/>
    <mergeCell ref="D2946:F2946"/>
    <mergeCell ref="G2946:J2946"/>
    <mergeCell ref="D2947:F2947"/>
    <mergeCell ref="G2947:J2947"/>
    <mergeCell ref="D2948:F2948"/>
    <mergeCell ref="G2948:J2948"/>
    <mergeCell ref="D2949:F2949"/>
    <mergeCell ref="G2949:J2949"/>
    <mergeCell ref="D2950:F2950"/>
    <mergeCell ref="G2950:J2950"/>
    <mergeCell ref="D2951:F2951"/>
    <mergeCell ref="G2951:J2951"/>
    <mergeCell ref="D2952:F2952"/>
    <mergeCell ref="G2952:J2952"/>
    <mergeCell ref="D2921:F2921"/>
    <mergeCell ref="G2921:J2921"/>
    <mergeCell ref="D2922:F2922"/>
    <mergeCell ref="G2922:J2922"/>
    <mergeCell ref="D2923:F2923"/>
    <mergeCell ref="G2923:J2923"/>
    <mergeCell ref="D2924:F2924"/>
    <mergeCell ref="G2924:J2924"/>
    <mergeCell ref="D2925:F2925"/>
    <mergeCell ref="G2925:J2925"/>
    <mergeCell ref="D2926:F2926"/>
    <mergeCell ref="G2926:J2926"/>
    <mergeCell ref="D2968:F2968"/>
    <mergeCell ref="G2968:J2968"/>
    <mergeCell ref="D2969:F2969"/>
    <mergeCell ref="G2969:J2969"/>
    <mergeCell ref="D2970:F2970"/>
    <mergeCell ref="G2970:J2970"/>
    <mergeCell ref="D2971:F2971"/>
    <mergeCell ref="G2971:J2971"/>
    <mergeCell ref="D2972:F2972"/>
    <mergeCell ref="G2972:J2972"/>
    <mergeCell ref="G2916:J2916"/>
    <mergeCell ref="D2917:F2917"/>
    <mergeCell ref="G2917:J2917"/>
    <mergeCell ref="D2918:F2918"/>
    <mergeCell ref="G2918:J2918"/>
    <mergeCell ref="D2919:F2919"/>
    <mergeCell ref="G2919:J2919"/>
    <mergeCell ref="D2920:F2920"/>
    <mergeCell ref="G2920:J2920"/>
    <mergeCell ref="D2903:F2903"/>
    <mergeCell ref="G2903:J2903"/>
    <mergeCell ref="D2904:F2904"/>
    <mergeCell ref="G2904:J2904"/>
    <mergeCell ref="D2905:F2905"/>
    <mergeCell ref="G2905:J2905"/>
    <mergeCell ref="D2906:F2906"/>
    <mergeCell ref="G2906:J2906"/>
    <mergeCell ref="D2907:F2907"/>
    <mergeCell ref="G2907:J2907"/>
    <mergeCell ref="D2908:F2908"/>
    <mergeCell ref="D3302:N3302"/>
    <mergeCell ref="O3302:P3302"/>
    <mergeCell ref="Q3302:R3302"/>
    <mergeCell ref="S3302:T3302"/>
    <mergeCell ref="U3302:V3302"/>
    <mergeCell ref="W3302:X3302"/>
    <mergeCell ref="Y3302:Z3302"/>
    <mergeCell ref="G2908:J2908"/>
    <mergeCell ref="D2909:F2909"/>
    <mergeCell ref="G2909:J2909"/>
    <mergeCell ref="D2910:F2910"/>
    <mergeCell ref="G2910:J2910"/>
    <mergeCell ref="D2911:F2911"/>
    <mergeCell ref="G2911:J2911"/>
    <mergeCell ref="Y2970:Z2970"/>
    <mergeCell ref="W2957:X2957"/>
    <mergeCell ref="Y2957:Z2957"/>
    <mergeCell ref="O2945:P2945"/>
    <mergeCell ref="Q2945:R2945"/>
    <mergeCell ref="S2945:T2945"/>
    <mergeCell ref="U2945:V2945"/>
    <mergeCell ref="W2945:X2945"/>
    <mergeCell ref="Y2945:Z2945"/>
    <mergeCell ref="K2942:L2942"/>
    <mergeCell ref="M2942:N2942"/>
    <mergeCell ref="O2942:P2942"/>
    <mergeCell ref="Q2942:R2942"/>
    <mergeCell ref="S2942:T2942"/>
    <mergeCell ref="U2942:V2942"/>
    <mergeCell ref="W2942:X2942"/>
    <mergeCell ref="Y2942:Z2942"/>
    <mergeCell ref="K2938:L2938"/>
    <mergeCell ref="M2938:N2938"/>
    <mergeCell ref="O2938:P2938"/>
    <mergeCell ref="Q2938:R2938"/>
    <mergeCell ref="S2938:T2938"/>
    <mergeCell ref="U2938:V2938"/>
    <mergeCell ref="W2938:X2938"/>
    <mergeCell ref="Y2938:Z2938"/>
    <mergeCell ref="K2934:L2934"/>
    <mergeCell ref="M2934:N2934"/>
    <mergeCell ref="O2934:P2934"/>
    <mergeCell ref="Q2934:R2934"/>
    <mergeCell ref="S2934:T2934"/>
    <mergeCell ref="U2934:V2934"/>
    <mergeCell ref="W2934:X2934"/>
    <mergeCell ref="Y2934:Z2934"/>
    <mergeCell ref="K2930:L2930"/>
    <mergeCell ref="M2930:N2930"/>
    <mergeCell ref="O2930:P2930"/>
    <mergeCell ref="Q2930:R2930"/>
    <mergeCell ref="S2930:T2930"/>
    <mergeCell ref="U2930:V2930"/>
    <mergeCell ref="W2930:X2930"/>
    <mergeCell ref="Y2930:Z2930"/>
    <mergeCell ref="K2926:L2926"/>
    <mergeCell ref="M2926:N2926"/>
    <mergeCell ref="O2926:P2926"/>
    <mergeCell ref="Q2926:R2926"/>
    <mergeCell ref="S2926:T2926"/>
    <mergeCell ref="U2926:V2926"/>
    <mergeCell ref="W2926:X2926"/>
    <mergeCell ref="Y2926:Z2926"/>
    <mergeCell ref="W2920:X2920"/>
    <mergeCell ref="Y2920:Z2920"/>
    <mergeCell ref="AC3305:AD3305"/>
    <mergeCell ref="O3309:P3309"/>
    <mergeCell ref="Q3309:R3309"/>
    <mergeCell ref="S3309:T3309"/>
    <mergeCell ref="U3309:V3309"/>
    <mergeCell ref="W3309:X3309"/>
    <mergeCell ref="Y3309:Z3309"/>
    <mergeCell ref="AA3309:AB3309"/>
    <mergeCell ref="AC3309:AD3309"/>
    <mergeCell ref="D3310:N3310"/>
    <mergeCell ref="O3310:P3310"/>
    <mergeCell ref="Q3310:R3310"/>
    <mergeCell ref="S3310:T3310"/>
    <mergeCell ref="U3310:V3310"/>
    <mergeCell ref="W3310:X3310"/>
    <mergeCell ref="Y3310:Z3310"/>
    <mergeCell ref="AA3310:AB3310"/>
    <mergeCell ref="AC3310:AD3310"/>
    <mergeCell ref="D3311:N3311"/>
    <mergeCell ref="O3311:P3311"/>
    <mergeCell ref="Q3311:R3311"/>
    <mergeCell ref="S3311:T3311"/>
    <mergeCell ref="U3311:V3311"/>
    <mergeCell ref="W3311:X3311"/>
    <mergeCell ref="Y3311:Z3311"/>
    <mergeCell ref="AA3311:AB3311"/>
    <mergeCell ref="AC3311:AD3311"/>
    <mergeCell ref="D3312:N3312"/>
    <mergeCell ref="O3312:P3312"/>
    <mergeCell ref="Q3312:R3312"/>
    <mergeCell ref="S3312:T3312"/>
    <mergeCell ref="U3312:V3312"/>
    <mergeCell ref="W3312:X3312"/>
    <mergeCell ref="Y3312:Z3312"/>
    <mergeCell ref="AA3312:AB3312"/>
    <mergeCell ref="AC3312:AD3312"/>
    <mergeCell ref="D3307:N3307"/>
    <mergeCell ref="O3307:P3307"/>
    <mergeCell ref="Q3307:R3307"/>
    <mergeCell ref="S3307:T3307"/>
    <mergeCell ref="U3307:V3307"/>
    <mergeCell ref="W3307:X3307"/>
    <mergeCell ref="Y3307:Z3307"/>
    <mergeCell ref="AA3307:AB3307"/>
    <mergeCell ref="AC3307:AD3307"/>
    <mergeCell ref="D3308:N3308"/>
    <mergeCell ref="O3308:P3308"/>
    <mergeCell ref="Q3308:R3308"/>
    <mergeCell ref="S3308:T3308"/>
    <mergeCell ref="U3308:V3308"/>
    <mergeCell ref="W3308:X3308"/>
    <mergeCell ref="Y3308:Z3308"/>
    <mergeCell ref="AA3308:AB3308"/>
    <mergeCell ref="AC3308:AD3308"/>
    <mergeCell ref="D3309:N3309"/>
    <mergeCell ref="O3319:P3319"/>
    <mergeCell ref="Q3319:R3319"/>
    <mergeCell ref="S3319:T3319"/>
    <mergeCell ref="U3319:V3319"/>
    <mergeCell ref="W3319:X3319"/>
    <mergeCell ref="Y3319:Z3319"/>
    <mergeCell ref="AA3319:AB3319"/>
    <mergeCell ref="AC3319:AD3319"/>
    <mergeCell ref="O3326:P3326"/>
    <mergeCell ref="Q3326:R3326"/>
    <mergeCell ref="S3326:T3326"/>
    <mergeCell ref="U3326:V3326"/>
    <mergeCell ref="W3326:X3326"/>
    <mergeCell ref="Y3326:Z3326"/>
    <mergeCell ref="AA3326:AB3326"/>
    <mergeCell ref="AC3326:AD3326"/>
    <mergeCell ref="D3327:N3327"/>
    <mergeCell ref="O3327:P3327"/>
    <mergeCell ref="Q3327:R3327"/>
    <mergeCell ref="S3327:T3327"/>
    <mergeCell ref="U3327:V3327"/>
    <mergeCell ref="W3327:X3327"/>
    <mergeCell ref="Y3327:Z3327"/>
    <mergeCell ref="AA3327:AB3327"/>
    <mergeCell ref="AC3327:AD3327"/>
    <mergeCell ref="D3328:N3328"/>
    <mergeCell ref="O3328:P3328"/>
    <mergeCell ref="Q3328:R3328"/>
    <mergeCell ref="S3328:T3328"/>
    <mergeCell ref="U3328:V3328"/>
    <mergeCell ref="W3328:X3328"/>
    <mergeCell ref="Y3328:Z3328"/>
    <mergeCell ref="AA3328:AB3328"/>
    <mergeCell ref="AC3328:AD3328"/>
    <mergeCell ref="D3321:N3321"/>
    <mergeCell ref="O3321:P3321"/>
    <mergeCell ref="Q3321:R3321"/>
    <mergeCell ref="S3321:T3321"/>
    <mergeCell ref="U3321:V3321"/>
    <mergeCell ref="W3321:X3321"/>
    <mergeCell ref="Y3321:Z3321"/>
    <mergeCell ref="AA3321:AB3321"/>
    <mergeCell ref="AC3321:AD3321"/>
    <mergeCell ref="D3322:N3322"/>
    <mergeCell ref="O3322:P3322"/>
    <mergeCell ref="Q3322:R3322"/>
    <mergeCell ref="S3322:T3322"/>
    <mergeCell ref="U3322:V3322"/>
    <mergeCell ref="W3322:X3322"/>
    <mergeCell ref="Y3322:Z3322"/>
    <mergeCell ref="AA3322:AB3322"/>
    <mergeCell ref="AC3322:AD3322"/>
    <mergeCell ref="D3323:N3323"/>
    <mergeCell ref="O3323:P3323"/>
    <mergeCell ref="Q3323:R3323"/>
    <mergeCell ref="S3323:T3323"/>
    <mergeCell ref="U3323:V3323"/>
    <mergeCell ref="W3323:X3323"/>
    <mergeCell ref="Y3323:Z3323"/>
    <mergeCell ref="AA3323:AB3323"/>
    <mergeCell ref="AC3323:AD3323"/>
    <mergeCell ref="S3324:T3324"/>
    <mergeCell ref="U3324:V3324"/>
    <mergeCell ref="W3324:X3324"/>
    <mergeCell ref="O3336:P3336"/>
    <mergeCell ref="Q3336:R3336"/>
    <mergeCell ref="S3336:T3336"/>
    <mergeCell ref="U3336:V3336"/>
    <mergeCell ref="W3336:X3336"/>
    <mergeCell ref="Y3336:Z3336"/>
    <mergeCell ref="AA3336:AB3336"/>
    <mergeCell ref="AC3336:AD3336"/>
    <mergeCell ref="O3340:P3340"/>
    <mergeCell ref="Q3340:R3340"/>
    <mergeCell ref="S3340:T3340"/>
    <mergeCell ref="U3340:V3340"/>
    <mergeCell ref="W3340:X3340"/>
    <mergeCell ref="Y3340:Z3340"/>
    <mergeCell ref="AA3340:AB3340"/>
    <mergeCell ref="AC3340:AD3340"/>
    <mergeCell ref="D3341:N3341"/>
    <mergeCell ref="O3341:P3341"/>
    <mergeCell ref="Q3341:R3341"/>
    <mergeCell ref="S3341:T3341"/>
    <mergeCell ref="U3341:V3341"/>
    <mergeCell ref="W3341:X3341"/>
    <mergeCell ref="Y3341:Z3341"/>
    <mergeCell ref="AA3341:AB3341"/>
    <mergeCell ref="AC3341:AD3341"/>
    <mergeCell ref="D3342:N3342"/>
    <mergeCell ref="O3342:P3342"/>
    <mergeCell ref="Q3342:R3342"/>
    <mergeCell ref="S3342:T3342"/>
    <mergeCell ref="U3342:V3342"/>
    <mergeCell ref="W3342:X3342"/>
    <mergeCell ref="Y3342:Z3342"/>
    <mergeCell ref="AA3342:AB3342"/>
    <mergeCell ref="AC3342:AD3342"/>
    <mergeCell ref="D3339:N3339"/>
    <mergeCell ref="O3339:P3339"/>
    <mergeCell ref="Q3339:R3339"/>
    <mergeCell ref="S3339:T3339"/>
    <mergeCell ref="U3339:V3339"/>
    <mergeCell ref="W3339:X3339"/>
    <mergeCell ref="Y3339:Z3339"/>
    <mergeCell ref="AA3339:AB3339"/>
    <mergeCell ref="AC3339:AD3339"/>
    <mergeCell ref="D3340:N3340"/>
    <mergeCell ref="O3353:P3353"/>
    <mergeCell ref="Q3353:R3353"/>
    <mergeCell ref="S3353:T3353"/>
    <mergeCell ref="U3353:V3353"/>
    <mergeCell ref="W3353:X3353"/>
    <mergeCell ref="Y3353:Z3353"/>
    <mergeCell ref="AA3353:AB3353"/>
    <mergeCell ref="AC3353:AD3353"/>
    <mergeCell ref="O3357:P3357"/>
    <mergeCell ref="Q3357:R3357"/>
    <mergeCell ref="S3357:T3357"/>
    <mergeCell ref="U3357:V3357"/>
    <mergeCell ref="W3357:X3357"/>
    <mergeCell ref="Y3357:Z3357"/>
    <mergeCell ref="AA3357:AB3357"/>
    <mergeCell ref="AC3357:AD3357"/>
    <mergeCell ref="D3358:N3358"/>
    <mergeCell ref="O3358:P3358"/>
    <mergeCell ref="Q3358:R3358"/>
    <mergeCell ref="S3358:T3358"/>
    <mergeCell ref="U3358:V3358"/>
    <mergeCell ref="W3358:X3358"/>
    <mergeCell ref="Y3358:Z3358"/>
    <mergeCell ref="AA3358:AB3358"/>
    <mergeCell ref="AC3358:AD3358"/>
    <mergeCell ref="D3359:N3359"/>
    <mergeCell ref="O3359:P3359"/>
    <mergeCell ref="Q3359:R3359"/>
    <mergeCell ref="S3359:T3359"/>
    <mergeCell ref="U3359:V3359"/>
    <mergeCell ref="W3359:X3359"/>
    <mergeCell ref="Y3359:Z3359"/>
    <mergeCell ref="AA3359:AB3359"/>
    <mergeCell ref="AC3359:AD3359"/>
    <mergeCell ref="D3355:N3355"/>
    <mergeCell ref="O3355:P3355"/>
    <mergeCell ref="Q3355:R3355"/>
    <mergeCell ref="S3355:T3355"/>
    <mergeCell ref="U3355:V3355"/>
    <mergeCell ref="W3355:X3355"/>
    <mergeCell ref="Y3355:Z3355"/>
    <mergeCell ref="AA3355:AB3355"/>
    <mergeCell ref="AC3355:AD3355"/>
    <mergeCell ref="D3356:N3356"/>
    <mergeCell ref="O3356:P3356"/>
    <mergeCell ref="Q3356:R3356"/>
    <mergeCell ref="S3356:T3356"/>
    <mergeCell ref="U3356:V3356"/>
    <mergeCell ref="W3356:X3356"/>
    <mergeCell ref="Y3356:Z3356"/>
    <mergeCell ref="AA3356:AB3356"/>
    <mergeCell ref="AC3356:AD3356"/>
    <mergeCell ref="D3357:N3357"/>
    <mergeCell ref="D3379:N3379"/>
    <mergeCell ref="O3379:P3379"/>
    <mergeCell ref="Q3379:R3379"/>
    <mergeCell ref="S3379:T3379"/>
    <mergeCell ref="U3379:V3379"/>
    <mergeCell ref="W3379:X3379"/>
    <mergeCell ref="Y3379:Z3379"/>
    <mergeCell ref="AA3379:AB3379"/>
    <mergeCell ref="AC3379:AD3379"/>
    <mergeCell ref="D3380:N3380"/>
    <mergeCell ref="O3380:P3380"/>
    <mergeCell ref="Q3380:R3380"/>
    <mergeCell ref="S3380:T3380"/>
    <mergeCell ref="D3371:N3371"/>
    <mergeCell ref="O3371:P3371"/>
    <mergeCell ref="Q3371:R3371"/>
    <mergeCell ref="S3371:T3371"/>
    <mergeCell ref="U3371:V3371"/>
    <mergeCell ref="W3371:X3371"/>
    <mergeCell ref="Y3371:Z3371"/>
    <mergeCell ref="AA3371:AB3371"/>
    <mergeCell ref="AC3371:AD3371"/>
    <mergeCell ref="D3372:N3372"/>
    <mergeCell ref="O3372:P3372"/>
    <mergeCell ref="Q3372:R3372"/>
    <mergeCell ref="S3372:T3372"/>
    <mergeCell ref="U3372:V3372"/>
    <mergeCell ref="W3372:X3372"/>
    <mergeCell ref="Y3372:Z3372"/>
    <mergeCell ref="AA3372:AB3372"/>
    <mergeCell ref="AC3372:AD3372"/>
    <mergeCell ref="D3373:N3373"/>
    <mergeCell ref="O3373:P3373"/>
    <mergeCell ref="Q3373:R3373"/>
    <mergeCell ref="S3373:T3373"/>
    <mergeCell ref="U3373:V3373"/>
    <mergeCell ref="W3373:X3373"/>
    <mergeCell ref="Y3373:Z3373"/>
    <mergeCell ref="AA3373:AB3373"/>
    <mergeCell ref="AC3373:AD3373"/>
    <mergeCell ref="D3374:N3374"/>
    <mergeCell ref="U3380:V3380"/>
    <mergeCell ref="W3380:X3380"/>
    <mergeCell ref="Y3380:Z3380"/>
    <mergeCell ref="AA3380:AB3380"/>
    <mergeCell ref="AC3380:AD3380"/>
    <mergeCell ref="O3374:P3374"/>
    <mergeCell ref="Q3374:R3374"/>
    <mergeCell ref="S3374:T3374"/>
    <mergeCell ref="U3374:V3374"/>
    <mergeCell ref="W3374:X3374"/>
    <mergeCell ref="Y3374:Z3374"/>
    <mergeCell ref="AA3374:AB3374"/>
    <mergeCell ref="AC3374:AD3374"/>
    <mergeCell ref="D3375:N3375"/>
    <mergeCell ref="O3375:P3375"/>
    <mergeCell ref="Q3375:R3375"/>
    <mergeCell ref="S3375:T3375"/>
    <mergeCell ref="U3375:V3375"/>
    <mergeCell ref="W3375:X3375"/>
    <mergeCell ref="Y3375:Z3375"/>
    <mergeCell ref="AA3375:AB3375"/>
    <mergeCell ref="AC3375:AD3375"/>
    <mergeCell ref="D3376:N3376"/>
    <mergeCell ref="O3376:P3376"/>
    <mergeCell ref="Q3376:R3376"/>
    <mergeCell ref="S3376:T3376"/>
    <mergeCell ref="U3376:V3376"/>
    <mergeCell ref="W3376:X3376"/>
    <mergeCell ref="Y3376:Z3376"/>
    <mergeCell ref="AA3376:AB3376"/>
    <mergeCell ref="AC3376:AD3376"/>
    <mergeCell ref="D3378:N3378"/>
    <mergeCell ref="O3378:P3378"/>
    <mergeCell ref="Q3378:R3378"/>
    <mergeCell ref="S3378:T3378"/>
    <mergeCell ref="U3378:V3378"/>
    <mergeCell ref="W3378:X3378"/>
    <mergeCell ref="Y3378:Z3378"/>
    <mergeCell ref="AA3378:AB3378"/>
    <mergeCell ref="AC3378:AD3378"/>
    <mergeCell ref="D3377:N3377"/>
    <mergeCell ref="O3377:P3377"/>
    <mergeCell ref="Q3377:R3377"/>
    <mergeCell ref="S3377:T3377"/>
    <mergeCell ref="U3377:V3377"/>
    <mergeCell ref="W3377:X3377"/>
    <mergeCell ref="Y3377:Z3377"/>
    <mergeCell ref="AA3377:AB3377"/>
    <mergeCell ref="AC3377:AD3377"/>
    <mergeCell ref="D3407:N3407"/>
    <mergeCell ref="O3407:P3407"/>
    <mergeCell ref="Q3407:R3407"/>
    <mergeCell ref="S3407:T3407"/>
    <mergeCell ref="U3407:V3407"/>
    <mergeCell ref="W3407:X3407"/>
    <mergeCell ref="Y3407:Z3407"/>
    <mergeCell ref="AA3407:AB3407"/>
    <mergeCell ref="AC3407:AD3407"/>
    <mergeCell ref="D3403:N3403"/>
    <mergeCell ref="O3403:P3403"/>
    <mergeCell ref="Q3403:R3403"/>
    <mergeCell ref="S3403:T3403"/>
    <mergeCell ref="U3403:V3403"/>
    <mergeCell ref="W3403:X3403"/>
    <mergeCell ref="Y3403:Z3403"/>
    <mergeCell ref="AA3403:AB3403"/>
    <mergeCell ref="AC3403:AD3403"/>
    <mergeCell ref="D3404:N3404"/>
    <mergeCell ref="O3404:P3404"/>
    <mergeCell ref="Q3404:R3404"/>
    <mergeCell ref="S3404:T3404"/>
    <mergeCell ref="U3404:V3404"/>
    <mergeCell ref="W3404:X3404"/>
    <mergeCell ref="Y3404:Z3404"/>
    <mergeCell ref="AA3404:AB3404"/>
    <mergeCell ref="AC3404:AD3404"/>
    <mergeCell ref="D3405:N3405"/>
    <mergeCell ref="O3405:P3405"/>
    <mergeCell ref="S3387:T3387"/>
    <mergeCell ref="U3387:V3387"/>
    <mergeCell ref="W3387:X3387"/>
    <mergeCell ref="Y3387:Z3387"/>
    <mergeCell ref="AA3387:AB3387"/>
    <mergeCell ref="AC3387:AD3387"/>
    <mergeCell ref="D3388:N3388"/>
    <mergeCell ref="D3392:N3392"/>
    <mergeCell ref="O3392:P3392"/>
    <mergeCell ref="AD364:AD366"/>
    <mergeCell ref="C364:G366"/>
    <mergeCell ref="H364:AC364"/>
    <mergeCell ref="H365:I366"/>
    <mergeCell ref="J365:K366"/>
    <mergeCell ref="L365:M366"/>
    <mergeCell ref="N365:O365"/>
    <mergeCell ref="P365:Q366"/>
    <mergeCell ref="R365:S366"/>
    <mergeCell ref="T365:U366"/>
    <mergeCell ref="V365:W366"/>
    <mergeCell ref="X365:Y366"/>
    <mergeCell ref="Z365:AA366"/>
    <mergeCell ref="AB365:AC366"/>
    <mergeCell ref="D367:G367"/>
    <mergeCell ref="H367:I367"/>
    <mergeCell ref="J367:K367"/>
    <mergeCell ref="L367:M367"/>
    <mergeCell ref="P367:Q367"/>
    <mergeCell ref="R367:S367"/>
    <mergeCell ref="T367:U367"/>
    <mergeCell ref="V367:W367"/>
    <mergeCell ref="Z367:AA367"/>
    <mergeCell ref="AB367:AC367"/>
    <mergeCell ref="X367:Y367"/>
    <mergeCell ref="H368:I368"/>
    <mergeCell ref="J368:K368"/>
    <mergeCell ref="L368:M368"/>
    <mergeCell ref="P368:Q368"/>
    <mergeCell ref="R368:S368"/>
    <mergeCell ref="T368:U368"/>
    <mergeCell ref="V368:W368"/>
    <mergeCell ref="X368:Y368"/>
    <mergeCell ref="Z368:AA368"/>
    <mergeCell ref="AB368:AC368"/>
    <mergeCell ref="D368:G368"/>
    <mergeCell ref="D369:G369"/>
    <mergeCell ref="H369:I369"/>
    <mergeCell ref="J369:K369"/>
    <mergeCell ref="L369:M369"/>
    <mergeCell ref="P369:Q369"/>
    <mergeCell ref="R369:S369"/>
    <mergeCell ref="T369:U369"/>
    <mergeCell ref="V369:W369"/>
    <mergeCell ref="X369:Y369"/>
    <mergeCell ref="Z369:AA369"/>
    <mergeCell ref="AB369:AC369"/>
    <mergeCell ref="D370:G370"/>
    <mergeCell ref="H370:I370"/>
    <mergeCell ref="J370:K370"/>
    <mergeCell ref="L370:M370"/>
    <mergeCell ref="P370:Q370"/>
    <mergeCell ref="R370:S370"/>
    <mergeCell ref="T370:U370"/>
    <mergeCell ref="V370:W370"/>
    <mergeCell ref="X370:Y370"/>
    <mergeCell ref="L371:M371"/>
    <mergeCell ref="P371:Q371"/>
    <mergeCell ref="R371:S371"/>
    <mergeCell ref="T371:U371"/>
    <mergeCell ref="V371:W371"/>
    <mergeCell ref="X371:Y371"/>
    <mergeCell ref="Z371:AA371"/>
    <mergeCell ref="AB371:AC371"/>
    <mergeCell ref="D372:G372"/>
    <mergeCell ref="H372:I372"/>
    <mergeCell ref="J372:K372"/>
    <mergeCell ref="L372:M372"/>
    <mergeCell ref="P372:Q372"/>
    <mergeCell ref="R372:S372"/>
    <mergeCell ref="T372:U372"/>
    <mergeCell ref="V372:W372"/>
    <mergeCell ref="X372:Y372"/>
    <mergeCell ref="Z372:AA372"/>
    <mergeCell ref="AB372:AC372"/>
    <mergeCell ref="D373:G373"/>
    <mergeCell ref="H373:I373"/>
    <mergeCell ref="J373:K373"/>
    <mergeCell ref="L373:M373"/>
    <mergeCell ref="P373:Q373"/>
    <mergeCell ref="R373:S373"/>
    <mergeCell ref="T373:U373"/>
    <mergeCell ref="V373:W373"/>
    <mergeCell ref="X373:Y373"/>
    <mergeCell ref="Z373:AA373"/>
    <mergeCell ref="AB373:AC373"/>
    <mergeCell ref="D374:G374"/>
    <mergeCell ref="H374:I374"/>
    <mergeCell ref="J374:K374"/>
    <mergeCell ref="L374:M374"/>
    <mergeCell ref="P374:Q374"/>
    <mergeCell ref="R374:S374"/>
    <mergeCell ref="T374:U374"/>
    <mergeCell ref="V374:W374"/>
    <mergeCell ref="X374:Y374"/>
    <mergeCell ref="Z374:AA374"/>
    <mergeCell ref="AB374:AC374"/>
    <mergeCell ref="D375:G375"/>
    <mergeCell ref="H375:I375"/>
    <mergeCell ref="J375:K375"/>
    <mergeCell ref="L375:M375"/>
    <mergeCell ref="P375:Q375"/>
    <mergeCell ref="R375:S375"/>
    <mergeCell ref="T375:U375"/>
    <mergeCell ref="V375:W375"/>
    <mergeCell ref="X375:Y375"/>
    <mergeCell ref="Z375:AA375"/>
    <mergeCell ref="AB375:AC375"/>
    <mergeCell ref="D376:G376"/>
    <mergeCell ref="H376:I376"/>
    <mergeCell ref="J376:K376"/>
    <mergeCell ref="L376:M376"/>
    <mergeCell ref="P376:Q376"/>
    <mergeCell ref="R376:S376"/>
    <mergeCell ref="T376:U376"/>
    <mergeCell ref="V376:W376"/>
    <mergeCell ref="X376:Y376"/>
    <mergeCell ref="Z376:AA376"/>
    <mergeCell ref="AB376:AC376"/>
    <mergeCell ref="D377:G377"/>
    <mergeCell ref="H377:I377"/>
    <mergeCell ref="J377:K377"/>
    <mergeCell ref="L377:M377"/>
    <mergeCell ref="P377:Q377"/>
    <mergeCell ref="R377:S377"/>
    <mergeCell ref="T377:U377"/>
    <mergeCell ref="V377:W377"/>
    <mergeCell ref="X377:Y377"/>
    <mergeCell ref="Z377:AA377"/>
    <mergeCell ref="AB377:AC377"/>
    <mergeCell ref="D378:G378"/>
    <mergeCell ref="H378:I378"/>
    <mergeCell ref="J378:K378"/>
    <mergeCell ref="L378:M378"/>
    <mergeCell ref="P378:Q378"/>
    <mergeCell ref="R378:S378"/>
    <mergeCell ref="T378:U378"/>
    <mergeCell ref="V378:W378"/>
    <mergeCell ref="X378:Y378"/>
    <mergeCell ref="Z378:AA378"/>
    <mergeCell ref="AB378:AC378"/>
    <mergeCell ref="D379:G379"/>
    <mergeCell ref="H379:I379"/>
    <mergeCell ref="J379:K379"/>
    <mergeCell ref="L379:M379"/>
    <mergeCell ref="P379:Q379"/>
    <mergeCell ref="R379:S379"/>
    <mergeCell ref="T379:U379"/>
    <mergeCell ref="V379:W379"/>
    <mergeCell ref="X379:Y379"/>
    <mergeCell ref="Z379:AA379"/>
    <mergeCell ref="AB379:AC379"/>
    <mergeCell ref="D380:G380"/>
    <mergeCell ref="H380:I380"/>
    <mergeCell ref="J380:K380"/>
    <mergeCell ref="L380:M380"/>
    <mergeCell ref="P380:Q380"/>
    <mergeCell ref="R380:S380"/>
    <mergeCell ref="T380:U380"/>
    <mergeCell ref="V380:W380"/>
    <mergeCell ref="X380:Y380"/>
    <mergeCell ref="Z380:AA380"/>
    <mergeCell ref="AB380:AC380"/>
    <mergeCell ref="D381:G381"/>
    <mergeCell ref="H381:I381"/>
    <mergeCell ref="J381:K381"/>
    <mergeCell ref="L381:M381"/>
    <mergeCell ref="P381:Q381"/>
    <mergeCell ref="R381:S381"/>
    <mergeCell ref="T381:U381"/>
    <mergeCell ref="V381:W381"/>
    <mergeCell ref="X381:Y381"/>
    <mergeCell ref="Z381:AA381"/>
    <mergeCell ref="AB381:AC381"/>
    <mergeCell ref="D382:G382"/>
    <mergeCell ref="H382:I382"/>
    <mergeCell ref="J382:K382"/>
    <mergeCell ref="L382:M382"/>
    <mergeCell ref="P382:Q382"/>
    <mergeCell ref="R382:S382"/>
    <mergeCell ref="T382:U382"/>
    <mergeCell ref="V382:W382"/>
    <mergeCell ref="X382:Y382"/>
    <mergeCell ref="Z382:AA382"/>
    <mergeCell ref="AB382:AC382"/>
    <mergeCell ref="D383:G383"/>
    <mergeCell ref="H383:I383"/>
    <mergeCell ref="J383:K383"/>
    <mergeCell ref="L383:M383"/>
    <mergeCell ref="P383:Q383"/>
    <mergeCell ref="R383:S383"/>
    <mergeCell ref="T383:U383"/>
    <mergeCell ref="V383:W383"/>
    <mergeCell ref="X383:Y383"/>
    <mergeCell ref="Z383:AA383"/>
    <mergeCell ref="AB383:AC383"/>
    <mergeCell ref="T386:U386"/>
    <mergeCell ref="V386:W386"/>
    <mergeCell ref="X386:Y386"/>
    <mergeCell ref="Z386:AA386"/>
    <mergeCell ref="AB386:AC386"/>
    <mergeCell ref="D387:G387"/>
    <mergeCell ref="H387:I387"/>
    <mergeCell ref="J387:K387"/>
    <mergeCell ref="L387:M387"/>
    <mergeCell ref="P387:Q387"/>
    <mergeCell ref="R387:S387"/>
    <mergeCell ref="T387:U387"/>
    <mergeCell ref="V387:W387"/>
    <mergeCell ref="X387:Y387"/>
    <mergeCell ref="Z387:AA387"/>
    <mergeCell ref="AB387:AC387"/>
    <mergeCell ref="P384:Q384"/>
    <mergeCell ref="R384:S384"/>
    <mergeCell ref="T384:U384"/>
    <mergeCell ref="V384:W384"/>
    <mergeCell ref="X384:Y384"/>
    <mergeCell ref="Z384:AA384"/>
    <mergeCell ref="AB384:AC384"/>
    <mergeCell ref="P385:Q385"/>
    <mergeCell ref="R385:S385"/>
    <mergeCell ref="T385:U385"/>
    <mergeCell ref="V385:W385"/>
    <mergeCell ref="X385:Y385"/>
    <mergeCell ref="Z385:AA385"/>
    <mergeCell ref="AB385:AC385"/>
    <mergeCell ref="P386:Q386"/>
    <mergeCell ref="R386:S386"/>
    <mergeCell ref="D385:G385"/>
    <mergeCell ref="H385:I385"/>
    <mergeCell ref="J385:K385"/>
    <mergeCell ref="L385:M385"/>
    <mergeCell ref="D386:G386"/>
    <mergeCell ref="H386:I386"/>
    <mergeCell ref="L384:M384"/>
    <mergeCell ref="D388:G388"/>
    <mergeCell ref="H388:I388"/>
    <mergeCell ref="J388:K388"/>
    <mergeCell ref="L388:M388"/>
    <mergeCell ref="P388:Q388"/>
    <mergeCell ref="R388:S388"/>
    <mergeCell ref="T388:U388"/>
    <mergeCell ref="V388:W388"/>
    <mergeCell ref="X388:Y388"/>
    <mergeCell ref="Z388:AA388"/>
    <mergeCell ref="AB388:AC388"/>
    <mergeCell ref="D389:G389"/>
    <mergeCell ref="H389:I389"/>
    <mergeCell ref="J389:K389"/>
    <mergeCell ref="L389:M389"/>
    <mergeCell ref="P389:Q389"/>
    <mergeCell ref="R389:S389"/>
    <mergeCell ref="T389:U389"/>
    <mergeCell ref="V389:W389"/>
    <mergeCell ref="X389:Y389"/>
    <mergeCell ref="Z389:AA389"/>
    <mergeCell ref="AB389:AC389"/>
    <mergeCell ref="J386:K386"/>
    <mergeCell ref="L386:M386"/>
    <mergeCell ref="T392:U392"/>
    <mergeCell ref="V392:W392"/>
    <mergeCell ref="X392:Y392"/>
    <mergeCell ref="Z392:AA392"/>
    <mergeCell ref="AB392:AC392"/>
    <mergeCell ref="D393:G393"/>
    <mergeCell ref="H393:I393"/>
    <mergeCell ref="J393:K393"/>
    <mergeCell ref="L393:M393"/>
    <mergeCell ref="P393:Q393"/>
    <mergeCell ref="R393:S393"/>
    <mergeCell ref="T393:U393"/>
    <mergeCell ref="V393:W393"/>
    <mergeCell ref="X393:Y393"/>
    <mergeCell ref="Z393:AA393"/>
    <mergeCell ref="AB393:AC393"/>
    <mergeCell ref="D390:G390"/>
    <mergeCell ref="H390:I390"/>
    <mergeCell ref="J390:K390"/>
    <mergeCell ref="L390:M390"/>
    <mergeCell ref="D391:G391"/>
    <mergeCell ref="H391:I391"/>
    <mergeCell ref="J391:K391"/>
    <mergeCell ref="L391:M391"/>
    <mergeCell ref="D392:G392"/>
    <mergeCell ref="H392:I392"/>
    <mergeCell ref="J392:K392"/>
    <mergeCell ref="L392:M392"/>
    <mergeCell ref="V391:W391"/>
    <mergeCell ref="X391:Y391"/>
    <mergeCell ref="Z391:AA391"/>
    <mergeCell ref="AB391:AC391"/>
    <mergeCell ref="P392:Q392"/>
    <mergeCell ref="R392:S392"/>
    <mergeCell ref="D394:G394"/>
    <mergeCell ref="H394:I394"/>
    <mergeCell ref="J394:K394"/>
    <mergeCell ref="L394:M394"/>
    <mergeCell ref="P394:Q394"/>
    <mergeCell ref="R394:S394"/>
    <mergeCell ref="T394:U394"/>
    <mergeCell ref="V394:W394"/>
    <mergeCell ref="X394:Y394"/>
    <mergeCell ref="Z394:AA394"/>
    <mergeCell ref="AB394:AC394"/>
    <mergeCell ref="D395:G395"/>
    <mergeCell ref="H395:I395"/>
    <mergeCell ref="J395:K395"/>
    <mergeCell ref="L395:M395"/>
    <mergeCell ref="P395:Q395"/>
    <mergeCell ref="R395:S395"/>
    <mergeCell ref="T395:U395"/>
    <mergeCell ref="V395:W395"/>
    <mergeCell ref="X395:Y395"/>
    <mergeCell ref="Z395:AA395"/>
    <mergeCell ref="AB395:AC395"/>
    <mergeCell ref="D397:G397"/>
    <mergeCell ref="H397:I397"/>
    <mergeCell ref="J397:K397"/>
    <mergeCell ref="L397:M397"/>
    <mergeCell ref="P397:Q397"/>
    <mergeCell ref="R397:S397"/>
    <mergeCell ref="T397:U397"/>
    <mergeCell ref="V397:W397"/>
    <mergeCell ref="X397:Y397"/>
    <mergeCell ref="Z397:AA397"/>
    <mergeCell ref="AB397:AC397"/>
    <mergeCell ref="D396:G396"/>
    <mergeCell ref="H396:I396"/>
    <mergeCell ref="J396:K396"/>
    <mergeCell ref="L396:M396"/>
    <mergeCell ref="P396:Q396"/>
    <mergeCell ref="R396:S396"/>
    <mergeCell ref="T396:U396"/>
    <mergeCell ref="V396:W396"/>
    <mergeCell ref="X396:Y396"/>
    <mergeCell ref="Z396:AA396"/>
    <mergeCell ref="AB396:AC396"/>
    <mergeCell ref="D398:G398"/>
    <mergeCell ref="H398:I398"/>
    <mergeCell ref="J398:K398"/>
    <mergeCell ref="L398:M398"/>
    <mergeCell ref="P398:Q398"/>
    <mergeCell ref="R398:S398"/>
    <mergeCell ref="T398:U398"/>
    <mergeCell ref="V398:W398"/>
    <mergeCell ref="X398:Y398"/>
    <mergeCell ref="Z398:AA398"/>
    <mergeCell ref="AB398:AC398"/>
    <mergeCell ref="D399:G399"/>
    <mergeCell ref="H399:I399"/>
    <mergeCell ref="J399:K399"/>
    <mergeCell ref="L399:M399"/>
    <mergeCell ref="P399:Q399"/>
    <mergeCell ref="R399:S399"/>
    <mergeCell ref="T399:U399"/>
    <mergeCell ref="V399:W399"/>
    <mergeCell ref="X399:Y399"/>
    <mergeCell ref="Z399:AA399"/>
    <mergeCell ref="AB399:AC399"/>
    <mergeCell ref="D400:G400"/>
    <mergeCell ref="H400:I400"/>
    <mergeCell ref="J400:K400"/>
    <mergeCell ref="L400:M400"/>
    <mergeCell ref="P400:Q400"/>
    <mergeCell ref="R400:S400"/>
    <mergeCell ref="T400:U400"/>
    <mergeCell ref="V400:W400"/>
    <mergeCell ref="X400:Y400"/>
    <mergeCell ref="Z400:AA400"/>
    <mergeCell ref="AB400:AC400"/>
    <mergeCell ref="D401:G401"/>
    <mergeCell ref="H401:I401"/>
    <mergeCell ref="J401:K401"/>
    <mergeCell ref="L401:M401"/>
    <mergeCell ref="P401:Q401"/>
    <mergeCell ref="R401:S401"/>
    <mergeCell ref="T401:U401"/>
    <mergeCell ref="V401:W401"/>
    <mergeCell ref="X401:Y401"/>
    <mergeCell ref="Z401:AA401"/>
    <mergeCell ref="AB401:AC401"/>
    <mergeCell ref="D402:G402"/>
    <mergeCell ref="H402:I402"/>
    <mergeCell ref="J402:K402"/>
    <mergeCell ref="L402:M402"/>
    <mergeCell ref="P402:Q402"/>
    <mergeCell ref="R402:S402"/>
    <mergeCell ref="T402:U402"/>
    <mergeCell ref="V402:W402"/>
    <mergeCell ref="X402:Y402"/>
    <mergeCell ref="Z402:AA402"/>
    <mergeCell ref="AB402:AC402"/>
    <mergeCell ref="D406:G406"/>
    <mergeCell ref="H406:I406"/>
    <mergeCell ref="J406:K406"/>
    <mergeCell ref="L406:M406"/>
    <mergeCell ref="P406:Q406"/>
    <mergeCell ref="R406:S406"/>
    <mergeCell ref="T406:U406"/>
    <mergeCell ref="V406:W406"/>
    <mergeCell ref="X406:Y406"/>
    <mergeCell ref="Z406:AA406"/>
    <mergeCell ref="AB406:AC406"/>
    <mergeCell ref="P403:Q403"/>
    <mergeCell ref="R403:S403"/>
    <mergeCell ref="T403:U403"/>
    <mergeCell ref="V403:W403"/>
    <mergeCell ref="X403:Y403"/>
    <mergeCell ref="Z403:AA403"/>
    <mergeCell ref="AB403:AC403"/>
    <mergeCell ref="P404:Q404"/>
    <mergeCell ref="R404:S404"/>
    <mergeCell ref="T404:U404"/>
    <mergeCell ref="V404:W404"/>
    <mergeCell ref="X404:Y404"/>
    <mergeCell ref="Z404:AA404"/>
    <mergeCell ref="AB404:AC404"/>
    <mergeCell ref="P405:Q405"/>
    <mergeCell ref="R405:S405"/>
    <mergeCell ref="T405:U405"/>
    <mergeCell ref="V405:W405"/>
    <mergeCell ref="X405:Y405"/>
    <mergeCell ref="Z405:AA405"/>
    <mergeCell ref="AB405:AC405"/>
    <mergeCell ref="D403:G403"/>
    <mergeCell ref="H403:I403"/>
    <mergeCell ref="J403:K403"/>
    <mergeCell ref="L403:M403"/>
    <mergeCell ref="D404:G404"/>
    <mergeCell ref="H404:I404"/>
    <mergeCell ref="J404:K404"/>
    <mergeCell ref="L404:M404"/>
    <mergeCell ref="D405:G405"/>
    <mergeCell ref="H405:I405"/>
    <mergeCell ref="D407:G407"/>
    <mergeCell ref="H407:I407"/>
    <mergeCell ref="J407:K407"/>
    <mergeCell ref="L407:M407"/>
    <mergeCell ref="P407:Q407"/>
    <mergeCell ref="R407:S407"/>
    <mergeCell ref="T407:U407"/>
    <mergeCell ref="V407:W407"/>
    <mergeCell ref="X407:Y407"/>
    <mergeCell ref="Z407:AA407"/>
    <mergeCell ref="AB407:AC407"/>
    <mergeCell ref="D408:G408"/>
    <mergeCell ref="H408:I408"/>
    <mergeCell ref="J408:K408"/>
    <mergeCell ref="L408:M408"/>
    <mergeCell ref="P408:Q408"/>
    <mergeCell ref="R408:S408"/>
    <mergeCell ref="T408:U408"/>
    <mergeCell ref="V408:W408"/>
    <mergeCell ref="X408:Y408"/>
    <mergeCell ref="Z408:AA408"/>
    <mergeCell ref="AB408:AC408"/>
    <mergeCell ref="D412:G412"/>
    <mergeCell ref="H412:I412"/>
    <mergeCell ref="J412:K412"/>
    <mergeCell ref="L412:M412"/>
    <mergeCell ref="P412:Q412"/>
    <mergeCell ref="R412:S412"/>
    <mergeCell ref="T412:U412"/>
    <mergeCell ref="V412:W412"/>
    <mergeCell ref="X412:Y412"/>
    <mergeCell ref="Z412:AA412"/>
    <mergeCell ref="AB412:AC412"/>
    <mergeCell ref="P409:Q409"/>
    <mergeCell ref="R409:S409"/>
    <mergeCell ref="T409:U409"/>
    <mergeCell ref="V409:W409"/>
    <mergeCell ref="X409:Y409"/>
    <mergeCell ref="Z409:AA409"/>
    <mergeCell ref="AB409:AC409"/>
    <mergeCell ref="P410:Q410"/>
    <mergeCell ref="R410:S410"/>
    <mergeCell ref="T410:U410"/>
    <mergeCell ref="V410:W410"/>
    <mergeCell ref="X410:Y410"/>
    <mergeCell ref="Z410:AA410"/>
    <mergeCell ref="AB410:AC410"/>
    <mergeCell ref="L411:M411"/>
    <mergeCell ref="P411:Q411"/>
    <mergeCell ref="R411:S411"/>
    <mergeCell ref="T411:U411"/>
    <mergeCell ref="V411:W411"/>
    <mergeCell ref="X411:Y411"/>
    <mergeCell ref="Z411:AA411"/>
    <mergeCell ref="AB411:AC411"/>
    <mergeCell ref="D413:G413"/>
    <mergeCell ref="H413:I413"/>
    <mergeCell ref="J413:K413"/>
    <mergeCell ref="L413:M413"/>
    <mergeCell ref="P413:Q413"/>
    <mergeCell ref="R413:S413"/>
    <mergeCell ref="T413:U413"/>
    <mergeCell ref="V413:W413"/>
    <mergeCell ref="X413:Y413"/>
    <mergeCell ref="Z413:AA413"/>
    <mergeCell ref="AB413:AC413"/>
    <mergeCell ref="D414:G414"/>
    <mergeCell ref="H414:I414"/>
    <mergeCell ref="J414:K414"/>
    <mergeCell ref="L414:M414"/>
    <mergeCell ref="P414:Q414"/>
    <mergeCell ref="R414:S414"/>
    <mergeCell ref="T414:U414"/>
    <mergeCell ref="V414:W414"/>
    <mergeCell ref="X414:Y414"/>
    <mergeCell ref="Z414:AA414"/>
    <mergeCell ref="AB414:AC414"/>
    <mergeCell ref="D415:G415"/>
    <mergeCell ref="H415:I415"/>
    <mergeCell ref="J415:K415"/>
    <mergeCell ref="L415:M415"/>
    <mergeCell ref="P415:Q415"/>
    <mergeCell ref="R415:S415"/>
    <mergeCell ref="T415:U415"/>
    <mergeCell ref="V415:W415"/>
    <mergeCell ref="X415:Y415"/>
    <mergeCell ref="Z415:AA415"/>
    <mergeCell ref="AB415:AC415"/>
    <mergeCell ref="D416:G416"/>
    <mergeCell ref="H416:I416"/>
    <mergeCell ref="J416:K416"/>
    <mergeCell ref="L416:M416"/>
    <mergeCell ref="P416:Q416"/>
    <mergeCell ref="R416:S416"/>
    <mergeCell ref="T416:U416"/>
    <mergeCell ref="V416:W416"/>
    <mergeCell ref="X416:Y416"/>
    <mergeCell ref="Z416:AA416"/>
    <mergeCell ref="AB416:AC416"/>
    <mergeCell ref="D417:G417"/>
    <mergeCell ref="H417:I417"/>
    <mergeCell ref="J417:K417"/>
    <mergeCell ref="L417:M417"/>
    <mergeCell ref="P417:Q417"/>
    <mergeCell ref="R417:S417"/>
    <mergeCell ref="T417:U417"/>
    <mergeCell ref="V417:W417"/>
    <mergeCell ref="X417:Y417"/>
    <mergeCell ref="Z417:AA417"/>
    <mergeCell ref="AB417:AC417"/>
    <mergeCell ref="D418:G418"/>
    <mergeCell ref="H418:I418"/>
    <mergeCell ref="J418:K418"/>
    <mergeCell ref="L418:M418"/>
    <mergeCell ref="P418:Q418"/>
    <mergeCell ref="R418:S418"/>
    <mergeCell ref="T418:U418"/>
    <mergeCell ref="V418:W418"/>
    <mergeCell ref="X418:Y418"/>
    <mergeCell ref="Z418:AA418"/>
    <mergeCell ref="AB418:AC418"/>
    <mergeCell ref="D419:G419"/>
    <mergeCell ref="H419:I419"/>
    <mergeCell ref="J419:K419"/>
    <mergeCell ref="L419:M419"/>
    <mergeCell ref="P419:Q419"/>
    <mergeCell ref="R419:S419"/>
    <mergeCell ref="T419:U419"/>
    <mergeCell ref="V419:W419"/>
    <mergeCell ref="X419:Y419"/>
    <mergeCell ref="Z419:AA419"/>
    <mergeCell ref="AB419:AC419"/>
    <mergeCell ref="D420:G420"/>
    <mergeCell ref="H420:I420"/>
    <mergeCell ref="J420:K420"/>
    <mergeCell ref="L420:M420"/>
    <mergeCell ref="P420:Q420"/>
    <mergeCell ref="R420:S420"/>
    <mergeCell ref="T420:U420"/>
    <mergeCell ref="V420:W420"/>
    <mergeCell ref="X420:Y420"/>
    <mergeCell ref="Z420:AA420"/>
    <mergeCell ref="AB420:AC420"/>
    <mergeCell ref="D421:G421"/>
    <mergeCell ref="H421:I421"/>
    <mergeCell ref="J421:K421"/>
    <mergeCell ref="L421:M421"/>
    <mergeCell ref="P421:Q421"/>
    <mergeCell ref="R421:S421"/>
    <mergeCell ref="T421:U421"/>
    <mergeCell ref="V421:W421"/>
    <mergeCell ref="X421:Y421"/>
    <mergeCell ref="Z421:AA421"/>
    <mergeCell ref="AB421:AC421"/>
    <mergeCell ref="D422:G422"/>
    <mergeCell ref="H422:I422"/>
    <mergeCell ref="J422:K422"/>
    <mergeCell ref="L422:M422"/>
    <mergeCell ref="P422:Q422"/>
    <mergeCell ref="R422:S422"/>
    <mergeCell ref="T422:U422"/>
    <mergeCell ref="V422:W422"/>
    <mergeCell ref="X422:Y422"/>
    <mergeCell ref="Z422:AA422"/>
    <mergeCell ref="AB422:AC422"/>
    <mergeCell ref="D423:G423"/>
    <mergeCell ref="H423:I423"/>
    <mergeCell ref="J423:K423"/>
    <mergeCell ref="L423:M423"/>
    <mergeCell ref="P423:Q423"/>
    <mergeCell ref="R423:S423"/>
    <mergeCell ref="T423:U423"/>
    <mergeCell ref="V423:W423"/>
    <mergeCell ref="X423:Y423"/>
    <mergeCell ref="Z423:AA423"/>
    <mergeCell ref="AB423:AC423"/>
    <mergeCell ref="D424:G424"/>
    <mergeCell ref="H424:I424"/>
    <mergeCell ref="J424:K424"/>
    <mergeCell ref="L424:M424"/>
    <mergeCell ref="P424:Q424"/>
    <mergeCell ref="R424:S424"/>
    <mergeCell ref="T424:U424"/>
    <mergeCell ref="V424:W424"/>
    <mergeCell ref="X424:Y424"/>
    <mergeCell ref="Z424:AA424"/>
    <mergeCell ref="AB424:AC424"/>
    <mergeCell ref="D425:G425"/>
    <mergeCell ref="H425:I425"/>
    <mergeCell ref="J425:K425"/>
    <mergeCell ref="L425:M425"/>
    <mergeCell ref="P425:Q425"/>
    <mergeCell ref="R425:S425"/>
    <mergeCell ref="T425:U425"/>
    <mergeCell ref="V425:W425"/>
    <mergeCell ref="X425:Y425"/>
    <mergeCell ref="Z425:AA425"/>
    <mergeCell ref="AB425:AC425"/>
    <mergeCell ref="D426:G426"/>
    <mergeCell ref="H426:I426"/>
    <mergeCell ref="J426:K426"/>
    <mergeCell ref="L426:M426"/>
    <mergeCell ref="P426:Q426"/>
    <mergeCell ref="R426:S426"/>
    <mergeCell ref="T426:U426"/>
    <mergeCell ref="V426:W426"/>
    <mergeCell ref="X426:Y426"/>
    <mergeCell ref="Z426:AA426"/>
    <mergeCell ref="AB426:AC426"/>
    <mergeCell ref="D427:G427"/>
    <mergeCell ref="H427:I427"/>
    <mergeCell ref="J427:K427"/>
    <mergeCell ref="L427:M427"/>
    <mergeCell ref="P427:Q427"/>
    <mergeCell ref="R427:S427"/>
    <mergeCell ref="T427:U427"/>
    <mergeCell ref="V427:W427"/>
    <mergeCell ref="X427:Y427"/>
    <mergeCell ref="Z427:AA427"/>
    <mergeCell ref="AB427:AC427"/>
    <mergeCell ref="D428:G428"/>
    <mergeCell ref="H428:I428"/>
    <mergeCell ref="J428:K428"/>
    <mergeCell ref="L428:M428"/>
    <mergeCell ref="P428:Q428"/>
    <mergeCell ref="R428:S428"/>
    <mergeCell ref="T428:U428"/>
    <mergeCell ref="V428:W428"/>
    <mergeCell ref="X428:Y428"/>
    <mergeCell ref="Z428:AA428"/>
    <mergeCell ref="AB428:AC428"/>
    <mergeCell ref="D429:G429"/>
    <mergeCell ref="H429:I429"/>
    <mergeCell ref="J429:K429"/>
    <mergeCell ref="L429:M429"/>
    <mergeCell ref="P429:Q429"/>
    <mergeCell ref="R429:S429"/>
    <mergeCell ref="T429:U429"/>
    <mergeCell ref="V429:W429"/>
    <mergeCell ref="X429:Y429"/>
    <mergeCell ref="Z429:AA429"/>
    <mergeCell ref="AB429:AC429"/>
    <mergeCell ref="D430:G430"/>
    <mergeCell ref="H430:I430"/>
    <mergeCell ref="J430:K430"/>
    <mergeCell ref="L430:M430"/>
    <mergeCell ref="P430:Q430"/>
    <mergeCell ref="R430:S430"/>
    <mergeCell ref="T430:U430"/>
    <mergeCell ref="V430:W430"/>
    <mergeCell ref="X430:Y430"/>
    <mergeCell ref="Z430:AA430"/>
    <mergeCell ref="AB430:AC430"/>
    <mergeCell ref="D431:G431"/>
    <mergeCell ref="H431:I431"/>
    <mergeCell ref="J431:K431"/>
    <mergeCell ref="L431:M431"/>
    <mergeCell ref="P431:Q431"/>
    <mergeCell ref="R431:S431"/>
    <mergeCell ref="T431:U431"/>
    <mergeCell ref="V431:W431"/>
    <mergeCell ref="X431:Y431"/>
    <mergeCell ref="Z431:AA431"/>
    <mergeCell ref="AB431:AC431"/>
    <mergeCell ref="D432:G432"/>
    <mergeCell ref="H432:I432"/>
    <mergeCell ref="J432:K432"/>
    <mergeCell ref="L432:M432"/>
    <mergeCell ref="P432:Q432"/>
    <mergeCell ref="R432:S432"/>
    <mergeCell ref="T432:U432"/>
    <mergeCell ref="V432:W432"/>
    <mergeCell ref="X432:Y432"/>
    <mergeCell ref="Z432:AA432"/>
    <mergeCell ref="AB432:AC432"/>
    <mergeCell ref="D433:G433"/>
    <mergeCell ref="H433:I433"/>
    <mergeCell ref="J433:K433"/>
    <mergeCell ref="L433:M433"/>
    <mergeCell ref="P433:Q433"/>
    <mergeCell ref="R433:S433"/>
    <mergeCell ref="T433:U433"/>
    <mergeCell ref="V433:W433"/>
    <mergeCell ref="X433:Y433"/>
    <mergeCell ref="Z433:AA433"/>
    <mergeCell ref="AB433:AC433"/>
    <mergeCell ref="D434:G434"/>
    <mergeCell ref="H434:I434"/>
    <mergeCell ref="J434:K434"/>
    <mergeCell ref="L434:M434"/>
    <mergeCell ref="P434:Q434"/>
    <mergeCell ref="R434:S434"/>
    <mergeCell ref="T434:U434"/>
    <mergeCell ref="V434:W434"/>
    <mergeCell ref="X434:Y434"/>
    <mergeCell ref="Z434:AA434"/>
    <mergeCell ref="AB434:AC434"/>
    <mergeCell ref="D435:G435"/>
    <mergeCell ref="H435:I435"/>
    <mergeCell ref="J435:K435"/>
    <mergeCell ref="L435:M435"/>
    <mergeCell ref="P435:Q435"/>
    <mergeCell ref="R435:S435"/>
    <mergeCell ref="T435:U435"/>
    <mergeCell ref="V435:W435"/>
    <mergeCell ref="X435:Y435"/>
    <mergeCell ref="Z435:AA435"/>
    <mergeCell ref="AB435:AC435"/>
    <mergeCell ref="D436:G436"/>
    <mergeCell ref="H436:I436"/>
    <mergeCell ref="J436:K436"/>
    <mergeCell ref="L436:M436"/>
    <mergeCell ref="P436:Q436"/>
    <mergeCell ref="R436:S436"/>
    <mergeCell ref="T436:U436"/>
    <mergeCell ref="V436:W436"/>
    <mergeCell ref="X436:Y436"/>
    <mergeCell ref="Z436:AA436"/>
    <mergeCell ref="AB436:AC436"/>
    <mergeCell ref="D437:G437"/>
    <mergeCell ref="H437:I437"/>
    <mergeCell ref="J437:K437"/>
    <mergeCell ref="L437:M437"/>
    <mergeCell ref="P437:Q437"/>
    <mergeCell ref="R437:S437"/>
    <mergeCell ref="T437:U437"/>
    <mergeCell ref="V437:W437"/>
    <mergeCell ref="X437:Y437"/>
    <mergeCell ref="Z437:AA437"/>
    <mergeCell ref="AB437:AC437"/>
    <mergeCell ref="D438:G438"/>
    <mergeCell ref="H438:I438"/>
    <mergeCell ref="J438:K438"/>
    <mergeCell ref="L438:M438"/>
    <mergeCell ref="P438:Q438"/>
    <mergeCell ref="R438:S438"/>
    <mergeCell ref="T438:U438"/>
    <mergeCell ref="V438:W438"/>
    <mergeCell ref="X438:Y438"/>
    <mergeCell ref="Z438:AA438"/>
    <mergeCell ref="AB438:AC438"/>
    <mergeCell ref="H439:I439"/>
    <mergeCell ref="J439:K439"/>
    <mergeCell ref="L439:M439"/>
    <mergeCell ref="P439:Q439"/>
    <mergeCell ref="R439:S439"/>
    <mergeCell ref="T439:U439"/>
    <mergeCell ref="V439:W439"/>
    <mergeCell ref="X439:Y439"/>
    <mergeCell ref="Z439:AA439"/>
    <mergeCell ref="AB439:AC439"/>
    <mergeCell ref="D440:G440"/>
    <mergeCell ref="H440:I440"/>
    <mergeCell ref="J440:K440"/>
    <mergeCell ref="L440:M440"/>
    <mergeCell ref="P440:Q440"/>
    <mergeCell ref="R440:S440"/>
    <mergeCell ref="T440:U440"/>
    <mergeCell ref="V440:W440"/>
    <mergeCell ref="X440:Y440"/>
    <mergeCell ref="Z440:AA440"/>
    <mergeCell ref="AB440:AC440"/>
    <mergeCell ref="D441:G441"/>
    <mergeCell ref="H441:I441"/>
    <mergeCell ref="J441:K441"/>
    <mergeCell ref="L441:M441"/>
    <mergeCell ref="P441:Q441"/>
    <mergeCell ref="R441:S441"/>
    <mergeCell ref="T441:U441"/>
    <mergeCell ref="V441:W441"/>
    <mergeCell ref="X441:Y441"/>
    <mergeCell ref="Z441:AA441"/>
    <mergeCell ref="AB441:AC441"/>
    <mergeCell ref="D442:G442"/>
    <mergeCell ref="H442:I442"/>
    <mergeCell ref="J442:K442"/>
    <mergeCell ref="L442:M442"/>
    <mergeCell ref="P442:Q442"/>
    <mergeCell ref="R442:S442"/>
    <mergeCell ref="T442:U442"/>
    <mergeCell ref="V442:W442"/>
    <mergeCell ref="X442:Y442"/>
    <mergeCell ref="Z442:AA442"/>
    <mergeCell ref="AB442:AC442"/>
    <mergeCell ref="D439:G439"/>
    <mergeCell ref="D443:G443"/>
    <mergeCell ref="H443:I443"/>
    <mergeCell ref="J443:K443"/>
    <mergeCell ref="L443:M443"/>
    <mergeCell ref="P443:Q443"/>
    <mergeCell ref="R443:S443"/>
    <mergeCell ref="T443:U443"/>
    <mergeCell ref="V443:W443"/>
    <mergeCell ref="X443:Y443"/>
    <mergeCell ref="Z443:AA443"/>
    <mergeCell ref="AB443:AC443"/>
    <mergeCell ref="D444:G444"/>
    <mergeCell ref="H444:I444"/>
    <mergeCell ref="J444:K444"/>
    <mergeCell ref="L444:M444"/>
    <mergeCell ref="P444:Q444"/>
    <mergeCell ref="R444:S444"/>
    <mergeCell ref="T444:U444"/>
    <mergeCell ref="V444:W444"/>
    <mergeCell ref="X444:Y444"/>
    <mergeCell ref="Z444:AA444"/>
    <mergeCell ref="AB444:AC444"/>
    <mergeCell ref="D445:G445"/>
    <mergeCell ref="H445:I445"/>
    <mergeCell ref="J445:K445"/>
    <mergeCell ref="L445:M445"/>
    <mergeCell ref="P445:Q445"/>
    <mergeCell ref="R445:S445"/>
    <mergeCell ref="T445:U445"/>
    <mergeCell ref="V445:W445"/>
    <mergeCell ref="X445:Y445"/>
    <mergeCell ref="Z445:AA445"/>
    <mergeCell ref="AB445:AC445"/>
    <mergeCell ref="D446:G446"/>
    <mergeCell ref="H446:I446"/>
    <mergeCell ref="J446:K446"/>
    <mergeCell ref="L446:M446"/>
    <mergeCell ref="P446:Q446"/>
    <mergeCell ref="R446:S446"/>
    <mergeCell ref="T446:U446"/>
    <mergeCell ref="V446:W446"/>
    <mergeCell ref="X446:Y446"/>
    <mergeCell ref="Z446:AA446"/>
    <mergeCell ref="AB446:AC446"/>
    <mergeCell ref="D447:G447"/>
    <mergeCell ref="H447:I447"/>
    <mergeCell ref="J447:K447"/>
    <mergeCell ref="L447:M447"/>
    <mergeCell ref="P447:Q447"/>
    <mergeCell ref="R447:S447"/>
    <mergeCell ref="T447:U447"/>
    <mergeCell ref="V447:W447"/>
    <mergeCell ref="X447:Y447"/>
    <mergeCell ref="Z447:AA447"/>
    <mergeCell ref="AB447:AC447"/>
    <mergeCell ref="D448:G448"/>
    <mergeCell ref="H448:I448"/>
    <mergeCell ref="J448:K448"/>
    <mergeCell ref="L448:M448"/>
    <mergeCell ref="P448:Q448"/>
    <mergeCell ref="R448:S448"/>
    <mergeCell ref="T448:U448"/>
    <mergeCell ref="V448:W448"/>
    <mergeCell ref="X448:Y448"/>
    <mergeCell ref="Z448:AA448"/>
    <mergeCell ref="AB448:AC448"/>
    <mergeCell ref="D449:G449"/>
    <mergeCell ref="H449:I449"/>
    <mergeCell ref="J449:K449"/>
    <mergeCell ref="L449:M449"/>
    <mergeCell ref="P449:Q449"/>
    <mergeCell ref="R449:S449"/>
    <mergeCell ref="T449:U449"/>
    <mergeCell ref="V449:W449"/>
    <mergeCell ref="X449:Y449"/>
    <mergeCell ref="Z449:AA449"/>
    <mergeCell ref="AB449:AC449"/>
    <mergeCell ref="D450:G450"/>
    <mergeCell ref="H450:I450"/>
    <mergeCell ref="J450:K450"/>
    <mergeCell ref="L450:M450"/>
    <mergeCell ref="P450:Q450"/>
    <mergeCell ref="R450:S450"/>
    <mergeCell ref="T450:U450"/>
    <mergeCell ref="V450:W450"/>
    <mergeCell ref="X450:Y450"/>
    <mergeCell ref="Z450:AA450"/>
    <mergeCell ref="AB450:AC450"/>
    <mergeCell ref="D451:G451"/>
    <mergeCell ref="H451:I451"/>
    <mergeCell ref="J451:K451"/>
    <mergeCell ref="L451:M451"/>
    <mergeCell ref="P451:Q451"/>
    <mergeCell ref="R451:S451"/>
    <mergeCell ref="T451:U451"/>
    <mergeCell ref="V451:W451"/>
    <mergeCell ref="X451:Y451"/>
    <mergeCell ref="Z451:AA451"/>
    <mergeCell ref="AB451:AC451"/>
    <mergeCell ref="D452:G452"/>
    <mergeCell ref="H452:I452"/>
    <mergeCell ref="J452:K452"/>
    <mergeCell ref="L452:M452"/>
    <mergeCell ref="P452:Q452"/>
    <mergeCell ref="R452:S452"/>
    <mergeCell ref="T452:U452"/>
    <mergeCell ref="V452:W452"/>
    <mergeCell ref="X452:Y452"/>
    <mergeCell ref="Z452:AA452"/>
    <mergeCell ref="AB452:AC452"/>
    <mergeCell ref="D453:G453"/>
    <mergeCell ref="H453:I453"/>
    <mergeCell ref="J453:K453"/>
    <mergeCell ref="L453:M453"/>
    <mergeCell ref="P453:Q453"/>
    <mergeCell ref="R453:S453"/>
    <mergeCell ref="T453:U453"/>
    <mergeCell ref="V453:W453"/>
    <mergeCell ref="X453:Y453"/>
    <mergeCell ref="Z453:AA453"/>
    <mergeCell ref="AB453:AC453"/>
    <mergeCell ref="D454:G454"/>
    <mergeCell ref="H454:I454"/>
    <mergeCell ref="J454:K454"/>
    <mergeCell ref="L454:M454"/>
    <mergeCell ref="P454:Q454"/>
    <mergeCell ref="R454:S454"/>
    <mergeCell ref="T454:U454"/>
    <mergeCell ref="V454:W454"/>
    <mergeCell ref="X454:Y454"/>
    <mergeCell ref="Z454:AA454"/>
    <mergeCell ref="AB454:AC454"/>
    <mergeCell ref="D455:G455"/>
    <mergeCell ref="H455:I455"/>
    <mergeCell ref="J455:K455"/>
    <mergeCell ref="L455:M455"/>
    <mergeCell ref="P455:Q455"/>
    <mergeCell ref="R455:S455"/>
    <mergeCell ref="T455:U455"/>
    <mergeCell ref="V455:W455"/>
    <mergeCell ref="X455:Y455"/>
    <mergeCell ref="Z455:AA455"/>
    <mergeCell ref="AB455:AC455"/>
    <mergeCell ref="D456:G456"/>
    <mergeCell ref="H456:I456"/>
    <mergeCell ref="J456:K456"/>
    <mergeCell ref="L456:M456"/>
    <mergeCell ref="P456:Q456"/>
    <mergeCell ref="R456:S456"/>
    <mergeCell ref="T456:U456"/>
    <mergeCell ref="V456:W456"/>
    <mergeCell ref="X456:Y456"/>
    <mergeCell ref="Z456:AA456"/>
    <mergeCell ref="AB456:AC456"/>
    <mergeCell ref="D457:G457"/>
    <mergeCell ref="H457:I457"/>
    <mergeCell ref="J457:K457"/>
    <mergeCell ref="L457:M457"/>
    <mergeCell ref="P457:Q457"/>
    <mergeCell ref="R457:S457"/>
    <mergeCell ref="T457:U457"/>
    <mergeCell ref="V457:W457"/>
    <mergeCell ref="X457:Y457"/>
    <mergeCell ref="Z457:AA457"/>
    <mergeCell ref="AB457:AC457"/>
    <mergeCell ref="D458:G458"/>
    <mergeCell ref="H458:I458"/>
    <mergeCell ref="J458:K458"/>
    <mergeCell ref="L458:M458"/>
    <mergeCell ref="P458:Q458"/>
    <mergeCell ref="R458:S458"/>
    <mergeCell ref="T458:U458"/>
    <mergeCell ref="V458:W458"/>
    <mergeCell ref="X458:Y458"/>
    <mergeCell ref="Z458:AA458"/>
    <mergeCell ref="AB458:AC458"/>
    <mergeCell ref="D459:G459"/>
    <mergeCell ref="H459:I459"/>
    <mergeCell ref="J459:K459"/>
    <mergeCell ref="L459:M459"/>
    <mergeCell ref="P459:Q459"/>
    <mergeCell ref="R459:S459"/>
    <mergeCell ref="T459:U459"/>
    <mergeCell ref="V459:W459"/>
    <mergeCell ref="X459:Y459"/>
    <mergeCell ref="Z459:AA459"/>
    <mergeCell ref="AB459:AC459"/>
    <mergeCell ref="D460:G460"/>
    <mergeCell ref="H460:I460"/>
    <mergeCell ref="J460:K460"/>
    <mergeCell ref="L460:M460"/>
    <mergeCell ref="P460:Q460"/>
    <mergeCell ref="R460:S460"/>
    <mergeCell ref="T460:U460"/>
    <mergeCell ref="V460:W460"/>
    <mergeCell ref="X460:Y460"/>
    <mergeCell ref="Z460:AA460"/>
    <mergeCell ref="AB460:AC460"/>
    <mergeCell ref="D461:G461"/>
    <mergeCell ref="H461:I461"/>
    <mergeCell ref="J461:K461"/>
    <mergeCell ref="L461:M461"/>
    <mergeCell ref="P461:Q461"/>
    <mergeCell ref="R461:S461"/>
    <mergeCell ref="T461:U461"/>
    <mergeCell ref="V461:W461"/>
    <mergeCell ref="X461:Y461"/>
    <mergeCell ref="Z461:AA461"/>
    <mergeCell ref="AB461:AC461"/>
    <mergeCell ref="D462:G462"/>
    <mergeCell ref="H462:I462"/>
    <mergeCell ref="J462:K462"/>
    <mergeCell ref="L462:M462"/>
    <mergeCell ref="P462:Q462"/>
    <mergeCell ref="R462:S462"/>
    <mergeCell ref="T462:U462"/>
    <mergeCell ref="V462:W462"/>
    <mergeCell ref="X462:Y462"/>
    <mergeCell ref="Z462:AA462"/>
    <mergeCell ref="AB462:AC462"/>
    <mergeCell ref="D463:G463"/>
    <mergeCell ref="H463:I463"/>
    <mergeCell ref="J463:K463"/>
    <mergeCell ref="L463:M463"/>
    <mergeCell ref="P463:Q463"/>
    <mergeCell ref="R463:S463"/>
    <mergeCell ref="T463:U463"/>
    <mergeCell ref="V463:W463"/>
    <mergeCell ref="X463:Y463"/>
    <mergeCell ref="Z463:AA463"/>
    <mergeCell ref="AB463:AC463"/>
    <mergeCell ref="D464:G464"/>
    <mergeCell ref="H464:I464"/>
    <mergeCell ref="J464:K464"/>
    <mergeCell ref="L464:M464"/>
    <mergeCell ref="P464:Q464"/>
    <mergeCell ref="R464:S464"/>
    <mergeCell ref="T464:U464"/>
    <mergeCell ref="V464:W464"/>
    <mergeCell ref="X464:Y464"/>
    <mergeCell ref="Z464:AA464"/>
    <mergeCell ref="AB464:AC464"/>
    <mergeCell ref="D465:G465"/>
    <mergeCell ref="H465:I465"/>
    <mergeCell ref="J465:K465"/>
    <mergeCell ref="L465:M465"/>
    <mergeCell ref="P465:Q465"/>
    <mergeCell ref="R465:S465"/>
    <mergeCell ref="T465:U465"/>
    <mergeCell ref="V465:W465"/>
    <mergeCell ref="X465:Y465"/>
    <mergeCell ref="Z465:AA465"/>
    <mergeCell ref="AB465:AC465"/>
    <mergeCell ref="D466:G466"/>
    <mergeCell ref="H466:I466"/>
    <mergeCell ref="J466:K466"/>
    <mergeCell ref="L466:M466"/>
    <mergeCell ref="P466:Q466"/>
    <mergeCell ref="R466:S466"/>
    <mergeCell ref="T466:U466"/>
    <mergeCell ref="V466:W466"/>
    <mergeCell ref="X466:Y466"/>
    <mergeCell ref="Z466:AA466"/>
    <mergeCell ref="AB466:AC466"/>
    <mergeCell ref="D467:G467"/>
    <mergeCell ref="H467:I467"/>
    <mergeCell ref="J467:K467"/>
    <mergeCell ref="L467:M467"/>
    <mergeCell ref="P467:Q467"/>
    <mergeCell ref="R467:S467"/>
    <mergeCell ref="T467:U467"/>
    <mergeCell ref="V467:W467"/>
    <mergeCell ref="X467:Y467"/>
    <mergeCell ref="Z467:AA467"/>
    <mergeCell ref="AB467:AC467"/>
    <mergeCell ref="D468:G468"/>
    <mergeCell ref="H468:I468"/>
    <mergeCell ref="J468:K468"/>
    <mergeCell ref="L468:M468"/>
    <mergeCell ref="P468:Q468"/>
    <mergeCell ref="R468:S468"/>
    <mergeCell ref="T468:U468"/>
    <mergeCell ref="V468:W468"/>
    <mergeCell ref="X468:Y468"/>
    <mergeCell ref="Z468:AA468"/>
    <mergeCell ref="AB468:AC468"/>
    <mergeCell ref="D469:G469"/>
    <mergeCell ref="H469:I469"/>
    <mergeCell ref="J469:K469"/>
    <mergeCell ref="L469:M469"/>
    <mergeCell ref="P469:Q469"/>
    <mergeCell ref="R469:S469"/>
    <mergeCell ref="T469:U469"/>
    <mergeCell ref="V469:W469"/>
    <mergeCell ref="X469:Y469"/>
    <mergeCell ref="Z469:AA469"/>
    <mergeCell ref="AB469:AC469"/>
    <mergeCell ref="D470:G470"/>
    <mergeCell ref="H470:I470"/>
    <mergeCell ref="J470:K470"/>
    <mergeCell ref="L470:M470"/>
    <mergeCell ref="P470:Q470"/>
    <mergeCell ref="R470:S470"/>
    <mergeCell ref="T470:U470"/>
    <mergeCell ref="V470:W470"/>
    <mergeCell ref="X470:Y470"/>
    <mergeCell ref="Z470:AA470"/>
    <mergeCell ref="AB470:AC470"/>
    <mergeCell ref="D471:G471"/>
    <mergeCell ref="H471:I471"/>
    <mergeCell ref="J471:K471"/>
    <mergeCell ref="L471:M471"/>
    <mergeCell ref="P471:Q471"/>
    <mergeCell ref="R471:S471"/>
    <mergeCell ref="T471:U471"/>
    <mergeCell ref="V471:W471"/>
    <mergeCell ref="X471:Y471"/>
    <mergeCell ref="Z471:AA471"/>
    <mergeCell ref="AB471:AC471"/>
    <mergeCell ref="D472:G472"/>
    <mergeCell ref="H472:I472"/>
    <mergeCell ref="J472:K472"/>
    <mergeCell ref="L472:M472"/>
    <mergeCell ref="P472:Q472"/>
    <mergeCell ref="R472:S472"/>
    <mergeCell ref="T472:U472"/>
    <mergeCell ref="V472:W472"/>
    <mergeCell ref="X472:Y472"/>
    <mergeCell ref="Z472:AA472"/>
    <mergeCell ref="AB472:AC472"/>
    <mergeCell ref="D473:G473"/>
    <mergeCell ref="H473:I473"/>
    <mergeCell ref="J473:K473"/>
    <mergeCell ref="L473:M473"/>
    <mergeCell ref="P473:Q473"/>
    <mergeCell ref="R473:S473"/>
    <mergeCell ref="T473:U473"/>
    <mergeCell ref="V473:W473"/>
    <mergeCell ref="X473:Y473"/>
    <mergeCell ref="Z473:AA473"/>
    <mergeCell ref="AB473:AC473"/>
    <mergeCell ref="D474:G474"/>
    <mergeCell ref="H474:I474"/>
    <mergeCell ref="J474:K474"/>
    <mergeCell ref="L474:M474"/>
    <mergeCell ref="P474:Q474"/>
    <mergeCell ref="R474:S474"/>
    <mergeCell ref="T474:U474"/>
    <mergeCell ref="V474:W474"/>
    <mergeCell ref="X474:Y474"/>
    <mergeCell ref="Z474:AA474"/>
    <mergeCell ref="AB474:AC474"/>
    <mergeCell ref="D475:G475"/>
    <mergeCell ref="H475:I475"/>
    <mergeCell ref="J475:K475"/>
    <mergeCell ref="L475:M475"/>
    <mergeCell ref="P475:Q475"/>
    <mergeCell ref="R475:S475"/>
    <mergeCell ref="T475:U475"/>
    <mergeCell ref="V475:W475"/>
    <mergeCell ref="X475:Y475"/>
    <mergeCell ref="Z475:AA475"/>
    <mergeCell ref="AB475:AC475"/>
    <mergeCell ref="D476:G476"/>
    <mergeCell ref="H476:I476"/>
    <mergeCell ref="J476:K476"/>
    <mergeCell ref="L476:M476"/>
    <mergeCell ref="P476:Q476"/>
    <mergeCell ref="R476:S476"/>
    <mergeCell ref="T476:U476"/>
    <mergeCell ref="V476:W476"/>
    <mergeCell ref="X476:Y476"/>
    <mergeCell ref="Z476:AA476"/>
    <mergeCell ref="AB476:AC476"/>
    <mergeCell ref="D477:G477"/>
    <mergeCell ref="H477:I477"/>
    <mergeCell ref="J477:K477"/>
    <mergeCell ref="L477:M477"/>
    <mergeCell ref="P477:Q477"/>
    <mergeCell ref="R477:S477"/>
    <mergeCell ref="T477:U477"/>
    <mergeCell ref="V477:W477"/>
    <mergeCell ref="X477:Y477"/>
    <mergeCell ref="Z477:AA477"/>
    <mergeCell ref="AB477:AC477"/>
    <mergeCell ref="D478:G478"/>
    <mergeCell ref="H478:I478"/>
    <mergeCell ref="J478:K478"/>
    <mergeCell ref="L478:M478"/>
    <mergeCell ref="P478:Q478"/>
    <mergeCell ref="R478:S478"/>
    <mergeCell ref="T478:U478"/>
    <mergeCell ref="V478:W478"/>
    <mergeCell ref="X478:Y478"/>
    <mergeCell ref="Z478:AA478"/>
    <mergeCell ref="AB478:AC478"/>
    <mergeCell ref="AB482:AC482"/>
    <mergeCell ref="D483:G483"/>
    <mergeCell ref="H483:I483"/>
    <mergeCell ref="J483:K483"/>
    <mergeCell ref="L483:M483"/>
    <mergeCell ref="P483:Q483"/>
    <mergeCell ref="R483:S483"/>
    <mergeCell ref="T483:U483"/>
    <mergeCell ref="V483:W483"/>
    <mergeCell ref="X483:Y483"/>
    <mergeCell ref="Z483:AA483"/>
    <mergeCell ref="AB483:AC483"/>
    <mergeCell ref="V487:W487"/>
    <mergeCell ref="X487:Y487"/>
    <mergeCell ref="Z487:AA487"/>
    <mergeCell ref="AB487:AC487"/>
    <mergeCell ref="D482:G482"/>
    <mergeCell ref="H482:I482"/>
    <mergeCell ref="J482:K482"/>
    <mergeCell ref="L482:M482"/>
    <mergeCell ref="P482:Q482"/>
    <mergeCell ref="R482:S482"/>
    <mergeCell ref="T482:U482"/>
    <mergeCell ref="V482:W482"/>
    <mergeCell ref="X482:Y482"/>
    <mergeCell ref="Z482:AA482"/>
    <mergeCell ref="D484:G484"/>
    <mergeCell ref="H484:I484"/>
    <mergeCell ref="J484:K484"/>
    <mergeCell ref="L484:M484"/>
    <mergeCell ref="P484:Q484"/>
    <mergeCell ref="R484:S484"/>
    <mergeCell ref="T484:U484"/>
    <mergeCell ref="V484:W484"/>
    <mergeCell ref="X484:Y484"/>
    <mergeCell ref="Z484:AA484"/>
    <mergeCell ref="AB484:AC484"/>
    <mergeCell ref="D479:G479"/>
    <mergeCell ref="H479:I479"/>
    <mergeCell ref="J479:K479"/>
    <mergeCell ref="L479:M479"/>
    <mergeCell ref="P479:Q479"/>
    <mergeCell ref="R479:S479"/>
    <mergeCell ref="T479:U479"/>
    <mergeCell ref="V479:W479"/>
    <mergeCell ref="X479:Y479"/>
    <mergeCell ref="Z479:AA479"/>
    <mergeCell ref="AB479:AC479"/>
    <mergeCell ref="D480:G480"/>
    <mergeCell ref="H480:I480"/>
    <mergeCell ref="J480:K480"/>
    <mergeCell ref="L480:M480"/>
    <mergeCell ref="P480:Q480"/>
    <mergeCell ref="R480:S480"/>
    <mergeCell ref="T480:U480"/>
    <mergeCell ref="V480:W480"/>
    <mergeCell ref="X480:Y480"/>
    <mergeCell ref="Z480:AA480"/>
    <mergeCell ref="AB480:AC480"/>
    <mergeCell ref="D481:G481"/>
    <mergeCell ref="H481:I481"/>
    <mergeCell ref="J481:K481"/>
    <mergeCell ref="L481:M481"/>
    <mergeCell ref="P481:Q481"/>
    <mergeCell ref="R481:S481"/>
    <mergeCell ref="T481:U481"/>
    <mergeCell ref="V481:W481"/>
    <mergeCell ref="X481:Y481"/>
    <mergeCell ref="Z481:AA481"/>
    <mergeCell ref="AB481:AC481"/>
    <mergeCell ref="Y571:AD571"/>
    <mergeCell ref="D572:L572"/>
    <mergeCell ref="M572:R572"/>
    <mergeCell ref="S572:X572"/>
    <mergeCell ref="Y572:AD572"/>
    <mergeCell ref="D573:L573"/>
    <mergeCell ref="M573:R573"/>
    <mergeCell ref="S573:X573"/>
    <mergeCell ref="Y573:AD573"/>
    <mergeCell ref="D574:L574"/>
    <mergeCell ref="M574:R574"/>
    <mergeCell ref="S574:X574"/>
    <mergeCell ref="Y574:AD574"/>
    <mergeCell ref="D575:L575"/>
    <mergeCell ref="M575:R575"/>
    <mergeCell ref="V514:AD514"/>
    <mergeCell ref="V515:AD515"/>
    <mergeCell ref="V516:AD516"/>
    <mergeCell ref="V517:AD517"/>
    <mergeCell ref="V518:AD518"/>
    <mergeCell ref="V519:AD519"/>
    <mergeCell ref="V520:AD520"/>
    <mergeCell ref="V521:AD521"/>
    <mergeCell ref="V522:AD522"/>
    <mergeCell ref="V523:AD523"/>
    <mergeCell ref="V524:AD524"/>
    <mergeCell ref="C489:E489"/>
    <mergeCell ref="F489:AD489"/>
    <mergeCell ref="V525:AD525"/>
    <mergeCell ref="U513:AD513"/>
    <mergeCell ref="V511:AD511"/>
    <mergeCell ref="C360:AD360"/>
    <mergeCell ref="C357:AD357"/>
    <mergeCell ref="C358:AD358"/>
    <mergeCell ref="C359:AD359"/>
    <mergeCell ref="D485:G485"/>
    <mergeCell ref="H485:I485"/>
    <mergeCell ref="J485:K485"/>
    <mergeCell ref="L485:M485"/>
    <mergeCell ref="P485:Q485"/>
    <mergeCell ref="R485:S485"/>
    <mergeCell ref="T485:U485"/>
    <mergeCell ref="V485:W485"/>
    <mergeCell ref="X485:Y485"/>
    <mergeCell ref="Z485:AA485"/>
    <mergeCell ref="AB485:AC485"/>
    <mergeCell ref="D486:G486"/>
    <mergeCell ref="H486:I486"/>
    <mergeCell ref="J486:K486"/>
    <mergeCell ref="L486:M486"/>
    <mergeCell ref="P486:Q486"/>
    <mergeCell ref="R486:S486"/>
    <mergeCell ref="T486:U486"/>
    <mergeCell ref="V486:W486"/>
    <mergeCell ref="X486:Y486"/>
    <mergeCell ref="Z486:AA486"/>
    <mergeCell ref="AB486:AC486"/>
    <mergeCell ref="D487:G487"/>
    <mergeCell ref="H487:I487"/>
    <mergeCell ref="J487:K487"/>
    <mergeCell ref="L487:M487"/>
    <mergeCell ref="P487:Q487"/>
    <mergeCell ref="R487:S487"/>
    <mergeCell ref="T487:U487"/>
    <mergeCell ref="D591:L591"/>
    <mergeCell ref="M591:R591"/>
    <mergeCell ref="S591:X591"/>
    <mergeCell ref="Y591:AD591"/>
    <mergeCell ref="D592:L592"/>
    <mergeCell ref="M592:R592"/>
    <mergeCell ref="S592:X592"/>
    <mergeCell ref="Y592:AD592"/>
    <mergeCell ref="D593:L593"/>
    <mergeCell ref="M593:R593"/>
    <mergeCell ref="Y596:AD596"/>
    <mergeCell ref="D597:L597"/>
    <mergeCell ref="M597:R597"/>
    <mergeCell ref="S597:X597"/>
    <mergeCell ref="Y597:AD597"/>
    <mergeCell ref="D578:L578"/>
    <mergeCell ref="M578:R578"/>
    <mergeCell ref="S578:X578"/>
    <mergeCell ref="C545:AD545"/>
    <mergeCell ref="D563:L563"/>
    <mergeCell ref="M563:R563"/>
    <mergeCell ref="S563:X563"/>
    <mergeCell ref="Y563:AD563"/>
    <mergeCell ref="C547:L548"/>
    <mergeCell ref="M547:AD547"/>
    <mergeCell ref="M548:R548"/>
    <mergeCell ref="S548:X548"/>
    <mergeCell ref="Y548:AD548"/>
    <mergeCell ref="D549:L549"/>
    <mergeCell ref="M549:R549"/>
    <mergeCell ref="S549:X549"/>
    <mergeCell ref="Y549:AD549"/>
    <mergeCell ref="D550:L550"/>
    <mergeCell ref="M550:R550"/>
    <mergeCell ref="S550:X550"/>
    <mergeCell ref="Y550:AD550"/>
    <mergeCell ref="D551:L551"/>
    <mergeCell ref="M551:R551"/>
    <mergeCell ref="S551:X551"/>
    <mergeCell ref="Y551:AD551"/>
    <mergeCell ref="D552:L552"/>
    <mergeCell ref="M552:R552"/>
    <mergeCell ref="S552:X552"/>
    <mergeCell ref="Y552:AD552"/>
    <mergeCell ref="D553:L553"/>
    <mergeCell ref="M553:R553"/>
    <mergeCell ref="S553:X553"/>
    <mergeCell ref="Y553:AD553"/>
    <mergeCell ref="D554:L554"/>
    <mergeCell ref="M554:R554"/>
    <mergeCell ref="S554:X554"/>
    <mergeCell ref="Y554:AD554"/>
    <mergeCell ref="D555:L555"/>
    <mergeCell ref="M555:R555"/>
    <mergeCell ref="S555:X555"/>
    <mergeCell ref="Y555:AD555"/>
    <mergeCell ref="D569:L569"/>
    <mergeCell ref="M569:R569"/>
    <mergeCell ref="S569:X569"/>
    <mergeCell ref="Y569:AD569"/>
    <mergeCell ref="D570:L570"/>
    <mergeCell ref="M570:R570"/>
    <mergeCell ref="S570:X570"/>
    <mergeCell ref="Y570:AD570"/>
    <mergeCell ref="M631:R631"/>
    <mergeCell ref="S631:X631"/>
    <mergeCell ref="Y631:AD631"/>
    <mergeCell ref="D632:L632"/>
    <mergeCell ref="M632:R632"/>
    <mergeCell ref="S632:X632"/>
    <mergeCell ref="Y632:AD632"/>
    <mergeCell ref="D633:L633"/>
    <mergeCell ref="M633:R633"/>
    <mergeCell ref="S633:X633"/>
    <mergeCell ref="Y633:AD633"/>
    <mergeCell ref="D628:L628"/>
    <mergeCell ref="M628:R628"/>
    <mergeCell ref="S628:X628"/>
    <mergeCell ref="Y628:AD628"/>
    <mergeCell ref="S575:X575"/>
    <mergeCell ref="Y575:AD575"/>
    <mergeCell ref="D576:L576"/>
    <mergeCell ref="M576:R576"/>
    <mergeCell ref="S576:X576"/>
    <mergeCell ref="Y576:AD576"/>
    <mergeCell ref="D577:L577"/>
    <mergeCell ref="M577:R577"/>
    <mergeCell ref="S577:X577"/>
    <mergeCell ref="Y577:AD577"/>
    <mergeCell ref="S598:X598"/>
    <mergeCell ref="Y598:AD598"/>
    <mergeCell ref="D599:L599"/>
    <mergeCell ref="M599:R599"/>
    <mergeCell ref="S599:X599"/>
    <mergeCell ref="Y599:AD599"/>
    <mergeCell ref="D582:L582"/>
    <mergeCell ref="M582:R582"/>
    <mergeCell ref="S582:X582"/>
    <mergeCell ref="Y582:AD582"/>
    <mergeCell ref="D583:L583"/>
    <mergeCell ref="M583:R583"/>
    <mergeCell ref="S583:X583"/>
    <mergeCell ref="Y583:AD583"/>
    <mergeCell ref="D584:L584"/>
    <mergeCell ref="M584:R584"/>
    <mergeCell ref="S584:X584"/>
    <mergeCell ref="Y584:AD584"/>
    <mergeCell ref="D585:L585"/>
    <mergeCell ref="M585:R585"/>
    <mergeCell ref="S585:X585"/>
    <mergeCell ref="Y585:AD585"/>
    <mergeCell ref="D586:L586"/>
    <mergeCell ref="M586:R586"/>
    <mergeCell ref="S586:X586"/>
    <mergeCell ref="Y586:AD586"/>
    <mergeCell ref="D587:L587"/>
    <mergeCell ref="M587:R587"/>
    <mergeCell ref="S587:X587"/>
    <mergeCell ref="Y587:AD587"/>
    <mergeCell ref="D588:L588"/>
    <mergeCell ref="M588:R588"/>
    <mergeCell ref="S588:X588"/>
    <mergeCell ref="Y588:AD588"/>
    <mergeCell ref="M598:R598"/>
    <mergeCell ref="D590:L590"/>
    <mergeCell ref="M590:R590"/>
    <mergeCell ref="S590:X590"/>
    <mergeCell ref="Y590:AD590"/>
    <mergeCell ref="M658:R658"/>
    <mergeCell ref="S658:X658"/>
    <mergeCell ref="Y658:AD658"/>
    <mergeCell ref="D659:L659"/>
    <mergeCell ref="M659:R659"/>
    <mergeCell ref="S659:X659"/>
    <mergeCell ref="Y659:AD659"/>
    <mergeCell ref="D660:L660"/>
    <mergeCell ref="M660:R660"/>
    <mergeCell ref="S660:X660"/>
    <mergeCell ref="Y660:AD660"/>
    <mergeCell ref="D652:L652"/>
    <mergeCell ref="M652:R652"/>
    <mergeCell ref="S652:X652"/>
    <mergeCell ref="Y652:AD652"/>
    <mergeCell ref="D653:L653"/>
    <mergeCell ref="M653:R653"/>
    <mergeCell ref="S653:X653"/>
    <mergeCell ref="Y653:AD653"/>
    <mergeCell ref="D634:L634"/>
    <mergeCell ref="M634:R634"/>
    <mergeCell ref="S634:X634"/>
    <mergeCell ref="Y634:AD634"/>
    <mergeCell ref="D635:L635"/>
    <mergeCell ref="M635:R635"/>
    <mergeCell ref="S635:X635"/>
    <mergeCell ref="Y635:AD635"/>
    <mergeCell ref="D618:L618"/>
    <mergeCell ref="M618:R618"/>
    <mergeCell ref="S618:X618"/>
    <mergeCell ref="Y618:AD618"/>
    <mergeCell ref="D619:L619"/>
    <mergeCell ref="M619:R619"/>
    <mergeCell ref="S619:X619"/>
    <mergeCell ref="Y619:AD619"/>
    <mergeCell ref="D620:L620"/>
    <mergeCell ref="M620:R620"/>
    <mergeCell ref="S620:X620"/>
    <mergeCell ref="Y620:AD620"/>
    <mergeCell ref="D621:L621"/>
    <mergeCell ref="M621:R621"/>
    <mergeCell ref="S621:X621"/>
    <mergeCell ref="Y621:AD621"/>
    <mergeCell ref="D622:L622"/>
    <mergeCell ref="M622:R622"/>
    <mergeCell ref="S622:X622"/>
    <mergeCell ref="Y622:AD622"/>
    <mergeCell ref="D623:L623"/>
    <mergeCell ref="M623:R623"/>
    <mergeCell ref="S623:X623"/>
    <mergeCell ref="Y623:AD623"/>
    <mergeCell ref="D624:L624"/>
    <mergeCell ref="M624:R624"/>
    <mergeCell ref="S624:X624"/>
    <mergeCell ref="Y624:AD624"/>
    <mergeCell ref="D629:L629"/>
    <mergeCell ref="M629:R629"/>
    <mergeCell ref="S629:X629"/>
    <mergeCell ref="Y629:AD629"/>
    <mergeCell ref="D630:L630"/>
    <mergeCell ref="M630:R630"/>
    <mergeCell ref="S630:X630"/>
    <mergeCell ref="Y630:AD630"/>
    <mergeCell ref="D631:L631"/>
    <mergeCell ref="D709:N709"/>
    <mergeCell ref="D710:N710"/>
    <mergeCell ref="O705:P705"/>
    <mergeCell ref="D711:N711"/>
    <mergeCell ref="D712:N712"/>
    <mergeCell ref="D713:N713"/>
    <mergeCell ref="D714:N714"/>
    <mergeCell ref="C671:AD671"/>
    <mergeCell ref="C672:AD672"/>
    <mergeCell ref="B679:AD679"/>
    <mergeCell ref="C680:AD680"/>
    <mergeCell ref="C682:N684"/>
    <mergeCell ref="O682:AD682"/>
    <mergeCell ref="O683:P684"/>
    <mergeCell ref="Q683:R684"/>
    <mergeCell ref="S683:T684"/>
    <mergeCell ref="U683:V683"/>
    <mergeCell ref="W683:X683"/>
    <mergeCell ref="Y683:Z683"/>
    <mergeCell ref="AA683:AB683"/>
    <mergeCell ref="AC683:AD683"/>
    <mergeCell ref="D685:N685"/>
    <mergeCell ref="O685:P685"/>
    <mergeCell ref="Q685:R685"/>
    <mergeCell ref="S685:T685"/>
    <mergeCell ref="D686:N686"/>
    <mergeCell ref="D687:N687"/>
    <mergeCell ref="D688:N688"/>
    <mergeCell ref="D689:N689"/>
    <mergeCell ref="D690:N690"/>
    <mergeCell ref="D691:N691"/>
    <mergeCell ref="D692:N692"/>
    <mergeCell ref="D693:N693"/>
    <mergeCell ref="D694:N694"/>
    <mergeCell ref="D695:N695"/>
    <mergeCell ref="D696:N696"/>
    <mergeCell ref="D697:N697"/>
    <mergeCell ref="D698:N698"/>
    <mergeCell ref="O708:P708"/>
    <mergeCell ref="Q708:R708"/>
    <mergeCell ref="S708:T708"/>
    <mergeCell ref="O709:P709"/>
    <mergeCell ref="Q709:R709"/>
    <mergeCell ref="S709:T709"/>
    <mergeCell ref="O710:P710"/>
    <mergeCell ref="Q710:R710"/>
    <mergeCell ref="S710:T710"/>
    <mergeCell ref="O711:P711"/>
    <mergeCell ref="Q711:R711"/>
    <mergeCell ref="S711:T711"/>
    <mergeCell ref="O712:P712"/>
    <mergeCell ref="Q712:R712"/>
    <mergeCell ref="S712:T712"/>
    <mergeCell ref="O713:P713"/>
    <mergeCell ref="Q713:R713"/>
    <mergeCell ref="S713:T713"/>
    <mergeCell ref="O714:P714"/>
    <mergeCell ref="Q714:R714"/>
    <mergeCell ref="S714:T714"/>
    <mergeCell ref="O697:P697"/>
    <mergeCell ref="Q697:R697"/>
    <mergeCell ref="S697:T697"/>
    <mergeCell ref="O698:P698"/>
    <mergeCell ref="Q698:R698"/>
    <mergeCell ref="Y581:AD581"/>
    <mergeCell ref="D564:L564"/>
    <mergeCell ref="M564:R564"/>
    <mergeCell ref="S564:X564"/>
    <mergeCell ref="Y564:AD564"/>
    <mergeCell ref="D565:L565"/>
    <mergeCell ref="M565:R565"/>
    <mergeCell ref="S565:X565"/>
    <mergeCell ref="Y565:AD565"/>
    <mergeCell ref="D566:L566"/>
    <mergeCell ref="M566:R566"/>
    <mergeCell ref="S566:X566"/>
    <mergeCell ref="Y566:AD566"/>
    <mergeCell ref="D567:L567"/>
    <mergeCell ref="M567:R567"/>
    <mergeCell ref="S567:X567"/>
    <mergeCell ref="Y567:AD567"/>
    <mergeCell ref="D568:L568"/>
    <mergeCell ref="M568:R568"/>
    <mergeCell ref="S568:X568"/>
    <mergeCell ref="Y568:AD568"/>
    <mergeCell ref="D700:N700"/>
    <mergeCell ref="D701:N701"/>
    <mergeCell ref="D702:N702"/>
    <mergeCell ref="D703:N703"/>
    <mergeCell ref="D704:N704"/>
    <mergeCell ref="D705:N705"/>
    <mergeCell ref="D706:N706"/>
    <mergeCell ref="D571:L571"/>
    <mergeCell ref="M571:R571"/>
    <mergeCell ref="S571:X571"/>
    <mergeCell ref="D707:N707"/>
    <mergeCell ref="D708:N708"/>
    <mergeCell ref="Y578:AD578"/>
    <mergeCell ref="S593:X593"/>
    <mergeCell ref="Y593:AD593"/>
    <mergeCell ref="D594:L594"/>
    <mergeCell ref="M594:R594"/>
    <mergeCell ref="S594:X594"/>
    <mergeCell ref="Y594:AD594"/>
    <mergeCell ref="D595:L595"/>
    <mergeCell ref="M595:R595"/>
    <mergeCell ref="S595:X595"/>
    <mergeCell ref="Y595:AD595"/>
    <mergeCell ref="D596:L596"/>
    <mergeCell ref="M596:R596"/>
    <mergeCell ref="S596:X596"/>
    <mergeCell ref="D654:L654"/>
    <mergeCell ref="M654:R654"/>
    <mergeCell ref="S654:X654"/>
    <mergeCell ref="Y654:AD654"/>
    <mergeCell ref="D655:L655"/>
    <mergeCell ref="M655:R655"/>
    <mergeCell ref="S655:X655"/>
    <mergeCell ref="Y655:AD655"/>
    <mergeCell ref="D656:L656"/>
    <mergeCell ref="M656:R656"/>
    <mergeCell ref="S656:X656"/>
    <mergeCell ref="Y656:AD656"/>
    <mergeCell ref="D657:L657"/>
    <mergeCell ref="M657:R657"/>
    <mergeCell ref="S657:X657"/>
    <mergeCell ref="Y657:AD657"/>
    <mergeCell ref="D658:L658"/>
    <mergeCell ref="Y601:AD601"/>
    <mergeCell ref="D602:L602"/>
    <mergeCell ref="M602:R602"/>
    <mergeCell ref="S602:X602"/>
    <mergeCell ref="Y602:AD602"/>
    <mergeCell ref="D603:L603"/>
    <mergeCell ref="M603:R603"/>
    <mergeCell ref="S603:X603"/>
    <mergeCell ref="Y603:AD603"/>
    <mergeCell ref="D604:L604"/>
    <mergeCell ref="M604:R604"/>
    <mergeCell ref="S604:X604"/>
    <mergeCell ref="Y604:AD604"/>
    <mergeCell ref="D605:L605"/>
    <mergeCell ref="M605:R605"/>
    <mergeCell ref="S605:X605"/>
    <mergeCell ref="Y605:AD605"/>
    <mergeCell ref="D606:L606"/>
    <mergeCell ref="M606:R606"/>
    <mergeCell ref="S606:X606"/>
    <mergeCell ref="Y606:AD606"/>
    <mergeCell ref="D556:L556"/>
    <mergeCell ref="M556:R556"/>
    <mergeCell ref="S556:X556"/>
    <mergeCell ref="Y556:AD556"/>
    <mergeCell ref="D557:L557"/>
    <mergeCell ref="M557:R557"/>
    <mergeCell ref="S557:X557"/>
    <mergeCell ref="Y557:AD557"/>
    <mergeCell ref="D558:L558"/>
    <mergeCell ref="M558:R558"/>
    <mergeCell ref="S558:X558"/>
    <mergeCell ref="Y558:AD558"/>
    <mergeCell ref="D559:L559"/>
    <mergeCell ref="M559:R559"/>
    <mergeCell ref="S559:X559"/>
    <mergeCell ref="Y559:AD559"/>
    <mergeCell ref="D560:L560"/>
    <mergeCell ref="M560:R560"/>
    <mergeCell ref="S560:X560"/>
    <mergeCell ref="Y560:AD560"/>
    <mergeCell ref="D561:L561"/>
    <mergeCell ref="M561:R561"/>
    <mergeCell ref="S561:X561"/>
    <mergeCell ref="Y561:AD561"/>
    <mergeCell ref="D562:L562"/>
    <mergeCell ref="M562:R562"/>
    <mergeCell ref="S562:X562"/>
    <mergeCell ref="Y562:AD562"/>
    <mergeCell ref="D579:L579"/>
    <mergeCell ref="M579:R579"/>
    <mergeCell ref="S579:X579"/>
    <mergeCell ref="Y579:AD579"/>
    <mergeCell ref="D589:L589"/>
    <mergeCell ref="M589:R589"/>
    <mergeCell ref="S589:X589"/>
    <mergeCell ref="Y589:AD589"/>
    <mergeCell ref="D580:L580"/>
    <mergeCell ref="M580:R580"/>
    <mergeCell ref="S580:X580"/>
    <mergeCell ref="Y580:AD580"/>
    <mergeCell ref="D581:L581"/>
    <mergeCell ref="M581:R581"/>
    <mergeCell ref="S581:X581"/>
    <mergeCell ref="D598:L598"/>
    <mergeCell ref="D611:L611"/>
    <mergeCell ref="M611:R611"/>
    <mergeCell ref="S611:X611"/>
    <mergeCell ref="Y611:AD611"/>
    <mergeCell ref="D612:L612"/>
    <mergeCell ref="M612:R612"/>
    <mergeCell ref="S612:X612"/>
    <mergeCell ref="Y612:AD612"/>
    <mergeCell ref="D613:L613"/>
    <mergeCell ref="M613:R613"/>
    <mergeCell ref="S613:X613"/>
    <mergeCell ref="Y613:AD613"/>
    <mergeCell ref="D614:L614"/>
    <mergeCell ref="M614:R614"/>
    <mergeCell ref="S614:X614"/>
    <mergeCell ref="Y614:AD614"/>
    <mergeCell ref="D615:L615"/>
    <mergeCell ref="M615:R615"/>
    <mergeCell ref="S615:X615"/>
    <mergeCell ref="Y615:AD615"/>
    <mergeCell ref="D625:L625"/>
    <mergeCell ref="M625:R625"/>
    <mergeCell ref="S625:X625"/>
    <mergeCell ref="Y625:AD625"/>
    <mergeCell ref="D626:L626"/>
    <mergeCell ref="M626:R626"/>
    <mergeCell ref="S626:X626"/>
    <mergeCell ref="Y626:AD626"/>
    <mergeCell ref="D627:L627"/>
    <mergeCell ref="M627:R627"/>
    <mergeCell ref="S627:X627"/>
    <mergeCell ref="Y627:AD627"/>
    <mergeCell ref="D616:L616"/>
    <mergeCell ref="M616:R616"/>
    <mergeCell ref="S616:X616"/>
    <mergeCell ref="Y616:AD616"/>
    <mergeCell ref="D617:L617"/>
    <mergeCell ref="M617:R617"/>
    <mergeCell ref="S617:X617"/>
    <mergeCell ref="Y617:AD617"/>
    <mergeCell ref="D607:L607"/>
    <mergeCell ref="M607:R607"/>
    <mergeCell ref="S607:X607"/>
    <mergeCell ref="Y607:AD607"/>
    <mergeCell ref="D608:L608"/>
    <mergeCell ref="M608:R608"/>
    <mergeCell ref="S608:X608"/>
    <mergeCell ref="Y608:AD608"/>
    <mergeCell ref="D609:L609"/>
    <mergeCell ref="M609:R609"/>
    <mergeCell ref="S609:X609"/>
    <mergeCell ref="Y609:AD609"/>
    <mergeCell ref="D610:L610"/>
    <mergeCell ref="M610:R610"/>
    <mergeCell ref="S610:X610"/>
    <mergeCell ref="Y610:AD610"/>
    <mergeCell ref="D600:L600"/>
    <mergeCell ref="M600:R600"/>
    <mergeCell ref="S600:X600"/>
    <mergeCell ref="Y600:AD600"/>
    <mergeCell ref="D601:L601"/>
    <mergeCell ref="M601:R601"/>
    <mergeCell ref="S601:X601"/>
    <mergeCell ref="D643:L643"/>
    <mergeCell ref="M643:R643"/>
    <mergeCell ref="S643:X643"/>
    <mergeCell ref="Y643:AD643"/>
    <mergeCell ref="D644:L644"/>
    <mergeCell ref="M644:R644"/>
    <mergeCell ref="S644:X644"/>
    <mergeCell ref="Y644:AD644"/>
    <mergeCell ref="D645:L645"/>
    <mergeCell ref="M645:R645"/>
    <mergeCell ref="S645:X645"/>
    <mergeCell ref="Y645:AD645"/>
    <mergeCell ref="D646:L646"/>
    <mergeCell ref="M646:R646"/>
    <mergeCell ref="S646:X646"/>
    <mergeCell ref="Y646:AD646"/>
    <mergeCell ref="D636:L636"/>
    <mergeCell ref="M636:R636"/>
    <mergeCell ref="S636:X636"/>
    <mergeCell ref="Y636:AD636"/>
    <mergeCell ref="D637:L637"/>
    <mergeCell ref="M637:R637"/>
    <mergeCell ref="S637:X637"/>
    <mergeCell ref="Y637:AD637"/>
    <mergeCell ref="D638:L638"/>
    <mergeCell ref="M638:R638"/>
    <mergeCell ref="S638:X638"/>
    <mergeCell ref="Y638:AD638"/>
    <mergeCell ref="D639:L639"/>
    <mergeCell ref="M639:R639"/>
    <mergeCell ref="S639:X639"/>
    <mergeCell ref="Y639:AD639"/>
    <mergeCell ref="D640:L640"/>
    <mergeCell ref="M640:R640"/>
    <mergeCell ref="S640:X640"/>
    <mergeCell ref="Y640:AD640"/>
    <mergeCell ref="D641:L641"/>
    <mergeCell ref="M641:R641"/>
    <mergeCell ref="S641:X641"/>
    <mergeCell ref="Y641:AD641"/>
    <mergeCell ref="D642:L642"/>
    <mergeCell ref="M642:R642"/>
    <mergeCell ref="S642:X642"/>
    <mergeCell ref="Y642:AD642"/>
    <mergeCell ref="B1351:AD1351"/>
    <mergeCell ref="B1488:AD1488"/>
    <mergeCell ref="I963:J963"/>
    <mergeCell ref="K963:L963"/>
    <mergeCell ref="D964:F964"/>
    <mergeCell ref="G964:H964"/>
    <mergeCell ref="I964:J964"/>
    <mergeCell ref="K964:L964"/>
    <mergeCell ref="D965:F965"/>
    <mergeCell ref="G965:H965"/>
    <mergeCell ref="I965:J965"/>
    <mergeCell ref="K965:L965"/>
    <mergeCell ref="D966:F966"/>
    <mergeCell ref="G966:H966"/>
    <mergeCell ref="I966:J966"/>
    <mergeCell ref="K966:L966"/>
    <mergeCell ref="D967:F967"/>
    <mergeCell ref="G967:H967"/>
    <mergeCell ref="I967:J967"/>
    <mergeCell ref="K967:L967"/>
    <mergeCell ref="D968:F968"/>
    <mergeCell ref="G968:H968"/>
    <mergeCell ref="I968:J968"/>
    <mergeCell ref="K968:L968"/>
    <mergeCell ref="D969:F969"/>
    <mergeCell ref="G969:H969"/>
    <mergeCell ref="I969:J969"/>
    <mergeCell ref="K969:L969"/>
    <mergeCell ref="D970:F970"/>
    <mergeCell ref="G970:H970"/>
    <mergeCell ref="I970:J970"/>
    <mergeCell ref="K970:L970"/>
    <mergeCell ref="D971:F971"/>
    <mergeCell ref="B1088:AD1088"/>
    <mergeCell ref="D995:F995"/>
    <mergeCell ref="G995:H995"/>
    <mergeCell ref="I995:J995"/>
    <mergeCell ref="D1004:F1004"/>
    <mergeCell ref="G1004:H1004"/>
    <mergeCell ref="I1004:J1004"/>
    <mergeCell ref="D1013:F1013"/>
    <mergeCell ref="G1013:H1013"/>
    <mergeCell ref="I1013:J1013"/>
    <mergeCell ref="D1022:F1022"/>
    <mergeCell ref="G1022:H1022"/>
    <mergeCell ref="I1022:J1022"/>
    <mergeCell ref="D1031:F1031"/>
    <mergeCell ref="G1031:H1031"/>
    <mergeCell ref="I1031:J1031"/>
    <mergeCell ref="D1040:F1040"/>
    <mergeCell ref="G1040:H1040"/>
    <mergeCell ref="I1040:J1040"/>
    <mergeCell ref="C1080:AD1080"/>
    <mergeCell ref="C1081:AD1081"/>
    <mergeCell ref="D1049:F1049"/>
    <mergeCell ref="G1049:H1049"/>
    <mergeCell ref="I1049:J1049"/>
    <mergeCell ref="K1049:L1049"/>
    <mergeCell ref="D1050:F1050"/>
    <mergeCell ref="G1050:H1050"/>
    <mergeCell ref="I1050:J1050"/>
    <mergeCell ref="K1050:L1050"/>
    <mergeCell ref="D1051:F1051"/>
    <mergeCell ref="G1051:H1051"/>
    <mergeCell ref="D647:L647"/>
    <mergeCell ref="M647:R647"/>
    <mergeCell ref="S647:X647"/>
    <mergeCell ref="Y647:AD647"/>
    <mergeCell ref="D648:L648"/>
    <mergeCell ref="M648:R648"/>
    <mergeCell ref="S648:X648"/>
    <mergeCell ref="Y648:AD648"/>
    <mergeCell ref="D649:L649"/>
    <mergeCell ref="M649:R649"/>
    <mergeCell ref="S649:X649"/>
    <mergeCell ref="Y649:AD649"/>
    <mergeCell ref="D650:L650"/>
    <mergeCell ref="M650:R650"/>
    <mergeCell ref="S650:X650"/>
    <mergeCell ref="Y650:AD650"/>
    <mergeCell ref="D651:L651"/>
    <mergeCell ref="M651:R651"/>
    <mergeCell ref="S651:X651"/>
    <mergeCell ref="Y651:AD651"/>
    <mergeCell ref="C818:N820"/>
    <mergeCell ref="O818:AD818"/>
    <mergeCell ref="O819:P820"/>
    <mergeCell ref="Q819:R820"/>
    <mergeCell ref="S819:T820"/>
    <mergeCell ref="U819:V819"/>
    <mergeCell ref="W819:X819"/>
    <mergeCell ref="Y819:Z819"/>
    <mergeCell ref="AA819:AB819"/>
    <mergeCell ref="AC819:AD819"/>
    <mergeCell ref="D785:N785"/>
    <mergeCell ref="D786:N786"/>
    <mergeCell ref="O777:P777"/>
    <mergeCell ref="D787:N787"/>
    <mergeCell ref="D788:N788"/>
    <mergeCell ref="D789:N789"/>
    <mergeCell ref="D790:N790"/>
    <mergeCell ref="D661:L661"/>
    <mergeCell ref="M661:R661"/>
    <mergeCell ref="S661:X661"/>
    <mergeCell ref="Y661:AD661"/>
    <mergeCell ref="D662:L662"/>
    <mergeCell ref="M662:R662"/>
    <mergeCell ref="S662:X662"/>
    <mergeCell ref="Y662:AD662"/>
    <mergeCell ref="D663:L663"/>
    <mergeCell ref="M663:R663"/>
    <mergeCell ref="S663:X663"/>
    <mergeCell ref="Y663:AD663"/>
    <mergeCell ref="D664:L664"/>
    <mergeCell ref="M664:R664"/>
    <mergeCell ref="S664:X664"/>
    <mergeCell ref="Y664:AD664"/>
    <mergeCell ref="D665:L665"/>
    <mergeCell ref="M665:R665"/>
    <mergeCell ref="D794:N794"/>
    <mergeCell ref="D795:N795"/>
    <mergeCell ref="D796:N796"/>
    <mergeCell ref="D797:N797"/>
    <mergeCell ref="D715:N715"/>
    <mergeCell ref="D716:N716"/>
    <mergeCell ref="D717:N717"/>
    <mergeCell ref="D718:N718"/>
    <mergeCell ref="D719:N719"/>
    <mergeCell ref="S665:X665"/>
    <mergeCell ref="Y665:AD665"/>
    <mergeCell ref="D666:L666"/>
    <mergeCell ref="M666:R666"/>
    <mergeCell ref="S666:X666"/>
    <mergeCell ref="Y666:AD666"/>
    <mergeCell ref="D667:L667"/>
    <mergeCell ref="M667:R667"/>
    <mergeCell ref="S667:X667"/>
    <mergeCell ref="Y667:AD667"/>
    <mergeCell ref="D668:L668"/>
    <mergeCell ref="M668:R668"/>
    <mergeCell ref="S668:X668"/>
    <mergeCell ref="Y668:AD668"/>
    <mergeCell ref="M669:R669"/>
    <mergeCell ref="S669:X669"/>
    <mergeCell ref="Y669:AD669"/>
    <mergeCell ref="K977:L977"/>
    <mergeCell ref="D978:F978"/>
    <mergeCell ref="G978:H978"/>
    <mergeCell ref="I978:J978"/>
    <mergeCell ref="K978:L978"/>
    <mergeCell ref="D979:F979"/>
    <mergeCell ref="G979:H979"/>
    <mergeCell ref="I979:J979"/>
    <mergeCell ref="K979:L979"/>
    <mergeCell ref="D980:F980"/>
    <mergeCell ref="G980:H980"/>
    <mergeCell ref="I980:J980"/>
    <mergeCell ref="K980:L980"/>
    <mergeCell ref="D981:F981"/>
    <mergeCell ref="G981:H981"/>
    <mergeCell ref="I981:J981"/>
    <mergeCell ref="K981:L981"/>
    <mergeCell ref="G961:H961"/>
    <mergeCell ref="I961:J961"/>
    <mergeCell ref="K961:L961"/>
    <mergeCell ref="D962:F962"/>
    <mergeCell ref="G962:H962"/>
    <mergeCell ref="I962:J962"/>
    <mergeCell ref="K962:L962"/>
    <mergeCell ref="D963:F963"/>
    <mergeCell ref="G963:H963"/>
    <mergeCell ref="O717:P717"/>
    <mergeCell ref="O729:P729"/>
    <mergeCell ref="O741:P741"/>
    <mergeCell ref="D750:N750"/>
    <mergeCell ref="D751:N751"/>
    <mergeCell ref="D752:N752"/>
    <mergeCell ref="D753:N753"/>
    <mergeCell ref="D754:N754"/>
    <mergeCell ref="D755:N755"/>
    <mergeCell ref="D756:N756"/>
    <mergeCell ref="D757:N757"/>
    <mergeCell ref="D758:N758"/>
    <mergeCell ref="O753:P753"/>
    <mergeCell ref="D699:N699"/>
    <mergeCell ref="S705:T705"/>
    <mergeCell ref="O706:P706"/>
    <mergeCell ref="Q706:R706"/>
    <mergeCell ref="S706:T706"/>
    <mergeCell ref="O707:P707"/>
    <mergeCell ref="D720:N720"/>
    <mergeCell ref="D721:N721"/>
    <mergeCell ref="D982:F982"/>
    <mergeCell ref="G982:H982"/>
    <mergeCell ref="I982:J982"/>
    <mergeCell ref="K982:L982"/>
    <mergeCell ref="D983:F983"/>
    <mergeCell ref="G983:H983"/>
    <mergeCell ref="I983:J983"/>
    <mergeCell ref="K983:L983"/>
    <mergeCell ref="D984:F984"/>
    <mergeCell ref="G984:H984"/>
    <mergeCell ref="I984:J984"/>
    <mergeCell ref="K984:L984"/>
    <mergeCell ref="D985:F985"/>
    <mergeCell ref="G985:H985"/>
    <mergeCell ref="I985:J985"/>
    <mergeCell ref="K985:L985"/>
    <mergeCell ref="K986:L986"/>
    <mergeCell ref="D987:F987"/>
    <mergeCell ref="G987:H987"/>
    <mergeCell ref="I987:J987"/>
    <mergeCell ref="K987:L987"/>
    <mergeCell ref="D988:F988"/>
    <mergeCell ref="G988:H988"/>
    <mergeCell ref="I988:J988"/>
    <mergeCell ref="K988:L988"/>
    <mergeCell ref="D989:F989"/>
    <mergeCell ref="G989:H989"/>
    <mergeCell ref="I989:J989"/>
    <mergeCell ref="K989:L989"/>
    <mergeCell ref="D990:F990"/>
    <mergeCell ref="G990:H990"/>
    <mergeCell ref="I990:J990"/>
    <mergeCell ref="K990:L990"/>
    <mergeCell ref="D991:F991"/>
    <mergeCell ref="G991:H991"/>
    <mergeCell ref="I991:J991"/>
    <mergeCell ref="K991:L991"/>
    <mergeCell ref="D992:F992"/>
    <mergeCell ref="G992:H992"/>
    <mergeCell ref="I992:J992"/>
    <mergeCell ref="K992:L992"/>
    <mergeCell ref="D993:F993"/>
    <mergeCell ref="G993:H993"/>
    <mergeCell ref="I993:J993"/>
    <mergeCell ref="K993:L993"/>
    <mergeCell ref="D994:F994"/>
    <mergeCell ref="G994:H994"/>
    <mergeCell ref="I994:J994"/>
    <mergeCell ref="K994:L994"/>
    <mergeCell ref="K995:L995"/>
    <mergeCell ref="D996:F996"/>
    <mergeCell ref="G996:H996"/>
    <mergeCell ref="I996:J996"/>
    <mergeCell ref="K996:L996"/>
    <mergeCell ref="D997:F997"/>
    <mergeCell ref="G997:H997"/>
    <mergeCell ref="I997:J997"/>
    <mergeCell ref="K997:L997"/>
    <mergeCell ref="D998:F998"/>
    <mergeCell ref="G998:H998"/>
    <mergeCell ref="I998:J998"/>
    <mergeCell ref="K998:L998"/>
    <mergeCell ref="D999:F999"/>
    <mergeCell ref="G999:H999"/>
    <mergeCell ref="I999:J999"/>
    <mergeCell ref="K999:L999"/>
    <mergeCell ref="D1000:F1000"/>
    <mergeCell ref="G1000:H1000"/>
    <mergeCell ref="I1000:J1000"/>
    <mergeCell ref="K1000:L1000"/>
    <mergeCell ref="D1001:F1001"/>
    <mergeCell ref="G1001:H1001"/>
    <mergeCell ref="I1001:J1001"/>
    <mergeCell ref="K1001:L1001"/>
    <mergeCell ref="D1002:F1002"/>
    <mergeCell ref="G1002:H1002"/>
    <mergeCell ref="I1002:J1002"/>
    <mergeCell ref="K1002:L1002"/>
    <mergeCell ref="D1003:F1003"/>
    <mergeCell ref="G1003:H1003"/>
    <mergeCell ref="I1003:J1003"/>
    <mergeCell ref="K1003:L1003"/>
    <mergeCell ref="K1004:L1004"/>
    <mergeCell ref="D1005:F1005"/>
    <mergeCell ref="G1005:H1005"/>
    <mergeCell ref="I1005:J1005"/>
    <mergeCell ref="K1005:L1005"/>
    <mergeCell ref="D1006:F1006"/>
    <mergeCell ref="G1006:H1006"/>
    <mergeCell ref="I1006:J1006"/>
    <mergeCell ref="K1006:L1006"/>
    <mergeCell ref="D1007:F1007"/>
    <mergeCell ref="G1007:H1007"/>
    <mergeCell ref="I1007:J1007"/>
    <mergeCell ref="K1007:L1007"/>
    <mergeCell ref="D1008:F1008"/>
    <mergeCell ref="G1008:H1008"/>
    <mergeCell ref="I1008:J1008"/>
    <mergeCell ref="K1008:L1008"/>
    <mergeCell ref="D1009:F1009"/>
    <mergeCell ref="G1009:H1009"/>
    <mergeCell ref="I1009:J1009"/>
    <mergeCell ref="K1009:L1009"/>
    <mergeCell ref="D1010:F1010"/>
    <mergeCell ref="G1010:H1010"/>
    <mergeCell ref="I1010:J1010"/>
    <mergeCell ref="K1010:L1010"/>
    <mergeCell ref="D1011:F1011"/>
    <mergeCell ref="G1011:H1011"/>
    <mergeCell ref="I1011:J1011"/>
    <mergeCell ref="K1011:L1011"/>
    <mergeCell ref="D1012:F1012"/>
    <mergeCell ref="G1012:H1012"/>
    <mergeCell ref="I1012:J1012"/>
    <mergeCell ref="K1012:L1012"/>
    <mergeCell ref="K1013:L1013"/>
    <mergeCell ref="D1014:F1014"/>
    <mergeCell ref="G1014:H1014"/>
    <mergeCell ref="I1014:J1014"/>
    <mergeCell ref="K1014:L1014"/>
    <mergeCell ref="D1015:F1015"/>
    <mergeCell ref="G1015:H1015"/>
    <mergeCell ref="I1015:J1015"/>
    <mergeCell ref="K1015:L1015"/>
    <mergeCell ref="D1016:F1016"/>
    <mergeCell ref="G1016:H1016"/>
    <mergeCell ref="I1016:J1016"/>
    <mergeCell ref="K1016:L1016"/>
    <mergeCell ref="D1017:F1017"/>
    <mergeCell ref="G1017:H1017"/>
    <mergeCell ref="I1017:J1017"/>
    <mergeCell ref="K1017:L1017"/>
    <mergeCell ref="D1018:F1018"/>
    <mergeCell ref="G1018:H1018"/>
    <mergeCell ref="I1018:J1018"/>
    <mergeCell ref="K1018:L1018"/>
    <mergeCell ref="D1019:F1019"/>
    <mergeCell ref="G1019:H1019"/>
    <mergeCell ref="I1019:J1019"/>
    <mergeCell ref="K1019:L1019"/>
    <mergeCell ref="D1020:F1020"/>
    <mergeCell ref="G1020:H1020"/>
    <mergeCell ref="I1020:J1020"/>
    <mergeCell ref="K1020:L1020"/>
    <mergeCell ref="D1021:F1021"/>
    <mergeCell ref="G1021:H1021"/>
    <mergeCell ref="I1021:J1021"/>
    <mergeCell ref="K1021:L1021"/>
    <mergeCell ref="K1022:L1022"/>
    <mergeCell ref="D1023:F1023"/>
    <mergeCell ref="G1023:H1023"/>
    <mergeCell ref="I1023:J1023"/>
    <mergeCell ref="K1023:L1023"/>
    <mergeCell ref="D1024:F1024"/>
    <mergeCell ref="G1024:H1024"/>
    <mergeCell ref="I1024:J1024"/>
    <mergeCell ref="K1024:L1024"/>
    <mergeCell ref="D1025:F1025"/>
    <mergeCell ref="G1025:H1025"/>
    <mergeCell ref="I1025:J1025"/>
    <mergeCell ref="K1025:L1025"/>
    <mergeCell ref="D1026:F1026"/>
    <mergeCell ref="G1026:H1026"/>
    <mergeCell ref="I1026:J1026"/>
    <mergeCell ref="K1026:L1026"/>
    <mergeCell ref="D1027:F1027"/>
    <mergeCell ref="G1027:H1027"/>
    <mergeCell ref="I1027:J1027"/>
    <mergeCell ref="K1027:L1027"/>
    <mergeCell ref="D1028:F1028"/>
    <mergeCell ref="G1028:H1028"/>
    <mergeCell ref="I1028:J1028"/>
    <mergeCell ref="K1028:L1028"/>
    <mergeCell ref="D1029:F1029"/>
    <mergeCell ref="G1029:H1029"/>
    <mergeCell ref="I1029:J1029"/>
    <mergeCell ref="K1029:L1029"/>
    <mergeCell ref="D1030:F1030"/>
    <mergeCell ref="G1030:H1030"/>
    <mergeCell ref="I1030:J1030"/>
    <mergeCell ref="K1030:L1030"/>
    <mergeCell ref="K1031:L1031"/>
    <mergeCell ref="D1032:F1032"/>
    <mergeCell ref="G1032:H1032"/>
    <mergeCell ref="I1032:J1032"/>
    <mergeCell ref="K1032:L1032"/>
    <mergeCell ref="D1033:F1033"/>
    <mergeCell ref="G1033:H1033"/>
    <mergeCell ref="I1033:J1033"/>
    <mergeCell ref="K1033:L1033"/>
    <mergeCell ref="D1034:F1034"/>
    <mergeCell ref="G1034:H1034"/>
    <mergeCell ref="I1034:J1034"/>
    <mergeCell ref="K1034:L1034"/>
    <mergeCell ref="D1035:F1035"/>
    <mergeCell ref="G1035:H1035"/>
    <mergeCell ref="I1035:J1035"/>
    <mergeCell ref="K1035:L1035"/>
    <mergeCell ref="D1036:F1036"/>
    <mergeCell ref="G1036:H1036"/>
    <mergeCell ref="I1036:J1036"/>
    <mergeCell ref="K1036:L1036"/>
    <mergeCell ref="D1037:F1037"/>
    <mergeCell ref="G1037:H1037"/>
    <mergeCell ref="I1037:J1037"/>
    <mergeCell ref="K1037:L1037"/>
    <mergeCell ref="D1038:F1038"/>
    <mergeCell ref="G1038:H1038"/>
    <mergeCell ref="I1038:J1038"/>
    <mergeCell ref="K1038:L1038"/>
    <mergeCell ref="D1039:F1039"/>
    <mergeCell ref="G1039:H1039"/>
    <mergeCell ref="I1039:J1039"/>
    <mergeCell ref="K1039:L1039"/>
    <mergeCell ref="K1040:L1040"/>
    <mergeCell ref="D1041:F1041"/>
    <mergeCell ref="G1041:H1041"/>
    <mergeCell ref="I1041:J1041"/>
    <mergeCell ref="K1041:L1041"/>
    <mergeCell ref="D1042:F1042"/>
    <mergeCell ref="G1042:H1042"/>
    <mergeCell ref="I1042:J1042"/>
    <mergeCell ref="K1042:L1042"/>
    <mergeCell ref="D1043:F1043"/>
    <mergeCell ref="G1043:H1043"/>
    <mergeCell ref="I1043:J1043"/>
    <mergeCell ref="K1043:L1043"/>
    <mergeCell ref="D1044:F1044"/>
    <mergeCell ref="G1044:H1044"/>
    <mergeCell ref="I1044:J1044"/>
    <mergeCell ref="K1044:L1044"/>
    <mergeCell ref="D1045:F1045"/>
    <mergeCell ref="G1045:H1045"/>
    <mergeCell ref="I1045:J1045"/>
    <mergeCell ref="K1045:L1045"/>
    <mergeCell ref="D1046:F1046"/>
    <mergeCell ref="G1046:H1046"/>
    <mergeCell ref="I1046:J1046"/>
    <mergeCell ref="K1046:L1046"/>
    <mergeCell ref="D1047:F1047"/>
    <mergeCell ref="G1047:H1047"/>
    <mergeCell ref="I1047:J1047"/>
    <mergeCell ref="K1047:L1047"/>
    <mergeCell ref="D1048:F1048"/>
    <mergeCell ref="G1048:H1048"/>
    <mergeCell ref="I1048:J1048"/>
    <mergeCell ref="K1048:L1048"/>
    <mergeCell ref="K1055:L1055"/>
    <mergeCell ref="D1056:F1056"/>
    <mergeCell ref="G1056:H1056"/>
    <mergeCell ref="I1056:J1056"/>
    <mergeCell ref="K1056:L1056"/>
    <mergeCell ref="D1057:F1057"/>
    <mergeCell ref="G1057:H1057"/>
    <mergeCell ref="I1057:J1057"/>
    <mergeCell ref="K1057:L1057"/>
    <mergeCell ref="D1058:F1058"/>
    <mergeCell ref="G1058:H1058"/>
    <mergeCell ref="I1058:J1058"/>
    <mergeCell ref="K1058:L1058"/>
    <mergeCell ref="D1059:F1059"/>
    <mergeCell ref="G1059:H1059"/>
    <mergeCell ref="I1059:J1059"/>
    <mergeCell ref="K1059:L1059"/>
    <mergeCell ref="I1051:J1051"/>
    <mergeCell ref="K1051:L1051"/>
    <mergeCell ref="D1052:F1052"/>
    <mergeCell ref="G1052:H1052"/>
    <mergeCell ref="I1052:J1052"/>
    <mergeCell ref="K1052:L1052"/>
    <mergeCell ref="D1053:F1053"/>
    <mergeCell ref="G1053:H1053"/>
    <mergeCell ref="I1053:J1053"/>
    <mergeCell ref="K1053:L1053"/>
    <mergeCell ref="D1054:F1054"/>
    <mergeCell ref="G1054:H1054"/>
    <mergeCell ref="I1054:J1054"/>
    <mergeCell ref="K1054:L1054"/>
    <mergeCell ref="D1055:F1055"/>
    <mergeCell ref="G1055:H1055"/>
    <mergeCell ref="I1055:J1055"/>
    <mergeCell ref="D1060:F1060"/>
    <mergeCell ref="G1060:H1060"/>
    <mergeCell ref="I1060:J1060"/>
    <mergeCell ref="K1060:L1060"/>
    <mergeCell ref="D1061:F1061"/>
    <mergeCell ref="G1061:H1061"/>
    <mergeCell ref="I1061:J1061"/>
    <mergeCell ref="K1061:L1061"/>
    <mergeCell ref="D1062:F1062"/>
    <mergeCell ref="G1062:H1062"/>
    <mergeCell ref="I1062:J1062"/>
    <mergeCell ref="K1062:L1062"/>
    <mergeCell ref="D1063:F1063"/>
    <mergeCell ref="G1063:H1063"/>
    <mergeCell ref="I1063:J1063"/>
    <mergeCell ref="K1063:L1063"/>
    <mergeCell ref="D1064:F1064"/>
    <mergeCell ref="G1064:H1064"/>
    <mergeCell ref="I1064:J1064"/>
    <mergeCell ref="K1064:L1064"/>
    <mergeCell ref="D1065:F1065"/>
    <mergeCell ref="G1065:H1065"/>
    <mergeCell ref="I1065:J1065"/>
    <mergeCell ref="K1065:L1065"/>
    <mergeCell ref="D1066:F1066"/>
    <mergeCell ref="G1066:H1066"/>
    <mergeCell ref="I1066:J1066"/>
    <mergeCell ref="K1066:L1066"/>
    <mergeCell ref="D1067:F1067"/>
    <mergeCell ref="G1067:H1067"/>
    <mergeCell ref="I1067:J1067"/>
    <mergeCell ref="K1067:L1067"/>
    <mergeCell ref="D1068:F1068"/>
    <mergeCell ref="G1068:H1068"/>
    <mergeCell ref="I1068:J1068"/>
    <mergeCell ref="K1068:L1068"/>
    <mergeCell ref="D1069:F1069"/>
    <mergeCell ref="G1069:H1069"/>
    <mergeCell ref="I1069:J1069"/>
    <mergeCell ref="K1069:L1069"/>
    <mergeCell ref="D1070:F1070"/>
    <mergeCell ref="G1070:H1070"/>
    <mergeCell ref="I1070:J1070"/>
    <mergeCell ref="K1070:L1070"/>
    <mergeCell ref="D1071:F1071"/>
    <mergeCell ref="G1071:H1071"/>
    <mergeCell ref="I1071:J1071"/>
    <mergeCell ref="K1071:L1071"/>
    <mergeCell ref="D1072:F1072"/>
    <mergeCell ref="G1072:H1072"/>
    <mergeCell ref="I1072:J1072"/>
    <mergeCell ref="K1072:L1072"/>
    <mergeCell ref="Q1219:R1219"/>
    <mergeCell ref="S1219:T1219"/>
    <mergeCell ref="U1219:V1219"/>
    <mergeCell ref="W1219:X1219"/>
    <mergeCell ref="Y1219:Z1219"/>
    <mergeCell ref="AA1219:AB1219"/>
    <mergeCell ref="AC1219:AD1219"/>
    <mergeCell ref="D1073:F1073"/>
    <mergeCell ref="G1073:H1073"/>
    <mergeCell ref="I1073:J1073"/>
    <mergeCell ref="K1073:L1073"/>
    <mergeCell ref="D1074:F1074"/>
    <mergeCell ref="G1074:H1074"/>
    <mergeCell ref="I1074:J1074"/>
    <mergeCell ref="K1074:L1074"/>
    <mergeCell ref="D1075:F1075"/>
    <mergeCell ref="G1075:H1075"/>
    <mergeCell ref="I1075:J1075"/>
    <mergeCell ref="K1075:L1075"/>
    <mergeCell ref="D1076:F1076"/>
    <mergeCell ref="G1076:H1076"/>
    <mergeCell ref="I1076:J1076"/>
    <mergeCell ref="K1076:L1076"/>
    <mergeCell ref="D1077:F1077"/>
    <mergeCell ref="G1077:H1077"/>
    <mergeCell ref="I1077:J1077"/>
    <mergeCell ref="K1077:L1077"/>
    <mergeCell ref="G1078:H1078"/>
    <mergeCell ref="I1078:J1078"/>
    <mergeCell ref="K1078:L1078"/>
    <mergeCell ref="C1089:AD1089"/>
    <mergeCell ref="AA1091:AD1091"/>
    <mergeCell ref="C1092:N1094"/>
    <mergeCell ref="O1092:AD1092"/>
    <mergeCell ref="O1093:P1094"/>
    <mergeCell ref="Q1093:R1094"/>
    <mergeCell ref="S1093:T1094"/>
    <mergeCell ref="U1093:V1093"/>
    <mergeCell ref="W1093:X1093"/>
    <mergeCell ref="Y1093:Z1093"/>
    <mergeCell ref="AA1093:AB1093"/>
    <mergeCell ref="AC1093:AD1093"/>
    <mergeCell ref="O1104:P1104"/>
    <mergeCell ref="Q1104:R1104"/>
    <mergeCell ref="S1104:T1104"/>
    <mergeCell ref="D1105:N1105"/>
    <mergeCell ref="O1105:P1105"/>
    <mergeCell ref="Q1105:R1105"/>
    <mergeCell ref="D1358:H1358"/>
    <mergeCell ref="D1359:H1359"/>
    <mergeCell ref="D1360:H1360"/>
    <mergeCell ref="D1361:H1361"/>
    <mergeCell ref="D1362:H1362"/>
    <mergeCell ref="D1363:H1363"/>
    <mergeCell ref="D1364:H1364"/>
    <mergeCell ref="D1365:H1365"/>
    <mergeCell ref="D1366:H1366"/>
    <mergeCell ref="D1367:H1367"/>
    <mergeCell ref="D1368:H1368"/>
    <mergeCell ref="D1369:H1369"/>
    <mergeCell ref="D1370:H1370"/>
    <mergeCell ref="D1371:H1371"/>
    <mergeCell ref="D1372:H1372"/>
    <mergeCell ref="C1343:AD1343"/>
    <mergeCell ref="C1344:AD1344"/>
    <mergeCell ref="D1095:N1095"/>
    <mergeCell ref="O1095:P1095"/>
    <mergeCell ref="Q1095:R1095"/>
    <mergeCell ref="S1095:T1095"/>
    <mergeCell ref="D1096:N1096"/>
    <mergeCell ref="O1096:P1096"/>
    <mergeCell ref="Q1096:R1096"/>
    <mergeCell ref="S1096:T1096"/>
    <mergeCell ref="D1097:N1097"/>
    <mergeCell ref="O1097:P1097"/>
    <mergeCell ref="Q1097:R1097"/>
    <mergeCell ref="S1097:T1097"/>
    <mergeCell ref="D1098:N1098"/>
    <mergeCell ref="O1098:P1098"/>
    <mergeCell ref="Q1098:R1098"/>
    <mergeCell ref="S1098:T1098"/>
    <mergeCell ref="D1099:N1099"/>
    <mergeCell ref="O1099:P1099"/>
    <mergeCell ref="Q1099:R1099"/>
    <mergeCell ref="S1099:T1099"/>
    <mergeCell ref="D1100:N1100"/>
    <mergeCell ref="O1100:P1100"/>
    <mergeCell ref="Q1100:R1100"/>
    <mergeCell ref="S1100:T1100"/>
    <mergeCell ref="D1101:N1101"/>
    <mergeCell ref="O1101:P1101"/>
    <mergeCell ref="Q1101:R1101"/>
    <mergeCell ref="S1101:T1101"/>
    <mergeCell ref="D1102:N1102"/>
    <mergeCell ref="O1102:P1102"/>
    <mergeCell ref="Q1102:R1102"/>
    <mergeCell ref="S1102:T1102"/>
    <mergeCell ref="D1103:N1103"/>
    <mergeCell ref="O1103:P1103"/>
    <mergeCell ref="Q1103:R1103"/>
    <mergeCell ref="S1103:T1103"/>
    <mergeCell ref="D1104:N1104"/>
    <mergeCell ref="O1215:P1215"/>
    <mergeCell ref="Q1215:R1215"/>
    <mergeCell ref="S1215:T1215"/>
    <mergeCell ref="AA1217:AD1217"/>
    <mergeCell ref="C1218:H1220"/>
    <mergeCell ref="I1218:AD1218"/>
    <mergeCell ref="I1219:J1219"/>
    <mergeCell ref="K1219:L1219"/>
    <mergeCell ref="M1219:N1219"/>
    <mergeCell ref="O1219:P1219"/>
    <mergeCell ref="S1105:T1105"/>
    <mergeCell ref="D1106:N1106"/>
    <mergeCell ref="O1106:P1106"/>
    <mergeCell ref="Q1106:R1106"/>
    <mergeCell ref="S1106:T1106"/>
    <mergeCell ref="D1107:N1107"/>
    <mergeCell ref="O1107:P1107"/>
    <mergeCell ref="Q1107:R1107"/>
    <mergeCell ref="S1107:T1107"/>
    <mergeCell ref="D1108:N1108"/>
    <mergeCell ref="O1108:P1108"/>
    <mergeCell ref="Q1108:R1108"/>
    <mergeCell ref="S1108:T1108"/>
    <mergeCell ref="D1109:N1109"/>
    <mergeCell ref="O1109:P1109"/>
    <mergeCell ref="Q1109:R1109"/>
    <mergeCell ref="S1109:T1109"/>
    <mergeCell ref="D1110:N1110"/>
    <mergeCell ref="O1110:P1110"/>
    <mergeCell ref="Q1110:R1110"/>
    <mergeCell ref="S1110:T1110"/>
    <mergeCell ref="D1111:N1111"/>
    <mergeCell ref="O1111:P1111"/>
    <mergeCell ref="Q1111:R1111"/>
    <mergeCell ref="S1111:T1111"/>
    <mergeCell ref="D1112:N1112"/>
    <mergeCell ref="O1112:P1112"/>
    <mergeCell ref="Q1112:R1112"/>
    <mergeCell ref="S1112:T1112"/>
    <mergeCell ref="D1113:N1113"/>
    <mergeCell ref="O1113:P1113"/>
    <mergeCell ref="Q1113:R1113"/>
    <mergeCell ref="S1113:T1113"/>
    <mergeCell ref="D1114:N1114"/>
    <mergeCell ref="O1114:P1114"/>
    <mergeCell ref="Q1114:R1114"/>
    <mergeCell ref="S1114:T1114"/>
    <mergeCell ref="D1115:N1115"/>
    <mergeCell ref="O1115:P1115"/>
    <mergeCell ref="Q1115:R1115"/>
    <mergeCell ref="S1115:T1115"/>
    <mergeCell ref="D1116:N1116"/>
    <mergeCell ref="O1116:P1116"/>
    <mergeCell ref="Q1116:R1116"/>
    <mergeCell ref="S1116:T1116"/>
    <mergeCell ref="D1117:N1117"/>
    <mergeCell ref="O1117:P1117"/>
    <mergeCell ref="Q1117:R1117"/>
    <mergeCell ref="S1117:T1117"/>
    <mergeCell ref="D1118:N1118"/>
    <mergeCell ref="O1118:P1118"/>
    <mergeCell ref="Q1118:R1118"/>
    <mergeCell ref="S1118:T1118"/>
    <mergeCell ref="D1119:N1119"/>
    <mergeCell ref="O1119:P1119"/>
    <mergeCell ref="Q1119:R1119"/>
    <mergeCell ref="S1119:T1119"/>
    <mergeCell ref="D1120:N1120"/>
    <mergeCell ref="O1120:P1120"/>
    <mergeCell ref="Q1120:R1120"/>
    <mergeCell ref="S1120:T1120"/>
    <mergeCell ref="D1121:N1121"/>
    <mergeCell ref="O1121:P1121"/>
    <mergeCell ref="Q1121:R1121"/>
    <mergeCell ref="S1121:T1121"/>
    <mergeCell ref="D1122:N1122"/>
    <mergeCell ref="O1122:P1122"/>
    <mergeCell ref="Q1122:R1122"/>
    <mergeCell ref="S1122:T1122"/>
    <mergeCell ref="D1123:N1123"/>
    <mergeCell ref="O1123:P1123"/>
    <mergeCell ref="Q1123:R1123"/>
    <mergeCell ref="S1123:T1123"/>
    <mergeCell ref="D1124:N1124"/>
    <mergeCell ref="O1124:P1124"/>
    <mergeCell ref="Q1124:R1124"/>
    <mergeCell ref="S1124:T1124"/>
    <mergeCell ref="D1125:N1125"/>
    <mergeCell ref="O1125:P1125"/>
    <mergeCell ref="Q1125:R1125"/>
    <mergeCell ref="S1125:T1125"/>
    <mergeCell ref="D1126:N1126"/>
    <mergeCell ref="O1126:P1126"/>
    <mergeCell ref="Q1126:R1126"/>
    <mergeCell ref="S1126:T1126"/>
    <mergeCell ref="D1127:N1127"/>
    <mergeCell ref="O1127:P1127"/>
    <mergeCell ref="Q1127:R1127"/>
    <mergeCell ref="S1127:T1127"/>
    <mergeCell ref="D1128:N1128"/>
    <mergeCell ref="O1128:P1128"/>
    <mergeCell ref="Q1128:R1128"/>
    <mergeCell ref="S1128:T1128"/>
    <mergeCell ref="D1129:N1129"/>
    <mergeCell ref="O1129:P1129"/>
    <mergeCell ref="Q1129:R1129"/>
    <mergeCell ref="S1129:T1129"/>
    <mergeCell ref="D1130:N1130"/>
    <mergeCell ref="O1130:P1130"/>
    <mergeCell ref="Q1130:R1130"/>
    <mergeCell ref="S1130:T1130"/>
    <mergeCell ref="D1131:N1131"/>
    <mergeCell ref="O1131:P1131"/>
    <mergeCell ref="Q1131:R1131"/>
    <mergeCell ref="S1131:T1131"/>
    <mergeCell ref="D1132:N1132"/>
    <mergeCell ref="O1132:P1132"/>
    <mergeCell ref="Q1132:R1132"/>
    <mergeCell ref="S1132:T1132"/>
    <mergeCell ref="D1133:N1133"/>
    <mergeCell ref="O1133:P1133"/>
    <mergeCell ref="Q1133:R1133"/>
    <mergeCell ref="S1133:T1133"/>
    <mergeCell ref="D1134:N1134"/>
    <mergeCell ref="O1134:P1134"/>
    <mergeCell ref="Q1134:R1134"/>
    <mergeCell ref="S1134:T1134"/>
    <mergeCell ref="D1135:N1135"/>
    <mergeCell ref="O1135:P1135"/>
    <mergeCell ref="Q1135:R1135"/>
    <mergeCell ref="S1135:T1135"/>
    <mergeCell ref="D1136:N1136"/>
    <mergeCell ref="O1136:P1136"/>
    <mergeCell ref="Q1136:R1136"/>
    <mergeCell ref="S1136:T1136"/>
    <mergeCell ref="D1137:N1137"/>
    <mergeCell ref="O1137:P1137"/>
    <mergeCell ref="Q1137:R1137"/>
    <mergeCell ref="S1137:T1137"/>
    <mergeCell ref="D1138:N1138"/>
    <mergeCell ref="O1138:P1138"/>
    <mergeCell ref="Q1138:R1138"/>
    <mergeCell ref="S1138:T1138"/>
    <mergeCell ref="D1139:N1139"/>
    <mergeCell ref="O1139:P1139"/>
    <mergeCell ref="Q1139:R1139"/>
    <mergeCell ref="S1139:T1139"/>
    <mergeCell ref="D1140:N1140"/>
    <mergeCell ref="O1140:P1140"/>
    <mergeCell ref="Q1140:R1140"/>
    <mergeCell ref="S1140:T1140"/>
    <mergeCell ref="D1141:N1141"/>
    <mergeCell ref="O1141:P1141"/>
    <mergeCell ref="Q1141:R1141"/>
    <mergeCell ref="S1141:T1141"/>
    <mergeCell ref="D1142:N1142"/>
    <mergeCell ref="O1142:P1142"/>
    <mergeCell ref="Q1142:R1142"/>
    <mergeCell ref="S1142:T1142"/>
    <mergeCell ref="D1143:N1143"/>
    <mergeCell ref="O1143:P1143"/>
    <mergeCell ref="Q1143:R1143"/>
    <mergeCell ref="S1143:T1143"/>
    <mergeCell ref="D1144:N1144"/>
    <mergeCell ref="O1144:P1144"/>
    <mergeCell ref="Q1144:R1144"/>
    <mergeCell ref="S1144:T1144"/>
    <mergeCell ref="D1145:N1145"/>
    <mergeCell ref="O1145:P1145"/>
    <mergeCell ref="Q1145:R1145"/>
    <mergeCell ref="S1145:T1145"/>
    <mergeCell ref="D1146:N1146"/>
    <mergeCell ref="O1146:P1146"/>
    <mergeCell ref="Q1146:R1146"/>
    <mergeCell ref="S1146:T1146"/>
    <mergeCell ref="D1147:N1147"/>
    <mergeCell ref="O1147:P1147"/>
    <mergeCell ref="Q1147:R1147"/>
    <mergeCell ref="S1147:T1147"/>
    <mergeCell ref="D1148:N1148"/>
    <mergeCell ref="O1148:P1148"/>
    <mergeCell ref="Q1148:R1148"/>
    <mergeCell ref="S1148:T1148"/>
    <mergeCell ref="D1149:N1149"/>
    <mergeCell ref="O1149:P1149"/>
    <mergeCell ref="Q1149:R1149"/>
    <mergeCell ref="S1149:T1149"/>
    <mergeCell ref="D1150:N1150"/>
    <mergeCell ref="O1150:P1150"/>
    <mergeCell ref="Q1150:R1150"/>
    <mergeCell ref="S1150:T1150"/>
    <mergeCell ref="D1151:N1151"/>
    <mergeCell ref="O1151:P1151"/>
    <mergeCell ref="Q1151:R1151"/>
    <mergeCell ref="S1151:T1151"/>
    <mergeCell ref="D1152:N1152"/>
    <mergeCell ref="O1152:P1152"/>
    <mergeCell ref="Q1152:R1152"/>
    <mergeCell ref="S1152:T1152"/>
    <mergeCell ref="D1153:N1153"/>
    <mergeCell ref="O1153:P1153"/>
    <mergeCell ref="Q1153:R1153"/>
    <mergeCell ref="S1153:T1153"/>
    <mergeCell ref="D1154:N1154"/>
    <mergeCell ref="O1154:P1154"/>
    <mergeCell ref="Q1154:R1154"/>
    <mergeCell ref="S1154:T1154"/>
    <mergeCell ref="D1155:N1155"/>
    <mergeCell ref="O1155:P1155"/>
    <mergeCell ref="Q1155:R1155"/>
    <mergeCell ref="S1155:T1155"/>
    <mergeCell ref="D1156:N1156"/>
    <mergeCell ref="O1156:P1156"/>
    <mergeCell ref="Q1156:R1156"/>
    <mergeCell ref="S1156:T1156"/>
    <mergeCell ref="D1157:N1157"/>
    <mergeCell ref="O1157:P1157"/>
    <mergeCell ref="Q1157:R1157"/>
    <mergeCell ref="S1157:T1157"/>
    <mergeCell ref="D1158:N1158"/>
    <mergeCell ref="O1158:P1158"/>
    <mergeCell ref="Q1158:R1158"/>
    <mergeCell ref="S1158:T1158"/>
    <mergeCell ref="D1159:N1159"/>
    <mergeCell ref="O1159:P1159"/>
    <mergeCell ref="Q1159:R1159"/>
    <mergeCell ref="S1159:T1159"/>
    <mergeCell ref="D1160:N1160"/>
    <mergeCell ref="O1160:P1160"/>
    <mergeCell ref="Q1160:R1160"/>
    <mergeCell ref="S1160:T1160"/>
    <mergeCell ref="D1161:N1161"/>
    <mergeCell ref="O1161:P1161"/>
    <mergeCell ref="Q1161:R1161"/>
    <mergeCell ref="S1161:T1161"/>
    <mergeCell ref="D1162:N1162"/>
    <mergeCell ref="O1162:P1162"/>
    <mergeCell ref="Q1162:R1162"/>
    <mergeCell ref="S1162:T1162"/>
    <mergeCell ref="D1163:N1163"/>
    <mergeCell ref="O1163:P1163"/>
    <mergeCell ref="Q1163:R1163"/>
    <mergeCell ref="S1163:T1163"/>
    <mergeCell ref="D1164:N1164"/>
    <mergeCell ref="O1164:P1164"/>
    <mergeCell ref="Q1164:R1164"/>
    <mergeCell ref="S1164:T1164"/>
    <mergeCell ref="D1165:N1165"/>
    <mergeCell ref="O1165:P1165"/>
    <mergeCell ref="Q1165:R1165"/>
    <mergeCell ref="S1165:T1165"/>
    <mergeCell ref="D1166:N1166"/>
    <mergeCell ref="O1166:P1166"/>
    <mergeCell ref="Q1166:R1166"/>
    <mergeCell ref="S1166:T1166"/>
    <mergeCell ref="D1167:N1167"/>
    <mergeCell ref="O1167:P1167"/>
    <mergeCell ref="Q1167:R1167"/>
    <mergeCell ref="S1167:T1167"/>
    <mergeCell ref="D1168:N1168"/>
    <mergeCell ref="O1168:P1168"/>
    <mergeCell ref="Q1168:R1168"/>
    <mergeCell ref="S1168:T1168"/>
    <mergeCell ref="D1169:N1169"/>
    <mergeCell ref="O1169:P1169"/>
    <mergeCell ref="Q1169:R1169"/>
    <mergeCell ref="S1169:T1169"/>
    <mergeCell ref="D1170:N1170"/>
    <mergeCell ref="O1170:P1170"/>
    <mergeCell ref="Q1170:R1170"/>
    <mergeCell ref="S1170:T1170"/>
    <mergeCell ref="D1171:N1171"/>
    <mergeCell ref="O1171:P1171"/>
    <mergeCell ref="Q1171:R1171"/>
    <mergeCell ref="S1171:T1171"/>
    <mergeCell ref="D1172:N1172"/>
    <mergeCell ref="O1172:P1172"/>
    <mergeCell ref="Q1172:R1172"/>
    <mergeCell ref="S1172:T1172"/>
    <mergeCell ref="D1173:N1173"/>
    <mergeCell ref="O1173:P1173"/>
    <mergeCell ref="Q1173:R1173"/>
    <mergeCell ref="S1173:T1173"/>
    <mergeCell ref="D1174:N1174"/>
    <mergeCell ref="O1174:P1174"/>
    <mergeCell ref="Q1174:R1174"/>
    <mergeCell ref="S1174:T1174"/>
    <mergeCell ref="D1175:N1175"/>
    <mergeCell ref="O1175:P1175"/>
    <mergeCell ref="Q1175:R1175"/>
    <mergeCell ref="S1175:T1175"/>
    <mergeCell ref="D1176:N1176"/>
    <mergeCell ref="O1176:P1176"/>
    <mergeCell ref="Q1176:R1176"/>
    <mergeCell ref="S1176:T1176"/>
    <mergeCell ref="D1177:N1177"/>
    <mergeCell ref="O1177:P1177"/>
    <mergeCell ref="Q1177:R1177"/>
    <mergeCell ref="S1177:T1177"/>
    <mergeCell ref="D1178:N1178"/>
    <mergeCell ref="O1178:P1178"/>
    <mergeCell ref="Q1178:R1178"/>
    <mergeCell ref="S1178:T1178"/>
    <mergeCell ref="D1179:N1179"/>
    <mergeCell ref="O1179:P1179"/>
    <mergeCell ref="Q1179:R1179"/>
    <mergeCell ref="S1179:T1179"/>
    <mergeCell ref="D1180:N1180"/>
    <mergeCell ref="O1180:P1180"/>
    <mergeCell ref="Q1180:R1180"/>
    <mergeCell ref="S1180:T1180"/>
    <mergeCell ref="D1181:N1181"/>
    <mergeCell ref="O1181:P1181"/>
    <mergeCell ref="Q1181:R1181"/>
    <mergeCell ref="S1181:T1181"/>
    <mergeCell ref="D1182:N1182"/>
    <mergeCell ref="O1182:P1182"/>
    <mergeCell ref="Q1182:R1182"/>
    <mergeCell ref="S1182:T1182"/>
    <mergeCell ref="D1183:N1183"/>
    <mergeCell ref="O1183:P1183"/>
    <mergeCell ref="Q1183:R1183"/>
    <mergeCell ref="S1183:T1183"/>
    <mergeCell ref="D1184:N1184"/>
    <mergeCell ref="O1184:P1184"/>
    <mergeCell ref="Q1184:R1184"/>
    <mergeCell ref="S1184:T1184"/>
    <mergeCell ref="D1185:N1185"/>
    <mergeCell ref="O1185:P1185"/>
    <mergeCell ref="Q1185:R1185"/>
    <mergeCell ref="S1185:T1185"/>
    <mergeCell ref="D1186:N1186"/>
    <mergeCell ref="O1186:P1186"/>
    <mergeCell ref="Q1186:R1186"/>
    <mergeCell ref="S1186:T1186"/>
    <mergeCell ref="D1187:N1187"/>
    <mergeCell ref="O1187:P1187"/>
    <mergeCell ref="Q1187:R1187"/>
    <mergeCell ref="S1187:T1187"/>
    <mergeCell ref="D1188:N1188"/>
    <mergeCell ref="O1188:P1188"/>
    <mergeCell ref="Q1188:R1188"/>
    <mergeCell ref="S1188:T1188"/>
    <mergeCell ref="D1189:N1189"/>
    <mergeCell ref="O1189:P1189"/>
    <mergeCell ref="Q1189:R1189"/>
    <mergeCell ref="S1189:T1189"/>
    <mergeCell ref="D1190:N1190"/>
    <mergeCell ref="O1190:P1190"/>
    <mergeCell ref="Q1190:R1190"/>
    <mergeCell ref="S1190:T1190"/>
    <mergeCell ref="D1191:N1191"/>
    <mergeCell ref="O1191:P1191"/>
    <mergeCell ref="Q1191:R1191"/>
    <mergeCell ref="S1191:T1191"/>
    <mergeCell ref="D1192:N1192"/>
    <mergeCell ref="O1192:P1192"/>
    <mergeCell ref="Q1192:R1192"/>
    <mergeCell ref="S1192:T1192"/>
    <mergeCell ref="D1193:N1193"/>
    <mergeCell ref="O1193:P1193"/>
    <mergeCell ref="Q1193:R1193"/>
    <mergeCell ref="S1193:T1193"/>
    <mergeCell ref="D1194:N1194"/>
    <mergeCell ref="O1194:P1194"/>
    <mergeCell ref="Q1194:R1194"/>
    <mergeCell ref="S1194:T1194"/>
    <mergeCell ref="D1195:N1195"/>
    <mergeCell ref="O1195:P1195"/>
    <mergeCell ref="Q1195:R1195"/>
    <mergeCell ref="S1195:T1195"/>
    <mergeCell ref="D1196:N1196"/>
    <mergeCell ref="O1196:P1196"/>
    <mergeCell ref="Q1196:R1196"/>
    <mergeCell ref="S1196:T1196"/>
    <mergeCell ref="D1197:N1197"/>
    <mergeCell ref="O1197:P1197"/>
    <mergeCell ref="Q1197:R1197"/>
    <mergeCell ref="S1197:T1197"/>
    <mergeCell ref="D1198:N1198"/>
    <mergeCell ref="O1198:P1198"/>
    <mergeCell ref="Q1198:R1198"/>
    <mergeCell ref="S1198:T1198"/>
    <mergeCell ref="D1199:N1199"/>
    <mergeCell ref="O1199:P1199"/>
    <mergeCell ref="Q1199:R1199"/>
    <mergeCell ref="S1199:T1199"/>
    <mergeCell ref="D1200:N1200"/>
    <mergeCell ref="O1200:P1200"/>
    <mergeCell ref="Q1200:R1200"/>
    <mergeCell ref="S1200:T1200"/>
    <mergeCell ref="D1201:N1201"/>
    <mergeCell ref="O1201:P1201"/>
    <mergeCell ref="Q1201:R1201"/>
    <mergeCell ref="S1201:T1201"/>
    <mergeCell ref="D1202:N1202"/>
    <mergeCell ref="O1202:P1202"/>
    <mergeCell ref="Q1202:R1202"/>
    <mergeCell ref="S1202:T1202"/>
    <mergeCell ref="Q1212:R1212"/>
    <mergeCell ref="S1212:T1212"/>
    <mergeCell ref="Q1213:R1213"/>
    <mergeCell ref="S1213:T1213"/>
    <mergeCell ref="D1214:N1214"/>
    <mergeCell ref="O1214:P1214"/>
    <mergeCell ref="Q1214:R1214"/>
    <mergeCell ref="S1214:T1214"/>
    <mergeCell ref="D1203:N1203"/>
    <mergeCell ref="O1203:P1203"/>
    <mergeCell ref="Q1203:R1203"/>
    <mergeCell ref="S1203:T1203"/>
    <mergeCell ref="D1204:N1204"/>
    <mergeCell ref="O1204:P1204"/>
    <mergeCell ref="Q1204:R1204"/>
    <mergeCell ref="S1204:T1204"/>
    <mergeCell ref="D1205:N1205"/>
    <mergeCell ref="O1205:P1205"/>
    <mergeCell ref="Q1205:R1205"/>
    <mergeCell ref="S1205:T1205"/>
    <mergeCell ref="D1206:N1206"/>
    <mergeCell ref="O1206:P1206"/>
    <mergeCell ref="Q1206:R1206"/>
    <mergeCell ref="S1206:T1206"/>
    <mergeCell ref="D1207:N1207"/>
    <mergeCell ref="O1207:P1207"/>
    <mergeCell ref="Q1207:R1207"/>
    <mergeCell ref="S1207:T1207"/>
    <mergeCell ref="D1208:N1208"/>
    <mergeCell ref="O1208:P1208"/>
    <mergeCell ref="Q1208:R1208"/>
    <mergeCell ref="S1208:T1208"/>
    <mergeCell ref="D1209:N1209"/>
    <mergeCell ref="O1209:P1209"/>
    <mergeCell ref="Q1209:R1209"/>
    <mergeCell ref="S1209:T1209"/>
    <mergeCell ref="D1210:N1210"/>
    <mergeCell ref="O1210:P1210"/>
    <mergeCell ref="Q1210:R1210"/>
    <mergeCell ref="S1210:T1210"/>
    <mergeCell ref="D1211:N1211"/>
    <mergeCell ref="O1211:P1211"/>
    <mergeCell ref="Q1211:R1211"/>
    <mergeCell ref="S1211:T1211"/>
    <mergeCell ref="D1296:H1296"/>
    <mergeCell ref="D1297:H1297"/>
    <mergeCell ref="D1298:H1298"/>
    <mergeCell ref="D1299:H1299"/>
    <mergeCell ref="D1282:H1282"/>
    <mergeCell ref="D1283:H1283"/>
    <mergeCell ref="D1284:H1284"/>
    <mergeCell ref="D1285:H1285"/>
    <mergeCell ref="D1286:H1286"/>
    <mergeCell ref="D1287:H1287"/>
    <mergeCell ref="D1288:H1288"/>
    <mergeCell ref="D1289:H1289"/>
    <mergeCell ref="D1290:H1290"/>
    <mergeCell ref="D1273:H1273"/>
    <mergeCell ref="D1274:H1274"/>
    <mergeCell ref="D1275:H1275"/>
    <mergeCell ref="D1276:H1276"/>
    <mergeCell ref="D1277:H1277"/>
    <mergeCell ref="D1278:H1278"/>
    <mergeCell ref="D1279:H1279"/>
    <mergeCell ref="D1280:H1280"/>
    <mergeCell ref="D1281:H1281"/>
    <mergeCell ref="D1264:H1264"/>
    <mergeCell ref="D1265:H1265"/>
    <mergeCell ref="D1266:H1266"/>
    <mergeCell ref="D1267:H1267"/>
    <mergeCell ref="D1268:H1268"/>
    <mergeCell ref="D1269:H1269"/>
    <mergeCell ref="D1270:H1270"/>
    <mergeCell ref="D1271:H1271"/>
    <mergeCell ref="D1272:H1272"/>
    <mergeCell ref="D1212:N1212"/>
    <mergeCell ref="O1212:P1212"/>
    <mergeCell ref="D1241:H1241"/>
    <mergeCell ref="D1242:H1242"/>
    <mergeCell ref="D1243:H1243"/>
    <mergeCell ref="D1244:H1244"/>
    <mergeCell ref="D1245:H1245"/>
    <mergeCell ref="D1246:H1246"/>
    <mergeCell ref="D1247:H1247"/>
    <mergeCell ref="D1248:H1248"/>
    <mergeCell ref="D1249:H1249"/>
    <mergeCell ref="D1250:H1250"/>
    <mergeCell ref="D1251:H1251"/>
    <mergeCell ref="D1252:H1252"/>
    <mergeCell ref="D1253:H1253"/>
    <mergeCell ref="D1254:H1254"/>
    <mergeCell ref="D1255:H1255"/>
    <mergeCell ref="D1256:H1256"/>
    <mergeCell ref="D1257:H1257"/>
    <mergeCell ref="D1258:H1258"/>
    <mergeCell ref="D1259:H1259"/>
    <mergeCell ref="D1260:H1260"/>
    <mergeCell ref="D1261:H1261"/>
    <mergeCell ref="D1262:H1262"/>
    <mergeCell ref="D1263:H1263"/>
    <mergeCell ref="D1291:H1291"/>
    <mergeCell ref="D1292:H1292"/>
    <mergeCell ref="D1293:H1293"/>
    <mergeCell ref="D1294:H1294"/>
    <mergeCell ref="D1295:H1295"/>
    <mergeCell ref="D1213:N1213"/>
    <mergeCell ref="O1213:P1213"/>
    <mergeCell ref="D1327:H1327"/>
    <mergeCell ref="D1328:H1328"/>
    <mergeCell ref="D1329:H1329"/>
    <mergeCell ref="D1330:H1330"/>
    <mergeCell ref="D1331:H1331"/>
    <mergeCell ref="D1332:H1332"/>
    <mergeCell ref="D1333:H1333"/>
    <mergeCell ref="D1334:H1334"/>
    <mergeCell ref="D1335:H1335"/>
    <mergeCell ref="D1318:H1318"/>
    <mergeCell ref="D1319:H1319"/>
    <mergeCell ref="D1320:H1320"/>
    <mergeCell ref="D1321:H1321"/>
    <mergeCell ref="D1322:H1322"/>
    <mergeCell ref="D1323:H1323"/>
    <mergeCell ref="D1324:H1324"/>
    <mergeCell ref="D1325:H1325"/>
    <mergeCell ref="D1326:H1326"/>
    <mergeCell ref="D1309:H1309"/>
    <mergeCell ref="D1310:H1310"/>
    <mergeCell ref="D1311:H1311"/>
    <mergeCell ref="D1312:H1312"/>
    <mergeCell ref="D1313:H1313"/>
    <mergeCell ref="D1314:H1314"/>
    <mergeCell ref="D1315:H1315"/>
    <mergeCell ref="D1316:H1316"/>
    <mergeCell ref="D1317:H1317"/>
    <mergeCell ref="D1300:H1300"/>
    <mergeCell ref="D1301:H1301"/>
    <mergeCell ref="D1302:H1302"/>
    <mergeCell ref="D1303:H1303"/>
    <mergeCell ref="D1304:H1304"/>
    <mergeCell ref="D1305:H1305"/>
    <mergeCell ref="D1306:H1306"/>
    <mergeCell ref="D1307:H1307"/>
    <mergeCell ref="D1308:H1308"/>
    <mergeCell ref="K1364:L1364"/>
    <mergeCell ref="I1365:J1365"/>
    <mergeCell ref="K1365:L1365"/>
    <mergeCell ref="I1366:J1366"/>
    <mergeCell ref="K1366:L1366"/>
    <mergeCell ref="I1367:J1367"/>
    <mergeCell ref="K1367:L1367"/>
    <mergeCell ref="I1368:J1368"/>
    <mergeCell ref="K1368:L1368"/>
    <mergeCell ref="I1369:J1369"/>
    <mergeCell ref="K1369:L1369"/>
    <mergeCell ref="I1370:J1370"/>
    <mergeCell ref="K1370:L1370"/>
    <mergeCell ref="D1336:H1336"/>
    <mergeCell ref="D1337:H1337"/>
    <mergeCell ref="D1338:H1338"/>
    <mergeCell ref="D1339:H1339"/>
    <mergeCell ref="D1340:H1340"/>
    <mergeCell ref="C1090:AD1090"/>
    <mergeCell ref="C1355:H1357"/>
    <mergeCell ref="I1355:AD1355"/>
    <mergeCell ref="I1356:J1357"/>
    <mergeCell ref="K1356:L1357"/>
    <mergeCell ref="M1356:N1357"/>
    <mergeCell ref="O1356:P1356"/>
    <mergeCell ref="Q1356:R1356"/>
    <mergeCell ref="S1356:T1356"/>
    <mergeCell ref="U1356:V1356"/>
    <mergeCell ref="W1356:X1356"/>
    <mergeCell ref="Y1356:Z1356"/>
    <mergeCell ref="AA1356:AB1356"/>
    <mergeCell ref="AC1356:AD1356"/>
    <mergeCell ref="I1358:J1358"/>
    <mergeCell ref="K1358:L1358"/>
    <mergeCell ref="I1359:J1359"/>
    <mergeCell ref="K1359:L1359"/>
    <mergeCell ref="I1360:J1360"/>
    <mergeCell ref="K1360:L1360"/>
    <mergeCell ref="I1361:J1361"/>
    <mergeCell ref="K1361:L1361"/>
    <mergeCell ref="M1358:N1358"/>
    <mergeCell ref="M1359:N1359"/>
    <mergeCell ref="M1360:N1360"/>
    <mergeCell ref="M1361:N1361"/>
    <mergeCell ref="D1221:H1221"/>
    <mergeCell ref="D1222:H1222"/>
    <mergeCell ref="D1223:H1223"/>
    <mergeCell ref="D1224:H1224"/>
    <mergeCell ref="D1225:H1225"/>
    <mergeCell ref="D1226:H1226"/>
    <mergeCell ref="D1227:H1227"/>
    <mergeCell ref="D1228:H1228"/>
    <mergeCell ref="D1229:H1229"/>
    <mergeCell ref="D1230:H1230"/>
    <mergeCell ref="D1231:H1231"/>
    <mergeCell ref="D1232:H1232"/>
    <mergeCell ref="D1233:H1233"/>
    <mergeCell ref="D1234:H1234"/>
    <mergeCell ref="D1235:H1235"/>
    <mergeCell ref="D1236:H1236"/>
    <mergeCell ref="D1237:H1237"/>
    <mergeCell ref="D1238:H1238"/>
    <mergeCell ref="D1239:H1239"/>
    <mergeCell ref="D1240:H1240"/>
    <mergeCell ref="K1423:L1423"/>
    <mergeCell ref="I1424:J1424"/>
    <mergeCell ref="K1424:L1424"/>
    <mergeCell ref="D1418:H1418"/>
    <mergeCell ref="I1407:J1407"/>
    <mergeCell ref="K1407:L1407"/>
    <mergeCell ref="I1408:J1408"/>
    <mergeCell ref="K1408:L1408"/>
    <mergeCell ref="I1409:J1409"/>
    <mergeCell ref="K1409:L1409"/>
    <mergeCell ref="I1410:J1410"/>
    <mergeCell ref="K1410:L1410"/>
    <mergeCell ref="I1411:J1411"/>
    <mergeCell ref="K1411:L1411"/>
    <mergeCell ref="I1412:J1412"/>
    <mergeCell ref="K1412:L1412"/>
    <mergeCell ref="I1413:J1413"/>
    <mergeCell ref="K1413:L1413"/>
    <mergeCell ref="I1414:J1414"/>
    <mergeCell ref="K1414:L1414"/>
    <mergeCell ref="I1415:J1415"/>
    <mergeCell ref="K1415:L1415"/>
    <mergeCell ref="I1398:J1398"/>
    <mergeCell ref="K1398:L1398"/>
    <mergeCell ref="I1399:J1399"/>
    <mergeCell ref="K1399:L1399"/>
    <mergeCell ref="I1400:J1400"/>
    <mergeCell ref="K1400:L1400"/>
    <mergeCell ref="I1401:J1401"/>
    <mergeCell ref="K1401:L1401"/>
    <mergeCell ref="I1402:J1402"/>
    <mergeCell ref="K1402:L1402"/>
    <mergeCell ref="I1403:J1403"/>
    <mergeCell ref="K1403:L1403"/>
    <mergeCell ref="I1404:J1404"/>
    <mergeCell ref="K1404:L1404"/>
    <mergeCell ref="I1405:J1405"/>
    <mergeCell ref="K1405:L1405"/>
    <mergeCell ref="I1406:J1406"/>
    <mergeCell ref="K1406:L1406"/>
    <mergeCell ref="D1401:H1401"/>
    <mergeCell ref="D1469:H1469"/>
    <mergeCell ref="I1452:J1452"/>
    <mergeCell ref="K1452:L1452"/>
    <mergeCell ref="I1453:J1453"/>
    <mergeCell ref="K1453:L1453"/>
    <mergeCell ref="I1454:J1454"/>
    <mergeCell ref="K1454:L1454"/>
    <mergeCell ref="I1455:J1455"/>
    <mergeCell ref="K1455:L1455"/>
    <mergeCell ref="I1456:J1456"/>
    <mergeCell ref="K1456:L1456"/>
    <mergeCell ref="I1457:J1457"/>
    <mergeCell ref="K1457:L1457"/>
    <mergeCell ref="I1458:J1458"/>
    <mergeCell ref="K1458:L1458"/>
    <mergeCell ref="I1459:J1459"/>
    <mergeCell ref="K1459:L1459"/>
    <mergeCell ref="I1460:J1460"/>
    <mergeCell ref="K1460:L1460"/>
    <mergeCell ref="D1452:H1452"/>
    <mergeCell ref="I1443:J1443"/>
    <mergeCell ref="K1443:L1443"/>
    <mergeCell ref="I1444:J1444"/>
    <mergeCell ref="K1444:L1444"/>
    <mergeCell ref="I1445:J1445"/>
    <mergeCell ref="K1445:L1445"/>
    <mergeCell ref="I1446:J1446"/>
    <mergeCell ref="K1446:L1446"/>
    <mergeCell ref="I1447:J1447"/>
    <mergeCell ref="K1447:L1447"/>
    <mergeCell ref="I1448:J1448"/>
    <mergeCell ref="K1448:L1448"/>
    <mergeCell ref="I1449:J1449"/>
    <mergeCell ref="K1449:L1449"/>
    <mergeCell ref="I1450:J1450"/>
    <mergeCell ref="K1450:L1450"/>
    <mergeCell ref="I1451:J1451"/>
    <mergeCell ref="K1451:L1451"/>
    <mergeCell ref="I1470:J1470"/>
    <mergeCell ref="K1470:L1470"/>
    <mergeCell ref="I1471:J1471"/>
    <mergeCell ref="K1471:L1471"/>
    <mergeCell ref="I1472:J1472"/>
    <mergeCell ref="K1472:L1472"/>
    <mergeCell ref="I1473:J1473"/>
    <mergeCell ref="K1473:L1473"/>
    <mergeCell ref="I1474:J1474"/>
    <mergeCell ref="K1474:L1474"/>
    <mergeCell ref="I1475:J1475"/>
    <mergeCell ref="K1475:L1475"/>
    <mergeCell ref="I1476:J1476"/>
    <mergeCell ref="K1476:L1476"/>
    <mergeCell ref="I1477:J1477"/>
    <mergeCell ref="K1477:L1477"/>
    <mergeCell ref="I1478:J1478"/>
    <mergeCell ref="K1478:L1478"/>
    <mergeCell ref="I1461:J1461"/>
    <mergeCell ref="K1461:L1461"/>
    <mergeCell ref="I1462:J1462"/>
    <mergeCell ref="K1462:L1462"/>
    <mergeCell ref="I1463:J1463"/>
    <mergeCell ref="K1463:L1463"/>
    <mergeCell ref="I1464:J1464"/>
    <mergeCell ref="K1464:L1464"/>
    <mergeCell ref="I1465:J1465"/>
    <mergeCell ref="K1465:L1465"/>
    <mergeCell ref="I1466:J1466"/>
    <mergeCell ref="K1466:L1466"/>
    <mergeCell ref="I1467:J1467"/>
    <mergeCell ref="K1467:L1467"/>
    <mergeCell ref="I1468:J1468"/>
    <mergeCell ref="K1468:L1468"/>
    <mergeCell ref="I1469:J1469"/>
    <mergeCell ref="K1469:L1469"/>
    <mergeCell ref="M1362:N1362"/>
    <mergeCell ref="M1363:N1363"/>
    <mergeCell ref="M1364:N1364"/>
    <mergeCell ref="M1365:N1365"/>
    <mergeCell ref="M1366:N1366"/>
    <mergeCell ref="M1367:N1367"/>
    <mergeCell ref="M1368:N1368"/>
    <mergeCell ref="M1369:N1369"/>
    <mergeCell ref="M1370:N1370"/>
    <mergeCell ref="M1371:N1371"/>
    <mergeCell ref="M1372:N1372"/>
    <mergeCell ref="D1373:H1373"/>
    <mergeCell ref="M1373:N1373"/>
    <mergeCell ref="D1374:H1374"/>
    <mergeCell ref="M1374:N1374"/>
    <mergeCell ref="D1375:H1375"/>
    <mergeCell ref="M1375:N1375"/>
    <mergeCell ref="D1376:H1376"/>
    <mergeCell ref="M1376:N1376"/>
    <mergeCell ref="D1377:H1377"/>
    <mergeCell ref="M1377:N1377"/>
    <mergeCell ref="D1378:H1378"/>
    <mergeCell ref="M1378:N1378"/>
    <mergeCell ref="D1379:H1379"/>
    <mergeCell ref="M1379:N1379"/>
    <mergeCell ref="D1380:H1380"/>
    <mergeCell ref="M1380:N1380"/>
    <mergeCell ref="D1381:H1381"/>
    <mergeCell ref="M1381:N1381"/>
    <mergeCell ref="D1382:H1382"/>
    <mergeCell ref="M1382:N1382"/>
    <mergeCell ref="D1383:H1383"/>
    <mergeCell ref="M1383:N1383"/>
    <mergeCell ref="I1380:J1380"/>
    <mergeCell ref="K1380:L1380"/>
    <mergeCell ref="I1381:J1381"/>
    <mergeCell ref="K1381:L1381"/>
    <mergeCell ref="I1382:J1382"/>
    <mergeCell ref="K1382:L1382"/>
    <mergeCell ref="I1383:J1383"/>
    <mergeCell ref="K1383:L1383"/>
    <mergeCell ref="I1371:J1371"/>
    <mergeCell ref="K1371:L1371"/>
    <mergeCell ref="I1372:J1372"/>
    <mergeCell ref="K1372:L1372"/>
    <mergeCell ref="I1373:J1373"/>
    <mergeCell ref="K1373:L1373"/>
    <mergeCell ref="I1374:J1374"/>
    <mergeCell ref="K1374:L1374"/>
    <mergeCell ref="I1375:J1375"/>
    <mergeCell ref="K1375:L1375"/>
    <mergeCell ref="I1376:J1376"/>
    <mergeCell ref="K1376:L1376"/>
    <mergeCell ref="I1377:J1377"/>
    <mergeCell ref="K1377:L1377"/>
    <mergeCell ref="I1378:J1378"/>
    <mergeCell ref="K1378:L1378"/>
    <mergeCell ref="I1379:J1379"/>
    <mergeCell ref="K1379:L1379"/>
    <mergeCell ref="I1362:J1362"/>
    <mergeCell ref="K1362:L1362"/>
    <mergeCell ref="I1363:J1363"/>
    <mergeCell ref="K1363:L1363"/>
    <mergeCell ref="I1364:J1364"/>
    <mergeCell ref="M1384:N1384"/>
    <mergeCell ref="D1385:H1385"/>
    <mergeCell ref="M1385:N1385"/>
    <mergeCell ref="D1386:H1386"/>
    <mergeCell ref="M1386:N1386"/>
    <mergeCell ref="D1387:H1387"/>
    <mergeCell ref="M1387:N1387"/>
    <mergeCell ref="D1388:H1388"/>
    <mergeCell ref="M1388:N1388"/>
    <mergeCell ref="D1389:H1389"/>
    <mergeCell ref="M1389:N1389"/>
    <mergeCell ref="D1390:H1390"/>
    <mergeCell ref="M1390:N1390"/>
    <mergeCell ref="D1391:H1391"/>
    <mergeCell ref="M1391:N1391"/>
    <mergeCell ref="D1392:H1392"/>
    <mergeCell ref="M1392:N1392"/>
    <mergeCell ref="D1393:H1393"/>
    <mergeCell ref="M1393:N1393"/>
    <mergeCell ref="D1394:H1394"/>
    <mergeCell ref="M1394:N1394"/>
    <mergeCell ref="D1395:H1395"/>
    <mergeCell ref="M1395:N1395"/>
    <mergeCell ref="D1396:H1396"/>
    <mergeCell ref="M1396:N1396"/>
    <mergeCell ref="D1397:H1397"/>
    <mergeCell ref="M1397:N1397"/>
    <mergeCell ref="D1398:H1398"/>
    <mergeCell ref="M1398:N1398"/>
    <mergeCell ref="D1399:H1399"/>
    <mergeCell ref="M1399:N1399"/>
    <mergeCell ref="D1400:H1400"/>
    <mergeCell ref="M1400:N1400"/>
    <mergeCell ref="I1389:J1389"/>
    <mergeCell ref="K1389:L1389"/>
    <mergeCell ref="I1390:J1390"/>
    <mergeCell ref="K1390:L1390"/>
    <mergeCell ref="I1391:J1391"/>
    <mergeCell ref="K1391:L1391"/>
    <mergeCell ref="I1392:J1392"/>
    <mergeCell ref="K1392:L1392"/>
    <mergeCell ref="I1393:J1393"/>
    <mergeCell ref="K1393:L1393"/>
    <mergeCell ref="I1394:J1394"/>
    <mergeCell ref="K1394:L1394"/>
    <mergeCell ref="I1395:J1395"/>
    <mergeCell ref="K1395:L1395"/>
    <mergeCell ref="I1396:J1396"/>
    <mergeCell ref="K1396:L1396"/>
    <mergeCell ref="I1397:J1397"/>
    <mergeCell ref="K1397:L1397"/>
    <mergeCell ref="I1384:J1384"/>
    <mergeCell ref="K1384:L1384"/>
    <mergeCell ref="I1385:J1385"/>
    <mergeCell ref="K1385:L1385"/>
    <mergeCell ref="I1386:J1386"/>
    <mergeCell ref="K1386:L1386"/>
    <mergeCell ref="I1387:J1387"/>
    <mergeCell ref="K1387:L1387"/>
    <mergeCell ref="I1388:J1388"/>
    <mergeCell ref="K1388:L1388"/>
    <mergeCell ref="D1384:H1384"/>
    <mergeCell ref="M1401:N1401"/>
    <mergeCell ref="D1402:H1402"/>
    <mergeCell ref="M1402:N1402"/>
    <mergeCell ref="D1403:H1403"/>
    <mergeCell ref="M1403:N1403"/>
    <mergeCell ref="D1404:H1404"/>
    <mergeCell ref="M1404:N1404"/>
    <mergeCell ref="D1405:H1405"/>
    <mergeCell ref="M1405:N1405"/>
    <mergeCell ref="D1406:H1406"/>
    <mergeCell ref="M1406:N1406"/>
    <mergeCell ref="D1407:H1407"/>
    <mergeCell ref="M1407:N1407"/>
    <mergeCell ref="D1408:H1408"/>
    <mergeCell ref="M1408:N1408"/>
    <mergeCell ref="D1409:H1409"/>
    <mergeCell ref="M1409:N1409"/>
    <mergeCell ref="D1410:H1410"/>
    <mergeCell ref="M1410:N1410"/>
    <mergeCell ref="D1411:H1411"/>
    <mergeCell ref="M1411:N1411"/>
    <mergeCell ref="D1412:H1412"/>
    <mergeCell ref="M1412:N1412"/>
    <mergeCell ref="D1413:H1413"/>
    <mergeCell ref="M1413:N1413"/>
    <mergeCell ref="D1414:H1414"/>
    <mergeCell ref="M1414:N1414"/>
    <mergeCell ref="D1415:H1415"/>
    <mergeCell ref="M1415:N1415"/>
    <mergeCell ref="D1416:H1416"/>
    <mergeCell ref="M1416:N1416"/>
    <mergeCell ref="D1417:H1417"/>
    <mergeCell ref="M1417:N1417"/>
    <mergeCell ref="I1416:J1416"/>
    <mergeCell ref="K1416:L1416"/>
    <mergeCell ref="I1417:J1417"/>
    <mergeCell ref="K1417:L1417"/>
    <mergeCell ref="M1418:N1418"/>
    <mergeCell ref="D1419:H1419"/>
    <mergeCell ref="M1419:N1419"/>
    <mergeCell ref="D1420:H1420"/>
    <mergeCell ref="M1420:N1420"/>
    <mergeCell ref="D1421:H1421"/>
    <mergeCell ref="M1421:N1421"/>
    <mergeCell ref="D1422:H1422"/>
    <mergeCell ref="M1422:N1422"/>
    <mergeCell ref="D1423:H1423"/>
    <mergeCell ref="M1423:N1423"/>
    <mergeCell ref="D1424:H1424"/>
    <mergeCell ref="M1424:N1424"/>
    <mergeCell ref="D1425:H1425"/>
    <mergeCell ref="M1425:N1425"/>
    <mergeCell ref="D1426:H1426"/>
    <mergeCell ref="M1426:N1426"/>
    <mergeCell ref="D1427:H1427"/>
    <mergeCell ref="M1427:N1427"/>
    <mergeCell ref="D1428:H1428"/>
    <mergeCell ref="M1428:N1428"/>
    <mergeCell ref="D1429:H1429"/>
    <mergeCell ref="M1429:N1429"/>
    <mergeCell ref="D1430:H1430"/>
    <mergeCell ref="M1430:N1430"/>
    <mergeCell ref="D1431:H1431"/>
    <mergeCell ref="M1431:N1431"/>
    <mergeCell ref="D1432:H1432"/>
    <mergeCell ref="M1432:N1432"/>
    <mergeCell ref="D1433:H1433"/>
    <mergeCell ref="M1433:N1433"/>
    <mergeCell ref="D1434:H1434"/>
    <mergeCell ref="M1434:N1434"/>
    <mergeCell ref="I1434:J1434"/>
    <mergeCell ref="K1434:L1434"/>
    <mergeCell ref="I1425:J1425"/>
    <mergeCell ref="K1425:L1425"/>
    <mergeCell ref="I1426:J1426"/>
    <mergeCell ref="K1426:L1426"/>
    <mergeCell ref="I1427:J1427"/>
    <mergeCell ref="K1427:L1427"/>
    <mergeCell ref="I1428:J1428"/>
    <mergeCell ref="K1428:L1428"/>
    <mergeCell ref="I1429:J1429"/>
    <mergeCell ref="K1429:L1429"/>
    <mergeCell ref="I1430:J1430"/>
    <mergeCell ref="K1430:L1430"/>
    <mergeCell ref="I1431:J1431"/>
    <mergeCell ref="K1431:L1431"/>
    <mergeCell ref="I1432:J1432"/>
    <mergeCell ref="K1432:L1432"/>
    <mergeCell ref="I1433:J1433"/>
    <mergeCell ref="K1433:L1433"/>
    <mergeCell ref="I1418:J1418"/>
    <mergeCell ref="K1418:L1418"/>
    <mergeCell ref="I1419:J1419"/>
    <mergeCell ref="K1419:L1419"/>
    <mergeCell ref="I1420:J1420"/>
    <mergeCell ref="K1420:L1420"/>
    <mergeCell ref="I1421:J1421"/>
    <mergeCell ref="K1421:L1421"/>
    <mergeCell ref="I1422:J1422"/>
    <mergeCell ref="K1422:L1422"/>
    <mergeCell ref="I1423:J1423"/>
    <mergeCell ref="M1464:N1464"/>
    <mergeCell ref="D1465:H1465"/>
    <mergeCell ref="M1465:N1465"/>
    <mergeCell ref="D1466:H1466"/>
    <mergeCell ref="M1466:N1466"/>
    <mergeCell ref="D1467:H1467"/>
    <mergeCell ref="M1467:N1467"/>
    <mergeCell ref="D1468:H1468"/>
    <mergeCell ref="M1468:N1468"/>
    <mergeCell ref="M1435:N1435"/>
    <mergeCell ref="D1436:H1436"/>
    <mergeCell ref="M1436:N1436"/>
    <mergeCell ref="D1437:H1437"/>
    <mergeCell ref="M1437:N1437"/>
    <mergeCell ref="D1438:H1438"/>
    <mergeCell ref="M1438:N1438"/>
    <mergeCell ref="D1439:H1439"/>
    <mergeCell ref="M1439:N1439"/>
    <mergeCell ref="D1440:H1440"/>
    <mergeCell ref="M1440:N1440"/>
    <mergeCell ref="D1441:H1441"/>
    <mergeCell ref="M1441:N1441"/>
    <mergeCell ref="D1442:H1442"/>
    <mergeCell ref="M1442:N1442"/>
    <mergeCell ref="D1443:H1443"/>
    <mergeCell ref="M1443:N1443"/>
    <mergeCell ref="D1444:H1444"/>
    <mergeCell ref="M1444:N1444"/>
    <mergeCell ref="D1445:H1445"/>
    <mergeCell ref="M1445:N1445"/>
    <mergeCell ref="D1446:H1446"/>
    <mergeCell ref="M1446:N1446"/>
    <mergeCell ref="D1447:H1447"/>
    <mergeCell ref="M1447:N1447"/>
    <mergeCell ref="D1448:H1448"/>
    <mergeCell ref="M1448:N1448"/>
    <mergeCell ref="D1449:H1449"/>
    <mergeCell ref="M1449:N1449"/>
    <mergeCell ref="D1450:H1450"/>
    <mergeCell ref="M1450:N1450"/>
    <mergeCell ref="D1451:H1451"/>
    <mergeCell ref="M1451:N1451"/>
    <mergeCell ref="I1435:J1435"/>
    <mergeCell ref="K1435:L1435"/>
    <mergeCell ref="I1436:J1436"/>
    <mergeCell ref="K1436:L1436"/>
    <mergeCell ref="I1437:J1437"/>
    <mergeCell ref="K1437:L1437"/>
    <mergeCell ref="I1438:J1438"/>
    <mergeCell ref="K1438:L1438"/>
    <mergeCell ref="I1439:J1439"/>
    <mergeCell ref="K1439:L1439"/>
    <mergeCell ref="I1440:J1440"/>
    <mergeCell ref="K1440:L1440"/>
    <mergeCell ref="I1441:J1441"/>
    <mergeCell ref="K1441:L1441"/>
    <mergeCell ref="I1442:J1442"/>
    <mergeCell ref="K1442:L1442"/>
    <mergeCell ref="D1435:H1435"/>
    <mergeCell ref="M1469:N1469"/>
    <mergeCell ref="D1470:H1470"/>
    <mergeCell ref="M1470:N1470"/>
    <mergeCell ref="D1471:H1471"/>
    <mergeCell ref="M1471:N1471"/>
    <mergeCell ref="D1472:H1472"/>
    <mergeCell ref="M1472:N1472"/>
    <mergeCell ref="D1473:H1473"/>
    <mergeCell ref="M1473:N1473"/>
    <mergeCell ref="D1474:H1474"/>
    <mergeCell ref="M1474:N1474"/>
    <mergeCell ref="D1475:H1475"/>
    <mergeCell ref="M1475:N1475"/>
    <mergeCell ref="D1476:H1476"/>
    <mergeCell ref="M1476:N1476"/>
    <mergeCell ref="D1477:H1477"/>
    <mergeCell ref="M1477:N1477"/>
    <mergeCell ref="M1478:N1478"/>
    <mergeCell ref="C816:AD816"/>
    <mergeCell ref="C952:AD952"/>
    <mergeCell ref="C953:AD953"/>
    <mergeCell ref="C1352:AD1352"/>
    <mergeCell ref="C1353:AD1353"/>
    <mergeCell ref="C1489:AD1489"/>
    <mergeCell ref="C1491:L1493"/>
    <mergeCell ref="M1491:AD1491"/>
    <mergeCell ref="M1492:N1493"/>
    <mergeCell ref="O1492:P1493"/>
    <mergeCell ref="Q1492:R1493"/>
    <mergeCell ref="S1492:V1492"/>
    <mergeCell ref="W1492:Z1492"/>
    <mergeCell ref="AA1492:AD1492"/>
    <mergeCell ref="S1493:T1493"/>
    <mergeCell ref="U1493:V1493"/>
    <mergeCell ref="W1493:X1493"/>
    <mergeCell ref="Y1493:Z1493"/>
    <mergeCell ref="AA1493:AB1493"/>
    <mergeCell ref="AC1493:AD1493"/>
    <mergeCell ref="C1480:AD1480"/>
    <mergeCell ref="C1481:AD1481"/>
    <mergeCell ref="M1452:N1452"/>
    <mergeCell ref="D1453:H1453"/>
    <mergeCell ref="M1453:N1453"/>
    <mergeCell ref="D1454:H1454"/>
    <mergeCell ref="M1454:N1454"/>
    <mergeCell ref="D1455:H1455"/>
    <mergeCell ref="M1455:N1455"/>
    <mergeCell ref="D1456:H1456"/>
    <mergeCell ref="M1456:N1456"/>
    <mergeCell ref="D1457:H1457"/>
    <mergeCell ref="M1457:N1457"/>
    <mergeCell ref="D1458:H1458"/>
    <mergeCell ref="M1458:N1458"/>
    <mergeCell ref="D1459:H1459"/>
    <mergeCell ref="M1459:N1459"/>
    <mergeCell ref="D1460:H1460"/>
    <mergeCell ref="M1460:N1460"/>
    <mergeCell ref="D1461:H1461"/>
    <mergeCell ref="M1461:N1461"/>
    <mergeCell ref="D1462:H1462"/>
    <mergeCell ref="M1462:N1462"/>
    <mergeCell ref="D1463:H1463"/>
    <mergeCell ref="M1463:N1463"/>
    <mergeCell ref="D1464:H1464"/>
    <mergeCell ref="D1494:L1494"/>
    <mergeCell ref="M1494:N1494"/>
    <mergeCell ref="O1494:P1494"/>
    <mergeCell ref="Q1494:R1494"/>
    <mergeCell ref="S1494:T1494"/>
    <mergeCell ref="U1494:V1494"/>
    <mergeCell ref="W1494:X1494"/>
    <mergeCell ref="Y1494:Z1494"/>
    <mergeCell ref="AA1494:AB1494"/>
    <mergeCell ref="AC1494:AD1494"/>
    <mergeCell ref="D1495:L1495"/>
    <mergeCell ref="M1495:N1495"/>
    <mergeCell ref="O1495:P1495"/>
    <mergeCell ref="Q1495:R1495"/>
    <mergeCell ref="S1495:T1495"/>
    <mergeCell ref="U1495:V1495"/>
    <mergeCell ref="W1495:X1495"/>
    <mergeCell ref="Y1495:Z1495"/>
    <mergeCell ref="AA1495:AB1495"/>
    <mergeCell ref="AC1495:AD1495"/>
    <mergeCell ref="D1496:L1496"/>
    <mergeCell ref="M1496:N1496"/>
    <mergeCell ref="O1496:P1496"/>
    <mergeCell ref="Q1496:R1496"/>
    <mergeCell ref="S1496:T1496"/>
    <mergeCell ref="U1496:V1496"/>
    <mergeCell ref="W1496:X1496"/>
    <mergeCell ref="Y1496:Z1496"/>
    <mergeCell ref="AA1496:AB1496"/>
    <mergeCell ref="AC1496:AD1496"/>
    <mergeCell ref="D1497:L1497"/>
    <mergeCell ref="M1497:N1497"/>
    <mergeCell ref="O1497:P1497"/>
    <mergeCell ref="Q1497:R1497"/>
    <mergeCell ref="S1497:T1497"/>
    <mergeCell ref="U1497:V1497"/>
    <mergeCell ref="W1497:X1497"/>
    <mergeCell ref="Y1497:Z1497"/>
    <mergeCell ref="AA1497:AB1497"/>
    <mergeCell ref="AC1497:AD1497"/>
    <mergeCell ref="AC1498:AD1498"/>
    <mergeCell ref="D1499:L1499"/>
    <mergeCell ref="M1499:N1499"/>
    <mergeCell ref="O1499:P1499"/>
    <mergeCell ref="Q1499:R1499"/>
    <mergeCell ref="S1499:T1499"/>
    <mergeCell ref="U1499:V1499"/>
    <mergeCell ref="W1499:X1499"/>
    <mergeCell ref="Y1499:Z1499"/>
    <mergeCell ref="AA1499:AB1499"/>
    <mergeCell ref="AC1499:AD1499"/>
    <mergeCell ref="D1500:L1500"/>
    <mergeCell ref="M1500:N1500"/>
    <mergeCell ref="O1500:P1500"/>
    <mergeCell ref="Q1500:R1500"/>
    <mergeCell ref="S1500:T1500"/>
    <mergeCell ref="U1500:V1500"/>
    <mergeCell ref="W1500:X1500"/>
    <mergeCell ref="Y1500:Z1500"/>
    <mergeCell ref="AA1500:AB1500"/>
    <mergeCell ref="AC1500:AD1500"/>
    <mergeCell ref="D1501:L1501"/>
    <mergeCell ref="M1501:N1501"/>
    <mergeCell ref="O1501:P1501"/>
    <mergeCell ref="Q1501:R1501"/>
    <mergeCell ref="S1501:T1501"/>
    <mergeCell ref="U1501:V1501"/>
    <mergeCell ref="W1501:X1501"/>
    <mergeCell ref="Y1501:Z1501"/>
    <mergeCell ref="AA1501:AB1501"/>
    <mergeCell ref="AC1501:AD1501"/>
    <mergeCell ref="D1502:L1502"/>
    <mergeCell ref="M1502:N1502"/>
    <mergeCell ref="O1502:P1502"/>
    <mergeCell ref="Q1502:R1502"/>
    <mergeCell ref="S1502:T1502"/>
    <mergeCell ref="U1502:V1502"/>
    <mergeCell ref="W1502:X1502"/>
    <mergeCell ref="Y1502:Z1502"/>
    <mergeCell ref="AA1502:AB1502"/>
    <mergeCell ref="AC1502:AD1502"/>
    <mergeCell ref="D1498:L1498"/>
    <mergeCell ref="M1498:N1498"/>
    <mergeCell ref="O1498:P1498"/>
    <mergeCell ref="Q1498:R1498"/>
    <mergeCell ref="S1498:T1498"/>
    <mergeCell ref="U1498:V1498"/>
    <mergeCell ref="W1498:X1498"/>
    <mergeCell ref="Y1498:Z1498"/>
    <mergeCell ref="AA1498:AB1498"/>
    <mergeCell ref="M1503:N1503"/>
    <mergeCell ref="O1503:P1503"/>
    <mergeCell ref="Q1503:R1503"/>
    <mergeCell ref="S1503:T1503"/>
    <mergeCell ref="U1503:V1503"/>
    <mergeCell ref="W1503:X1503"/>
    <mergeCell ref="Y1503:Z1503"/>
    <mergeCell ref="AA1503:AB1503"/>
    <mergeCell ref="AC1503:AD1503"/>
    <mergeCell ref="D1504:L1504"/>
    <mergeCell ref="M1504:N1504"/>
    <mergeCell ref="O1504:P1504"/>
    <mergeCell ref="Q1504:R1504"/>
    <mergeCell ref="S1504:T1504"/>
    <mergeCell ref="U1504:V1504"/>
    <mergeCell ref="W1504:X1504"/>
    <mergeCell ref="Y1504:Z1504"/>
    <mergeCell ref="AA1504:AB1504"/>
    <mergeCell ref="AC1504:AD1504"/>
    <mergeCell ref="D1505:L1505"/>
    <mergeCell ref="M1505:N1505"/>
    <mergeCell ref="O1505:P1505"/>
    <mergeCell ref="Q1505:R1505"/>
    <mergeCell ref="S1505:T1505"/>
    <mergeCell ref="U1505:V1505"/>
    <mergeCell ref="W1505:X1505"/>
    <mergeCell ref="Y1505:Z1505"/>
    <mergeCell ref="AA1505:AB1505"/>
    <mergeCell ref="AC1505:AD1505"/>
    <mergeCell ref="D1506:L1506"/>
    <mergeCell ref="M1506:N1506"/>
    <mergeCell ref="O1506:P1506"/>
    <mergeCell ref="Q1506:R1506"/>
    <mergeCell ref="S1506:T1506"/>
    <mergeCell ref="U1506:V1506"/>
    <mergeCell ref="W1506:X1506"/>
    <mergeCell ref="Y1506:Z1506"/>
    <mergeCell ref="AA1506:AB1506"/>
    <mergeCell ref="AC1506:AD1506"/>
    <mergeCell ref="D1503:L1503"/>
    <mergeCell ref="M1507:N1507"/>
    <mergeCell ref="O1507:P1507"/>
    <mergeCell ref="Q1507:R1507"/>
    <mergeCell ref="S1507:T1507"/>
    <mergeCell ref="U1507:V1507"/>
    <mergeCell ref="W1507:X1507"/>
    <mergeCell ref="Y1507:Z1507"/>
    <mergeCell ref="AA1507:AB1507"/>
    <mergeCell ref="AC1507:AD1507"/>
    <mergeCell ref="D1508:L1508"/>
    <mergeCell ref="M1508:N1508"/>
    <mergeCell ref="O1508:P1508"/>
    <mergeCell ref="Q1508:R1508"/>
    <mergeCell ref="S1508:T1508"/>
    <mergeCell ref="U1508:V1508"/>
    <mergeCell ref="W1508:X1508"/>
    <mergeCell ref="Y1508:Z1508"/>
    <mergeCell ref="AA1508:AB1508"/>
    <mergeCell ref="AC1508:AD1508"/>
    <mergeCell ref="D1509:L1509"/>
    <mergeCell ref="M1509:N1509"/>
    <mergeCell ref="O1509:P1509"/>
    <mergeCell ref="Q1509:R1509"/>
    <mergeCell ref="S1509:T1509"/>
    <mergeCell ref="U1509:V1509"/>
    <mergeCell ref="W1509:X1509"/>
    <mergeCell ref="Y1509:Z1509"/>
    <mergeCell ref="AA1509:AB1509"/>
    <mergeCell ref="AC1509:AD1509"/>
    <mergeCell ref="D1510:L1510"/>
    <mergeCell ref="M1510:N1510"/>
    <mergeCell ref="O1510:P1510"/>
    <mergeCell ref="Q1510:R1510"/>
    <mergeCell ref="S1510:T1510"/>
    <mergeCell ref="U1510:V1510"/>
    <mergeCell ref="W1510:X1510"/>
    <mergeCell ref="Y1510:Z1510"/>
    <mergeCell ref="AA1510:AB1510"/>
    <mergeCell ref="AC1510:AD1510"/>
    <mergeCell ref="D1507:L1507"/>
    <mergeCell ref="M1511:N1511"/>
    <mergeCell ref="O1511:P1511"/>
    <mergeCell ref="Q1511:R1511"/>
    <mergeCell ref="S1511:T1511"/>
    <mergeCell ref="U1511:V1511"/>
    <mergeCell ref="W1511:X1511"/>
    <mergeCell ref="Y1511:Z1511"/>
    <mergeCell ref="AA1511:AB1511"/>
    <mergeCell ref="AC1511:AD1511"/>
    <mergeCell ref="D1512:L1512"/>
    <mergeCell ref="M1512:N1512"/>
    <mergeCell ref="O1512:P1512"/>
    <mergeCell ref="Q1512:R1512"/>
    <mergeCell ref="S1512:T1512"/>
    <mergeCell ref="U1512:V1512"/>
    <mergeCell ref="W1512:X1512"/>
    <mergeCell ref="Y1512:Z1512"/>
    <mergeCell ref="AA1512:AB1512"/>
    <mergeCell ref="AC1512:AD1512"/>
    <mergeCell ref="D1513:L1513"/>
    <mergeCell ref="M1513:N1513"/>
    <mergeCell ref="O1513:P1513"/>
    <mergeCell ref="Q1513:R1513"/>
    <mergeCell ref="S1513:T1513"/>
    <mergeCell ref="U1513:V1513"/>
    <mergeCell ref="W1513:X1513"/>
    <mergeCell ref="Y1513:Z1513"/>
    <mergeCell ref="AA1513:AB1513"/>
    <mergeCell ref="AC1513:AD1513"/>
    <mergeCell ref="D1514:L1514"/>
    <mergeCell ref="M1514:N1514"/>
    <mergeCell ref="O1514:P1514"/>
    <mergeCell ref="Q1514:R1514"/>
    <mergeCell ref="S1514:T1514"/>
    <mergeCell ref="U1514:V1514"/>
    <mergeCell ref="W1514:X1514"/>
    <mergeCell ref="Y1514:Z1514"/>
    <mergeCell ref="AA1514:AB1514"/>
    <mergeCell ref="AC1514:AD1514"/>
    <mergeCell ref="D1511:L1511"/>
    <mergeCell ref="M1515:N1515"/>
    <mergeCell ref="O1515:P1515"/>
    <mergeCell ref="Q1515:R1515"/>
    <mergeCell ref="S1515:T1515"/>
    <mergeCell ref="U1515:V1515"/>
    <mergeCell ref="W1515:X1515"/>
    <mergeCell ref="Y1515:Z1515"/>
    <mergeCell ref="AA1515:AB1515"/>
    <mergeCell ref="AC1515:AD1515"/>
    <mergeCell ref="D1516:L1516"/>
    <mergeCell ref="M1516:N1516"/>
    <mergeCell ref="O1516:P1516"/>
    <mergeCell ref="Q1516:R1516"/>
    <mergeCell ref="S1516:T1516"/>
    <mergeCell ref="U1516:V1516"/>
    <mergeCell ref="W1516:X1516"/>
    <mergeCell ref="Y1516:Z1516"/>
    <mergeCell ref="AA1516:AB1516"/>
    <mergeCell ref="AC1516:AD1516"/>
    <mergeCell ref="D1517:L1517"/>
    <mergeCell ref="M1517:N1517"/>
    <mergeCell ref="O1517:P1517"/>
    <mergeCell ref="Q1517:R1517"/>
    <mergeCell ref="S1517:T1517"/>
    <mergeCell ref="U1517:V1517"/>
    <mergeCell ref="W1517:X1517"/>
    <mergeCell ref="Y1517:Z1517"/>
    <mergeCell ref="AA1517:AB1517"/>
    <mergeCell ref="AC1517:AD1517"/>
    <mergeCell ref="D1518:L1518"/>
    <mergeCell ref="M1518:N1518"/>
    <mergeCell ref="O1518:P1518"/>
    <mergeCell ref="Q1518:R1518"/>
    <mergeCell ref="S1518:T1518"/>
    <mergeCell ref="U1518:V1518"/>
    <mergeCell ref="W1518:X1518"/>
    <mergeCell ref="Y1518:Z1518"/>
    <mergeCell ref="AA1518:AB1518"/>
    <mergeCell ref="AC1518:AD1518"/>
    <mergeCell ref="D1515:L1515"/>
    <mergeCell ref="M1519:N1519"/>
    <mergeCell ref="O1519:P1519"/>
    <mergeCell ref="Q1519:R1519"/>
    <mergeCell ref="S1519:T1519"/>
    <mergeCell ref="U1519:V1519"/>
    <mergeCell ref="W1519:X1519"/>
    <mergeCell ref="Y1519:Z1519"/>
    <mergeCell ref="AA1519:AB1519"/>
    <mergeCell ref="AC1519:AD1519"/>
    <mergeCell ref="D1520:L1520"/>
    <mergeCell ref="M1520:N1520"/>
    <mergeCell ref="O1520:P1520"/>
    <mergeCell ref="Q1520:R1520"/>
    <mergeCell ref="S1520:T1520"/>
    <mergeCell ref="U1520:V1520"/>
    <mergeCell ref="W1520:X1520"/>
    <mergeCell ref="Y1520:Z1520"/>
    <mergeCell ref="AA1520:AB1520"/>
    <mergeCell ref="AC1520:AD1520"/>
    <mergeCell ref="D1521:L1521"/>
    <mergeCell ref="M1521:N1521"/>
    <mergeCell ref="O1521:P1521"/>
    <mergeCell ref="Q1521:R1521"/>
    <mergeCell ref="S1521:T1521"/>
    <mergeCell ref="U1521:V1521"/>
    <mergeCell ref="W1521:X1521"/>
    <mergeCell ref="Y1521:Z1521"/>
    <mergeCell ref="AA1521:AB1521"/>
    <mergeCell ref="AC1521:AD1521"/>
    <mergeCell ref="D1522:L1522"/>
    <mergeCell ref="M1522:N1522"/>
    <mergeCell ref="O1522:P1522"/>
    <mergeCell ref="Q1522:R1522"/>
    <mergeCell ref="S1522:T1522"/>
    <mergeCell ref="U1522:V1522"/>
    <mergeCell ref="W1522:X1522"/>
    <mergeCell ref="Y1522:Z1522"/>
    <mergeCell ref="AA1522:AB1522"/>
    <mergeCell ref="AC1522:AD1522"/>
    <mergeCell ref="D1519:L1519"/>
    <mergeCell ref="M1523:N1523"/>
    <mergeCell ref="O1523:P1523"/>
    <mergeCell ref="Q1523:R1523"/>
    <mergeCell ref="S1523:T1523"/>
    <mergeCell ref="U1523:V1523"/>
    <mergeCell ref="W1523:X1523"/>
    <mergeCell ref="Y1523:Z1523"/>
    <mergeCell ref="AA1523:AB1523"/>
    <mergeCell ref="AC1523:AD1523"/>
    <mergeCell ref="D1524:L1524"/>
    <mergeCell ref="M1524:N1524"/>
    <mergeCell ref="O1524:P1524"/>
    <mergeCell ref="Q1524:R1524"/>
    <mergeCell ref="S1524:T1524"/>
    <mergeCell ref="U1524:V1524"/>
    <mergeCell ref="W1524:X1524"/>
    <mergeCell ref="Y1524:Z1524"/>
    <mergeCell ref="AA1524:AB1524"/>
    <mergeCell ref="AC1524:AD1524"/>
    <mergeCell ref="D1525:L1525"/>
    <mergeCell ref="M1525:N1525"/>
    <mergeCell ref="O1525:P1525"/>
    <mergeCell ref="Q1525:R1525"/>
    <mergeCell ref="S1525:T1525"/>
    <mergeCell ref="U1525:V1525"/>
    <mergeCell ref="W1525:X1525"/>
    <mergeCell ref="Y1525:Z1525"/>
    <mergeCell ref="AA1525:AB1525"/>
    <mergeCell ref="AC1525:AD1525"/>
    <mergeCell ref="D1526:L1526"/>
    <mergeCell ref="M1526:N1526"/>
    <mergeCell ref="O1526:P1526"/>
    <mergeCell ref="Q1526:R1526"/>
    <mergeCell ref="S1526:T1526"/>
    <mergeCell ref="U1526:V1526"/>
    <mergeCell ref="W1526:X1526"/>
    <mergeCell ref="Y1526:Z1526"/>
    <mergeCell ref="AA1526:AB1526"/>
    <mergeCell ref="AC1526:AD1526"/>
    <mergeCell ref="D1523:L1523"/>
    <mergeCell ref="M1527:N1527"/>
    <mergeCell ref="O1527:P1527"/>
    <mergeCell ref="Q1527:R1527"/>
    <mergeCell ref="S1527:T1527"/>
    <mergeCell ref="U1527:V1527"/>
    <mergeCell ref="W1527:X1527"/>
    <mergeCell ref="Y1527:Z1527"/>
    <mergeCell ref="AA1527:AB1527"/>
    <mergeCell ref="AC1527:AD1527"/>
    <mergeCell ref="D1528:L1528"/>
    <mergeCell ref="M1528:N1528"/>
    <mergeCell ref="O1528:P1528"/>
    <mergeCell ref="Q1528:R1528"/>
    <mergeCell ref="S1528:T1528"/>
    <mergeCell ref="U1528:V1528"/>
    <mergeCell ref="W1528:X1528"/>
    <mergeCell ref="Y1528:Z1528"/>
    <mergeCell ref="AA1528:AB1528"/>
    <mergeCell ref="AC1528:AD1528"/>
    <mergeCell ref="D1529:L1529"/>
    <mergeCell ref="M1529:N1529"/>
    <mergeCell ref="O1529:P1529"/>
    <mergeCell ref="Q1529:R1529"/>
    <mergeCell ref="S1529:T1529"/>
    <mergeCell ref="U1529:V1529"/>
    <mergeCell ref="W1529:X1529"/>
    <mergeCell ref="Y1529:Z1529"/>
    <mergeCell ref="AA1529:AB1529"/>
    <mergeCell ref="AC1529:AD1529"/>
    <mergeCell ref="D1530:L1530"/>
    <mergeCell ref="M1530:N1530"/>
    <mergeCell ref="O1530:P1530"/>
    <mergeCell ref="Q1530:R1530"/>
    <mergeCell ref="S1530:T1530"/>
    <mergeCell ref="U1530:V1530"/>
    <mergeCell ref="W1530:X1530"/>
    <mergeCell ref="Y1530:Z1530"/>
    <mergeCell ref="AA1530:AB1530"/>
    <mergeCell ref="AC1530:AD1530"/>
    <mergeCell ref="D1527:L1527"/>
    <mergeCell ref="M1531:N1531"/>
    <mergeCell ref="O1531:P1531"/>
    <mergeCell ref="Q1531:R1531"/>
    <mergeCell ref="S1531:T1531"/>
    <mergeCell ref="U1531:V1531"/>
    <mergeCell ref="W1531:X1531"/>
    <mergeCell ref="Y1531:Z1531"/>
    <mergeCell ref="AA1531:AB1531"/>
    <mergeCell ref="AC1531:AD1531"/>
    <mergeCell ref="D1532:L1532"/>
    <mergeCell ref="M1532:N1532"/>
    <mergeCell ref="O1532:P1532"/>
    <mergeCell ref="Q1532:R1532"/>
    <mergeCell ref="S1532:T1532"/>
    <mergeCell ref="U1532:V1532"/>
    <mergeCell ref="W1532:X1532"/>
    <mergeCell ref="Y1532:Z1532"/>
    <mergeCell ref="AA1532:AB1532"/>
    <mergeCell ref="AC1532:AD1532"/>
    <mergeCell ref="D1533:L1533"/>
    <mergeCell ref="M1533:N1533"/>
    <mergeCell ref="O1533:P1533"/>
    <mergeCell ref="Q1533:R1533"/>
    <mergeCell ref="S1533:T1533"/>
    <mergeCell ref="U1533:V1533"/>
    <mergeCell ref="W1533:X1533"/>
    <mergeCell ref="Y1533:Z1533"/>
    <mergeCell ref="AA1533:AB1533"/>
    <mergeCell ref="AC1533:AD1533"/>
    <mergeCell ref="D1534:L1534"/>
    <mergeCell ref="M1534:N1534"/>
    <mergeCell ref="O1534:P1534"/>
    <mergeCell ref="Q1534:R1534"/>
    <mergeCell ref="S1534:T1534"/>
    <mergeCell ref="U1534:V1534"/>
    <mergeCell ref="W1534:X1534"/>
    <mergeCell ref="Y1534:Z1534"/>
    <mergeCell ref="AA1534:AB1534"/>
    <mergeCell ref="AC1534:AD1534"/>
    <mergeCell ref="D1531:L1531"/>
    <mergeCell ref="M1535:N1535"/>
    <mergeCell ref="O1535:P1535"/>
    <mergeCell ref="Q1535:R1535"/>
    <mergeCell ref="S1535:T1535"/>
    <mergeCell ref="U1535:V1535"/>
    <mergeCell ref="W1535:X1535"/>
    <mergeCell ref="Y1535:Z1535"/>
    <mergeCell ref="AA1535:AB1535"/>
    <mergeCell ref="AC1535:AD1535"/>
    <mergeCell ref="D1536:L1536"/>
    <mergeCell ref="M1536:N1536"/>
    <mergeCell ref="O1536:P1536"/>
    <mergeCell ref="Q1536:R1536"/>
    <mergeCell ref="S1536:T1536"/>
    <mergeCell ref="U1536:V1536"/>
    <mergeCell ref="W1536:X1536"/>
    <mergeCell ref="Y1536:Z1536"/>
    <mergeCell ref="AA1536:AB1536"/>
    <mergeCell ref="AC1536:AD1536"/>
    <mergeCell ref="D1537:L1537"/>
    <mergeCell ref="M1537:N1537"/>
    <mergeCell ref="O1537:P1537"/>
    <mergeCell ref="Q1537:R1537"/>
    <mergeCell ref="S1537:T1537"/>
    <mergeCell ref="U1537:V1537"/>
    <mergeCell ref="W1537:X1537"/>
    <mergeCell ref="Y1537:Z1537"/>
    <mergeCell ref="AA1537:AB1537"/>
    <mergeCell ref="AC1537:AD1537"/>
    <mergeCell ref="D1538:L1538"/>
    <mergeCell ref="M1538:N1538"/>
    <mergeCell ref="O1538:P1538"/>
    <mergeCell ref="Q1538:R1538"/>
    <mergeCell ref="S1538:T1538"/>
    <mergeCell ref="U1538:V1538"/>
    <mergeCell ref="W1538:X1538"/>
    <mergeCell ref="Y1538:Z1538"/>
    <mergeCell ref="AA1538:AB1538"/>
    <mergeCell ref="AC1538:AD1538"/>
    <mergeCell ref="D1535:L1535"/>
    <mergeCell ref="M1539:N1539"/>
    <mergeCell ref="O1539:P1539"/>
    <mergeCell ref="Q1539:R1539"/>
    <mergeCell ref="S1539:T1539"/>
    <mergeCell ref="U1539:V1539"/>
    <mergeCell ref="W1539:X1539"/>
    <mergeCell ref="Y1539:Z1539"/>
    <mergeCell ref="AA1539:AB1539"/>
    <mergeCell ref="AC1539:AD1539"/>
    <mergeCell ref="D1540:L1540"/>
    <mergeCell ref="M1540:N1540"/>
    <mergeCell ref="O1540:P1540"/>
    <mergeCell ref="Q1540:R1540"/>
    <mergeCell ref="S1540:T1540"/>
    <mergeCell ref="U1540:V1540"/>
    <mergeCell ref="W1540:X1540"/>
    <mergeCell ref="Y1540:Z1540"/>
    <mergeCell ref="AA1540:AB1540"/>
    <mergeCell ref="AC1540:AD1540"/>
    <mergeCell ref="D1541:L1541"/>
    <mergeCell ref="M1541:N1541"/>
    <mergeCell ref="O1541:P1541"/>
    <mergeCell ref="Q1541:R1541"/>
    <mergeCell ref="S1541:T1541"/>
    <mergeCell ref="U1541:V1541"/>
    <mergeCell ref="W1541:X1541"/>
    <mergeCell ref="Y1541:Z1541"/>
    <mergeCell ref="AA1541:AB1541"/>
    <mergeCell ref="AC1541:AD1541"/>
    <mergeCell ref="D1542:L1542"/>
    <mergeCell ref="M1542:N1542"/>
    <mergeCell ref="O1542:P1542"/>
    <mergeCell ref="Q1542:R1542"/>
    <mergeCell ref="S1542:T1542"/>
    <mergeCell ref="U1542:V1542"/>
    <mergeCell ref="W1542:X1542"/>
    <mergeCell ref="Y1542:Z1542"/>
    <mergeCell ref="AA1542:AB1542"/>
    <mergeCell ref="AC1542:AD1542"/>
    <mergeCell ref="D1539:L1539"/>
    <mergeCell ref="M1543:N1543"/>
    <mergeCell ref="O1543:P1543"/>
    <mergeCell ref="Q1543:R1543"/>
    <mergeCell ref="S1543:T1543"/>
    <mergeCell ref="U1543:V1543"/>
    <mergeCell ref="W1543:X1543"/>
    <mergeCell ref="Y1543:Z1543"/>
    <mergeCell ref="AA1543:AB1543"/>
    <mergeCell ref="AC1543:AD1543"/>
    <mergeCell ref="D1544:L1544"/>
    <mergeCell ref="M1544:N1544"/>
    <mergeCell ref="O1544:P1544"/>
    <mergeCell ref="Q1544:R1544"/>
    <mergeCell ref="S1544:T1544"/>
    <mergeCell ref="U1544:V1544"/>
    <mergeCell ref="W1544:X1544"/>
    <mergeCell ref="Y1544:Z1544"/>
    <mergeCell ref="AA1544:AB1544"/>
    <mergeCell ref="AC1544:AD1544"/>
    <mergeCell ref="D1545:L1545"/>
    <mergeCell ref="M1545:N1545"/>
    <mergeCell ref="O1545:P1545"/>
    <mergeCell ref="Q1545:R1545"/>
    <mergeCell ref="S1545:T1545"/>
    <mergeCell ref="U1545:V1545"/>
    <mergeCell ref="W1545:X1545"/>
    <mergeCell ref="Y1545:Z1545"/>
    <mergeCell ref="AA1545:AB1545"/>
    <mergeCell ref="AC1545:AD1545"/>
    <mergeCell ref="D1546:L1546"/>
    <mergeCell ref="M1546:N1546"/>
    <mergeCell ref="O1546:P1546"/>
    <mergeCell ref="Q1546:R1546"/>
    <mergeCell ref="S1546:T1546"/>
    <mergeCell ref="U1546:V1546"/>
    <mergeCell ref="W1546:X1546"/>
    <mergeCell ref="Y1546:Z1546"/>
    <mergeCell ref="AA1546:AB1546"/>
    <mergeCell ref="AC1546:AD1546"/>
    <mergeCell ref="D1543:L1543"/>
    <mergeCell ref="M1547:N1547"/>
    <mergeCell ref="O1547:P1547"/>
    <mergeCell ref="Q1547:R1547"/>
    <mergeCell ref="S1547:T1547"/>
    <mergeCell ref="U1547:V1547"/>
    <mergeCell ref="W1547:X1547"/>
    <mergeCell ref="Y1547:Z1547"/>
    <mergeCell ref="AA1547:AB1547"/>
    <mergeCell ref="AC1547:AD1547"/>
    <mergeCell ref="D1548:L1548"/>
    <mergeCell ref="M1548:N1548"/>
    <mergeCell ref="O1548:P1548"/>
    <mergeCell ref="Q1548:R1548"/>
    <mergeCell ref="S1548:T1548"/>
    <mergeCell ref="U1548:V1548"/>
    <mergeCell ref="W1548:X1548"/>
    <mergeCell ref="Y1548:Z1548"/>
    <mergeCell ref="AA1548:AB1548"/>
    <mergeCell ref="AC1548:AD1548"/>
    <mergeCell ref="D1549:L1549"/>
    <mergeCell ref="M1549:N1549"/>
    <mergeCell ref="O1549:P1549"/>
    <mergeCell ref="Q1549:R1549"/>
    <mergeCell ref="S1549:T1549"/>
    <mergeCell ref="U1549:V1549"/>
    <mergeCell ref="W1549:X1549"/>
    <mergeCell ref="Y1549:Z1549"/>
    <mergeCell ref="AA1549:AB1549"/>
    <mergeCell ref="AC1549:AD1549"/>
    <mergeCell ref="D1550:L1550"/>
    <mergeCell ref="M1550:N1550"/>
    <mergeCell ref="O1550:P1550"/>
    <mergeCell ref="Q1550:R1550"/>
    <mergeCell ref="S1550:T1550"/>
    <mergeCell ref="U1550:V1550"/>
    <mergeCell ref="W1550:X1550"/>
    <mergeCell ref="Y1550:Z1550"/>
    <mergeCell ref="AA1550:AB1550"/>
    <mergeCell ref="AC1550:AD1550"/>
    <mergeCell ref="D1547:L1547"/>
    <mergeCell ref="M1551:N1551"/>
    <mergeCell ref="O1551:P1551"/>
    <mergeCell ref="Q1551:R1551"/>
    <mergeCell ref="S1551:T1551"/>
    <mergeCell ref="U1551:V1551"/>
    <mergeCell ref="W1551:X1551"/>
    <mergeCell ref="Y1551:Z1551"/>
    <mergeCell ref="AA1551:AB1551"/>
    <mergeCell ref="AC1551:AD1551"/>
    <mergeCell ref="D1552:L1552"/>
    <mergeCell ref="M1552:N1552"/>
    <mergeCell ref="O1552:P1552"/>
    <mergeCell ref="Q1552:R1552"/>
    <mergeCell ref="S1552:T1552"/>
    <mergeCell ref="U1552:V1552"/>
    <mergeCell ref="W1552:X1552"/>
    <mergeCell ref="Y1552:Z1552"/>
    <mergeCell ref="AA1552:AB1552"/>
    <mergeCell ref="AC1552:AD1552"/>
    <mergeCell ref="D1553:L1553"/>
    <mergeCell ref="M1553:N1553"/>
    <mergeCell ref="O1553:P1553"/>
    <mergeCell ref="Q1553:R1553"/>
    <mergeCell ref="S1553:T1553"/>
    <mergeCell ref="U1553:V1553"/>
    <mergeCell ref="W1553:X1553"/>
    <mergeCell ref="Y1553:Z1553"/>
    <mergeCell ref="AA1553:AB1553"/>
    <mergeCell ref="AC1553:AD1553"/>
    <mergeCell ref="D1554:L1554"/>
    <mergeCell ref="M1554:N1554"/>
    <mergeCell ref="O1554:P1554"/>
    <mergeCell ref="Q1554:R1554"/>
    <mergeCell ref="S1554:T1554"/>
    <mergeCell ref="U1554:V1554"/>
    <mergeCell ref="W1554:X1554"/>
    <mergeCell ref="Y1554:Z1554"/>
    <mergeCell ref="AA1554:AB1554"/>
    <mergeCell ref="AC1554:AD1554"/>
    <mergeCell ref="D1551:L1551"/>
    <mergeCell ref="M1555:N1555"/>
    <mergeCell ref="O1555:P1555"/>
    <mergeCell ref="Q1555:R1555"/>
    <mergeCell ref="S1555:T1555"/>
    <mergeCell ref="U1555:V1555"/>
    <mergeCell ref="W1555:X1555"/>
    <mergeCell ref="Y1555:Z1555"/>
    <mergeCell ref="AA1555:AB1555"/>
    <mergeCell ref="AC1555:AD1555"/>
    <mergeCell ref="D1556:L1556"/>
    <mergeCell ref="M1556:N1556"/>
    <mergeCell ref="O1556:P1556"/>
    <mergeCell ref="Q1556:R1556"/>
    <mergeCell ref="S1556:T1556"/>
    <mergeCell ref="U1556:V1556"/>
    <mergeCell ref="W1556:X1556"/>
    <mergeCell ref="Y1556:Z1556"/>
    <mergeCell ref="AA1556:AB1556"/>
    <mergeCell ref="AC1556:AD1556"/>
    <mergeCell ref="D1557:L1557"/>
    <mergeCell ref="M1557:N1557"/>
    <mergeCell ref="O1557:P1557"/>
    <mergeCell ref="Q1557:R1557"/>
    <mergeCell ref="S1557:T1557"/>
    <mergeCell ref="U1557:V1557"/>
    <mergeCell ref="W1557:X1557"/>
    <mergeCell ref="Y1557:Z1557"/>
    <mergeCell ref="AA1557:AB1557"/>
    <mergeCell ref="AC1557:AD1557"/>
    <mergeCell ref="D1558:L1558"/>
    <mergeCell ref="M1558:N1558"/>
    <mergeCell ref="O1558:P1558"/>
    <mergeCell ref="Q1558:R1558"/>
    <mergeCell ref="S1558:T1558"/>
    <mergeCell ref="U1558:V1558"/>
    <mergeCell ref="W1558:X1558"/>
    <mergeCell ref="Y1558:Z1558"/>
    <mergeCell ref="AA1558:AB1558"/>
    <mergeCell ref="AC1558:AD1558"/>
    <mergeCell ref="D1555:L1555"/>
    <mergeCell ref="M1559:N1559"/>
    <mergeCell ref="O1559:P1559"/>
    <mergeCell ref="Q1559:R1559"/>
    <mergeCell ref="S1559:T1559"/>
    <mergeCell ref="U1559:V1559"/>
    <mergeCell ref="W1559:X1559"/>
    <mergeCell ref="Y1559:Z1559"/>
    <mergeCell ref="AA1559:AB1559"/>
    <mergeCell ref="AC1559:AD1559"/>
    <mergeCell ref="D1560:L1560"/>
    <mergeCell ref="M1560:N1560"/>
    <mergeCell ref="O1560:P1560"/>
    <mergeCell ref="Q1560:R1560"/>
    <mergeCell ref="S1560:T1560"/>
    <mergeCell ref="U1560:V1560"/>
    <mergeCell ref="W1560:X1560"/>
    <mergeCell ref="Y1560:Z1560"/>
    <mergeCell ref="AA1560:AB1560"/>
    <mergeCell ref="AC1560:AD1560"/>
    <mergeCell ref="D1561:L1561"/>
    <mergeCell ref="M1561:N1561"/>
    <mergeCell ref="O1561:P1561"/>
    <mergeCell ref="Q1561:R1561"/>
    <mergeCell ref="S1561:T1561"/>
    <mergeCell ref="U1561:V1561"/>
    <mergeCell ref="W1561:X1561"/>
    <mergeCell ref="Y1561:Z1561"/>
    <mergeCell ref="AA1561:AB1561"/>
    <mergeCell ref="AC1561:AD1561"/>
    <mergeCell ref="D1562:L1562"/>
    <mergeCell ref="M1562:N1562"/>
    <mergeCell ref="O1562:P1562"/>
    <mergeCell ref="Q1562:R1562"/>
    <mergeCell ref="S1562:T1562"/>
    <mergeCell ref="U1562:V1562"/>
    <mergeCell ref="W1562:X1562"/>
    <mergeCell ref="Y1562:Z1562"/>
    <mergeCell ref="AA1562:AB1562"/>
    <mergeCell ref="AC1562:AD1562"/>
    <mergeCell ref="D1559:L1559"/>
    <mergeCell ref="M1563:N1563"/>
    <mergeCell ref="O1563:P1563"/>
    <mergeCell ref="Q1563:R1563"/>
    <mergeCell ref="S1563:T1563"/>
    <mergeCell ref="U1563:V1563"/>
    <mergeCell ref="W1563:X1563"/>
    <mergeCell ref="Y1563:Z1563"/>
    <mergeCell ref="AA1563:AB1563"/>
    <mergeCell ref="AC1563:AD1563"/>
    <mergeCell ref="D1564:L1564"/>
    <mergeCell ref="M1564:N1564"/>
    <mergeCell ref="O1564:P1564"/>
    <mergeCell ref="Q1564:R1564"/>
    <mergeCell ref="S1564:T1564"/>
    <mergeCell ref="U1564:V1564"/>
    <mergeCell ref="W1564:X1564"/>
    <mergeCell ref="Y1564:Z1564"/>
    <mergeCell ref="AA1564:AB1564"/>
    <mergeCell ref="AC1564:AD1564"/>
    <mergeCell ref="D1565:L1565"/>
    <mergeCell ref="M1565:N1565"/>
    <mergeCell ref="O1565:P1565"/>
    <mergeCell ref="Q1565:R1565"/>
    <mergeCell ref="S1565:T1565"/>
    <mergeCell ref="U1565:V1565"/>
    <mergeCell ref="W1565:X1565"/>
    <mergeCell ref="Y1565:Z1565"/>
    <mergeCell ref="AA1565:AB1565"/>
    <mergeCell ref="AC1565:AD1565"/>
    <mergeCell ref="D1566:L1566"/>
    <mergeCell ref="M1566:N1566"/>
    <mergeCell ref="O1566:P1566"/>
    <mergeCell ref="Q1566:R1566"/>
    <mergeCell ref="S1566:T1566"/>
    <mergeCell ref="U1566:V1566"/>
    <mergeCell ref="W1566:X1566"/>
    <mergeCell ref="Y1566:Z1566"/>
    <mergeCell ref="AA1566:AB1566"/>
    <mergeCell ref="AC1566:AD1566"/>
    <mergeCell ref="D1563:L1563"/>
    <mergeCell ref="M1567:N1567"/>
    <mergeCell ref="O1567:P1567"/>
    <mergeCell ref="Q1567:R1567"/>
    <mergeCell ref="S1567:T1567"/>
    <mergeCell ref="U1567:V1567"/>
    <mergeCell ref="W1567:X1567"/>
    <mergeCell ref="Y1567:Z1567"/>
    <mergeCell ref="AA1567:AB1567"/>
    <mergeCell ref="AC1567:AD1567"/>
    <mergeCell ref="D1568:L1568"/>
    <mergeCell ref="M1568:N1568"/>
    <mergeCell ref="O1568:P1568"/>
    <mergeCell ref="Q1568:R1568"/>
    <mergeCell ref="S1568:T1568"/>
    <mergeCell ref="U1568:V1568"/>
    <mergeCell ref="W1568:X1568"/>
    <mergeCell ref="Y1568:Z1568"/>
    <mergeCell ref="AA1568:AB1568"/>
    <mergeCell ref="AC1568:AD1568"/>
    <mergeCell ref="D1569:L1569"/>
    <mergeCell ref="M1569:N1569"/>
    <mergeCell ref="O1569:P1569"/>
    <mergeCell ref="Q1569:R1569"/>
    <mergeCell ref="S1569:T1569"/>
    <mergeCell ref="U1569:V1569"/>
    <mergeCell ref="W1569:X1569"/>
    <mergeCell ref="Y1569:Z1569"/>
    <mergeCell ref="AA1569:AB1569"/>
    <mergeCell ref="AC1569:AD1569"/>
    <mergeCell ref="D1570:L1570"/>
    <mergeCell ref="M1570:N1570"/>
    <mergeCell ref="O1570:P1570"/>
    <mergeCell ref="Q1570:R1570"/>
    <mergeCell ref="S1570:T1570"/>
    <mergeCell ref="U1570:V1570"/>
    <mergeCell ref="W1570:X1570"/>
    <mergeCell ref="Y1570:Z1570"/>
    <mergeCell ref="AA1570:AB1570"/>
    <mergeCell ref="AC1570:AD1570"/>
    <mergeCell ref="D1567:L1567"/>
    <mergeCell ref="M1571:N1571"/>
    <mergeCell ref="O1571:P1571"/>
    <mergeCell ref="Q1571:R1571"/>
    <mergeCell ref="S1571:T1571"/>
    <mergeCell ref="U1571:V1571"/>
    <mergeCell ref="W1571:X1571"/>
    <mergeCell ref="Y1571:Z1571"/>
    <mergeCell ref="AA1571:AB1571"/>
    <mergeCell ref="AC1571:AD1571"/>
    <mergeCell ref="D1572:L1572"/>
    <mergeCell ref="M1572:N1572"/>
    <mergeCell ref="O1572:P1572"/>
    <mergeCell ref="Q1572:R1572"/>
    <mergeCell ref="S1572:T1572"/>
    <mergeCell ref="U1572:V1572"/>
    <mergeCell ref="W1572:X1572"/>
    <mergeCell ref="Y1572:Z1572"/>
    <mergeCell ref="AA1572:AB1572"/>
    <mergeCell ref="AC1572:AD1572"/>
    <mergeCell ref="D1573:L1573"/>
    <mergeCell ref="M1573:N1573"/>
    <mergeCell ref="O1573:P1573"/>
    <mergeCell ref="Q1573:R1573"/>
    <mergeCell ref="S1573:T1573"/>
    <mergeCell ref="U1573:V1573"/>
    <mergeCell ref="W1573:X1573"/>
    <mergeCell ref="Y1573:Z1573"/>
    <mergeCell ref="AA1573:AB1573"/>
    <mergeCell ref="AC1573:AD1573"/>
    <mergeCell ref="D1574:L1574"/>
    <mergeCell ref="M1574:N1574"/>
    <mergeCell ref="O1574:P1574"/>
    <mergeCell ref="Q1574:R1574"/>
    <mergeCell ref="S1574:T1574"/>
    <mergeCell ref="U1574:V1574"/>
    <mergeCell ref="W1574:X1574"/>
    <mergeCell ref="Y1574:Z1574"/>
    <mergeCell ref="AA1574:AB1574"/>
    <mergeCell ref="AC1574:AD1574"/>
    <mergeCell ref="D1571:L1571"/>
    <mergeCell ref="M1575:N1575"/>
    <mergeCell ref="O1575:P1575"/>
    <mergeCell ref="Q1575:R1575"/>
    <mergeCell ref="S1575:T1575"/>
    <mergeCell ref="U1575:V1575"/>
    <mergeCell ref="W1575:X1575"/>
    <mergeCell ref="Y1575:Z1575"/>
    <mergeCell ref="AA1575:AB1575"/>
    <mergeCell ref="AC1575:AD1575"/>
    <mergeCell ref="D1576:L1576"/>
    <mergeCell ref="M1576:N1576"/>
    <mergeCell ref="O1576:P1576"/>
    <mergeCell ref="Q1576:R1576"/>
    <mergeCell ref="S1576:T1576"/>
    <mergeCell ref="U1576:V1576"/>
    <mergeCell ref="W1576:X1576"/>
    <mergeCell ref="Y1576:Z1576"/>
    <mergeCell ref="AA1576:AB1576"/>
    <mergeCell ref="AC1576:AD1576"/>
    <mergeCell ref="D1577:L1577"/>
    <mergeCell ref="M1577:N1577"/>
    <mergeCell ref="O1577:P1577"/>
    <mergeCell ref="Q1577:R1577"/>
    <mergeCell ref="S1577:T1577"/>
    <mergeCell ref="U1577:V1577"/>
    <mergeCell ref="W1577:X1577"/>
    <mergeCell ref="Y1577:Z1577"/>
    <mergeCell ref="AA1577:AB1577"/>
    <mergeCell ref="AC1577:AD1577"/>
    <mergeCell ref="D1578:L1578"/>
    <mergeCell ref="M1578:N1578"/>
    <mergeCell ref="O1578:P1578"/>
    <mergeCell ref="Q1578:R1578"/>
    <mergeCell ref="S1578:T1578"/>
    <mergeCell ref="U1578:V1578"/>
    <mergeCell ref="W1578:X1578"/>
    <mergeCell ref="Y1578:Z1578"/>
    <mergeCell ref="AA1578:AB1578"/>
    <mergeCell ref="AC1578:AD1578"/>
    <mergeCell ref="D1575:L1575"/>
    <mergeCell ref="M1579:N1579"/>
    <mergeCell ref="O1579:P1579"/>
    <mergeCell ref="Q1579:R1579"/>
    <mergeCell ref="S1579:T1579"/>
    <mergeCell ref="U1579:V1579"/>
    <mergeCell ref="W1579:X1579"/>
    <mergeCell ref="Y1579:Z1579"/>
    <mergeCell ref="AA1579:AB1579"/>
    <mergeCell ref="AC1579:AD1579"/>
    <mergeCell ref="D1580:L1580"/>
    <mergeCell ref="M1580:N1580"/>
    <mergeCell ref="O1580:P1580"/>
    <mergeCell ref="Q1580:R1580"/>
    <mergeCell ref="S1580:T1580"/>
    <mergeCell ref="U1580:V1580"/>
    <mergeCell ref="W1580:X1580"/>
    <mergeCell ref="Y1580:Z1580"/>
    <mergeCell ref="AA1580:AB1580"/>
    <mergeCell ref="AC1580:AD1580"/>
    <mergeCell ref="D1581:L1581"/>
    <mergeCell ref="M1581:N1581"/>
    <mergeCell ref="O1581:P1581"/>
    <mergeCell ref="Q1581:R1581"/>
    <mergeCell ref="S1581:T1581"/>
    <mergeCell ref="U1581:V1581"/>
    <mergeCell ref="W1581:X1581"/>
    <mergeCell ref="Y1581:Z1581"/>
    <mergeCell ref="AA1581:AB1581"/>
    <mergeCell ref="AC1581:AD1581"/>
    <mergeCell ref="D1582:L1582"/>
    <mergeCell ref="M1582:N1582"/>
    <mergeCell ref="O1582:P1582"/>
    <mergeCell ref="Q1582:R1582"/>
    <mergeCell ref="S1582:T1582"/>
    <mergeCell ref="U1582:V1582"/>
    <mergeCell ref="W1582:X1582"/>
    <mergeCell ref="Y1582:Z1582"/>
    <mergeCell ref="AA1582:AB1582"/>
    <mergeCell ref="AC1582:AD1582"/>
    <mergeCell ref="D1579:L1579"/>
    <mergeCell ref="M1583:N1583"/>
    <mergeCell ref="O1583:P1583"/>
    <mergeCell ref="Q1583:R1583"/>
    <mergeCell ref="S1583:T1583"/>
    <mergeCell ref="U1583:V1583"/>
    <mergeCell ref="W1583:X1583"/>
    <mergeCell ref="Y1583:Z1583"/>
    <mergeCell ref="AA1583:AB1583"/>
    <mergeCell ref="AC1583:AD1583"/>
    <mergeCell ref="D1584:L1584"/>
    <mergeCell ref="M1584:N1584"/>
    <mergeCell ref="O1584:P1584"/>
    <mergeCell ref="Q1584:R1584"/>
    <mergeCell ref="S1584:T1584"/>
    <mergeCell ref="U1584:V1584"/>
    <mergeCell ref="W1584:X1584"/>
    <mergeCell ref="Y1584:Z1584"/>
    <mergeCell ref="AA1584:AB1584"/>
    <mergeCell ref="AC1584:AD1584"/>
    <mergeCell ref="D1585:L1585"/>
    <mergeCell ref="M1585:N1585"/>
    <mergeCell ref="O1585:P1585"/>
    <mergeCell ref="Q1585:R1585"/>
    <mergeCell ref="S1585:T1585"/>
    <mergeCell ref="U1585:V1585"/>
    <mergeCell ref="W1585:X1585"/>
    <mergeCell ref="Y1585:Z1585"/>
    <mergeCell ref="AA1585:AB1585"/>
    <mergeCell ref="AC1585:AD1585"/>
    <mergeCell ref="D1586:L1586"/>
    <mergeCell ref="M1586:N1586"/>
    <mergeCell ref="O1586:P1586"/>
    <mergeCell ref="Q1586:R1586"/>
    <mergeCell ref="S1586:T1586"/>
    <mergeCell ref="U1586:V1586"/>
    <mergeCell ref="W1586:X1586"/>
    <mergeCell ref="Y1586:Z1586"/>
    <mergeCell ref="AA1586:AB1586"/>
    <mergeCell ref="AC1586:AD1586"/>
    <mergeCell ref="D1583:L1583"/>
    <mergeCell ref="M1587:N1587"/>
    <mergeCell ref="O1587:P1587"/>
    <mergeCell ref="Q1587:R1587"/>
    <mergeCell ref="S1587:T1587"/>
    <mergeCell ref="U1587:V1587"/>
    <mergeCell ref="W1587:X1587"/>
    <mergeCell ref="Y1587:Z1587"/>
    <mergeCell ref="AA1587:AB1587"/>
    <mergeCell ref="AC1587:AD1587"/>
    <mergeCell ref="D1588:L1588"/>
    <mergeCell ref="M1588:N1588"/>
    <mergeCell ref="O1588:P1588"/>
    <mergeCell ref="Q1588:R1588"/>
    <mergeCell ref="S1588:T1588"/>
    <mergeCell ref="U1588:V1588"/>
    <mergeCell ref="W1588:X1588"/>
    <mergeCell ref="Y1588:Z1588"/>
    <mergeCell ref="AA1588:AB1588"/>
    <mergeCell ref="AC1588:AD1588"/>
    <mergeCell ref="D1589:L1589"/>
    <mergeCell ref="M1589:N1589"/>
    <mergeCell ref="O1589:P1589"/>
    <mergeCell ref="Q1589:R1589"/>
    <mergeCell ref="S1589:T1589"/>
    <mergeCell ref="U1589:V1589"/>
    <mergeCell ref="W1589:X1589"/>
    <mergeCell ref="Y1589:Z1589"/>
    <mergeCell ref="AA1589:AB1589"/>
    <mergeCell ref="AC1589:AD1589"/>
    <mergeCell ref="D1590:L1590"/>
    <mergeCell ref="M1590:N1590"/>
    <mergeCell ref="O1590:P1590"/>
    <mergeCell ref="Q1590:R1590"/>
    <mergeCell ref="S1590:T1590"/>
    <mergeCell ref="U1590:V1590"/>
    <mergeCell ref="W1590:X1590"/>
    <mergeCell ref="Y1590:Z1590"/>
    <mergeCell ref="AA1590:AB1590"/>
    <mergeCell ref="AC1590:AD1590"/>
    <mergeCell ref="D1587:L1587"/>
    <mergeCell ref="M1591:N1591"/>
    <mergeCell ref="O1591:P1591"/>
    <mergeCell ref="Q1591:R1591"/>
    <mergeCell ref="S1591:T1591"/>
    <mergeCell ref="U1591:V1591"/>
    <mergeCell ref="W1591:X1591"/>
    <mergeCell ref="Y1591:Z1591"/>
    <mergeCell ref="AA1591:AB1591"/>
    <mergeCell ref="AC1591:AD1591"/>
    <mergeCell ref="D1592:L1592"/>
    <mergeCell ref="M1592:N1592"/>
    <mergeCell ref="O1592:P1592"/>
    <mergeCell ref="Q1592:R1592"/>
    <mergeCell ref="S1592:T1592"/>
    <mergeCell ref="U1592:V1592"/>
    <mergeCell ref="W1592:X1592"/>
    <mergeCell ref="Y1592:Z1592"/>
    <mergeCell ref="AA1592:AB1592"/>
    <mergeCell ref="AC1592:AD1592"/>
    <mergeCell ref="D1593:L1593"/>
    <mergeCell ref="M1593:N1593"/>
    <mergeCell ref="O1593:P1593"/>
    <mergeCell ref="Q1593:R1593"/>
    <mergeCell ref="S1593:T1593"/>
    <mergeCell ref="U1593:V1593"/>
    <mergeCell ref="W1593:X1593"/>
    <mergeCell ref="Y1593:Z1593"/>
    <mergeCell ref="AA1593:AB1593"/>
    <mergeCell ref="AC1593:AD1593"/>
    <mergeCell ref="D1594:L1594"/>
    <mergeCell ref="M1594:N1594"/>
    <mergeCell ref="O1594:P1594"/>
    <mergeCell ref="Q1594:R1594"/>
    <mergeCell ref="S1594:T1594"/>
    <mergeCell ref="U1594:V1594"/>
    <mergeCell ref="W1594:X1594"/>
    <mergeCell ref="Y1594:Z1594"/>
    <mergeCell ref="AA1594:AB1594"/>
    <mergeCell ref="AC1594:AD1594"/>
    <mergeCell ref="D1591:L1591"/>
    <mergeCell ref="M1595:N1595"/>
    <mergeCell ref="O1595:P1595"/>
    <mergeCell ref="Q1595:R1595"/>
    <mergeCell ref="S1595:T1595"/>
    <mergeCell ref="U1595:V1595"/>
    <mergeCell ref="W1595:X1595"/>
    <mergeCell ref="Y1595:Z1595"/>
    <mergeCell ref="AA1595:AB1595"/>
    <mergeCell ref="AC1595:AD1595"/>
    <mergeCell ref="D1596:L1596"/>
    <mergeCell ref="M1596:N1596"/>
    <mergeCell ref="O1596:P1596"/>
    <mergeCell ref="Q1596:R1596"/>
    <mergeCell ref="S1596:T1596"/>
    <mergeCell ref="U1596:V1596"/>
    <mergeCell ref="W1596:X1596"/>
    <mergeCell ref="Y1596:Z1596"/>
    <mergeCell ref="AA1596:AB1596"/>
    <mergeCell ref="AC1596:AD1596"/>
    <mergeCell ref="D1597:L1597"/>
    <mergeCell ref="M1597:N1597"/>
    <mergeCell ref="O1597:P1597"/>
    <mergeCell ref="Q1597:R1597"/>
    <mergeCell ref="S1597:T1597"/>
    <mergeCell ref="U1597:V1597"/>
    <mergeCell ref="W1597:X1597"/>
    <mergeCell ref="Y1597:Z1597"/>
    <mergeCell ref="AA1597:AB1597"/>
    <mergeCell ref="AC1597:AD1597"/>
    <mergeCell ref="D1598:L1598"/>
    <mergeCell ref="M1598:N1598"/>
    <mergeCell ref="O1598:P1598"/>
    <mergeCell ref="Q1598:R1598"/>
    <mergeCell ref="S1598:T1598"/>
    <mergeCell ref="U1598:V1598"/>
    <mergeCell ref="W1598:X1598"/>
    <mergeCell ref="Y1598:Z1598"/>
    <mergeCell ref="AA1598:AB1598"/>
    <mergeCell ref="AC1598:AD1598"/>
    <mergeCell ref="D1595:L1595"/>
    <mergeCell ref="M1599:N1599"/>
    <mergeCell ref="O1599:P1599"/>
    <mergeCell ref="Q1599:R1599"/>
    <mergeCell ref="S1599:T1599"/>
    <mergeCell ref="U1599:V1599"/>
    <mergeCell ref="W1599:X1599"/>
    <mergeCell ref="Y1599:Z1599"/>
    <mergeCell ref="AA1599:AB1599"/>
    <mergeCell ref="AC1599:AD1599"/>
    <mergeCell ref="D1600:L1600"/>
    <mergeCell ref="M1600:N1600"/>
    <mergeCell ref="O1600:P1600"/>
    <mergeCell ref="Q1600:R1600"/>
    <mergeCell ref="S1600:T1600"/>
    <mergeCell ref="U1600:V1600"/>
    <mergeCell ref="W1600:X1600"/>
    <mergeCell ref="Y1600:Z1600"/>
    <mergeCell ref="AA1600:AB1600"/>
    <mergeCell ref="AC1600:AD1600"/>
    <mergeCell ref="D1601:L1601"/>
    <mergeCell ref="M1601:N1601"/>
    <mergeCell ref="O1601:P1601"/>
    <mergeCell ref="Q1601:R1601"/>
    <mergeCell ref="S1601:T1601"/>
    <mergeCell ref="U1601:V1601"/>
    <mergeCell ref="W1601:X1601"/>
    <mergeCell ref="Y1601:Z1601"/>
    <mergeCell ref="AA1601:AB1601"/>
    <mergeCell ref="AC1601:AD1601"/>
    <mergeCell ref="D1602:L1602"/>
    <mergeCell ref="M1602:N1602"/>
    <mergeCell ref="O1602:P1602"/>
    <mergeCell ref="Q1602:R1602"/>
    <mergeCell ref="S1602:T1602"/>
    <mergeCell ref="U1602:V1602"/>
    <mergeCell ref="W1602:X1602"/>
    <mergeCell ref="Y1602:Z1602"/>
    <mergeCell ref="AA1602:AB1602"/>
    <mergeCell ref="AC1602:AD1602"/>
    <mergeCell ref="D1599:L1599"/>
    <mergeCell ref="M1603:N1603"/>
    <mergeCell ref="O1603:P1603"/>
    <mergeCell ref="Q1603:R1603"/>
    <mergeCell ref="S1603:T1603"/>
    <mergeCell ref="U1603:V1603"/>
    <mergeCell ref="W1603:X1603"/>
    <mergeCell ref="Y1603:Z1603"/>
    <mergeCell ref="AA1603:AB1603"/>
    <mergeCell ref="AC1603:AD1603"/>
    <mergeCell ref="D1604:L1604"/>
    <mergeCell ref="M1604:N1604"/>
    <mergeCell ref="O1604:P1604"/>
    <mergeCell ref="Q1604:R1604"/>
    <mergeCell ref="S1604:T1604"/>
    <mergeCell ref="U1604:V1604"/>
    <mergeCell ref="W1604:X1604"/>
    <mergeCell ref="Y1604:Z1604"/>
    <mergeCell ref="AA1604:AB1604"/>
    <mergeCell ref="AC1604:AD1604"/>
    <mergeCell ref="D1605:L1605"/>
    <mergeCell ref="M1605:N1605"/>
    <mergeCell ref="O1605:P1605"/>
    <mergeCell ref="Q1605:R1605"/>
    <mergeCell ref="S1605:T1605"/>
    <mergeCell ref="U1605:V1605"/>
    <mergeCell ref="W1605:X1605"/>
    <mergeCell ref="Y1605:Z1605"/>
    <mergeCell ref="AA1605:AB1605"/>
    <mergeCell ref="AC1605:AD1605"/>
    <mergeCell ref="D1606:L1606"/>
    <mergeCell ref="M1606:N1606"/>
    <mergeCell ref="O1606:P1606"/>
    <mergeCell ref="Q1606:R1606"/>
    <mergeCell ref="S1606:T1606"/>
    <mergeCell ref="U1606:V1606"/>
    <mergeCell ref="W1606:X1606"/>
    <mergeCell ref="Y1606:Z1606"/>
    <mergeCell ref="AA1606:AB1606"/>
    <mergeCell ref="AC1606:AD1606"/>
    <mergeCell ref="D1603:L1603"/>
    <mergeCell ref="M1607:N1607"/>
    <mergeCell ref="O1607:P1607"/>
    <mergeCell ref="Q1607:R1607"/>
    <mergeCell ref="S1607:T1607"/>
    <mergeCell ref="U1607:V1607"/>
    <mergeCell ref="W1607:X1607"/>
    <mergeCell ref="Y1607:Z1607"/>
    <mergeCell ref="AA1607:AB1607"/>
    <mergeCell ref="AC1607:AD1607"/>
    <mergeCell ref="D1608:L1608"/>
    <mergeCell ref="M1608:N1608"/>
    <mergeCell ref="O1608:P1608"/>
    <mergeCell ref="Q1608:R1608"/>
    <mergeCell ref="S1608:T1608"/>
    <mergeCell ref="U1608:V1608"/>
    <mergeCell ref="W1608:X1608"/>
    <mergeCell ref="Y1608:Z1608"/>
    <mergeCell ref="AA1608:AB1608"/>
    <mergeCell ref="AC1608:AD1608"/>
    <mergeCell ref="D1609:L1609"/>
    <mergeCell ref="M1609:N1609"/>
    <mergeCell ref="O1609:P1609"/>
    <mergeCell ref="Q1609:R1609"/>
    <mergeCell ref="S1609:T1609"/>
    <mergeCell ref="U1609:V1609"/>
    <mergeCell ref="W1609:X1609"/>
    <mergeCell ref="Y1609:Z1609"/>
    <mergeCell ref="AA1609:AB1609"/>
    <mergeCell ref="AC1609:AD1609"/>
    <mergeCell ref="D1610:L1610"/>
    <mergeCell ref="M1610:N1610"/>
    <mergeCell ref="O1610:P1610"/>
    <mergeCell ref="Q1610:R1610"/>
    <mergeCell ref="S1610:T1610"/>
    <mergeCell ref="U1610:V1610"/>
    <mergeCell ref="W1610:X1610"/>
    <mergeCell ref="Y1610:Z1610"/>
    <mergeCell ref="AA1610:AB1610"/>
    <mergeCell ref="AC1610:AD1610"/>
    <mergeCell ref="D1607:L1607"/>
    <mergeCell ref="D1611:L1611"/>
    <mergeCell ref="M1611:N1611"/>
    <mergeCell ref="O1611:P1611"/>
    <mergeCell ref="Q1611:R1611"/>
    <mergeCell ref="S1611:T1611"/>
    <mergeCell ref="U1611:V1611"/>
    <mergeCell ref="W1611:X1611"/>
    <mergeCell ref="Y1611:Z1611"/>
    <mergeCell ref="AA1611:AB1611"/>
    <mergeCell ref="AC1611:AD1611"/>
    <mergeCell ref="D1612:L1612"/>
    <mergeCell ref="M1612:N1612"/>
    <mergeCell ref="O1612:P1612"/>
    <mergeCell ref="Q1612:R1612"/>
    <mergeCell ref="S1612:T1612"/>
    <mergeCell ref="U1612:V1612"/>
    <mergeCell ref="W1612:X1612"/>
    <mergeCell ref="Y1612:Z1612"/>
    <mergeCell ref="AA1612:AB1612"/>
    <mergeCell ref="AC1612:AD1612"/>
    <mergeCell ref="D1613:L1613"/>
    <mergeCell ref="M1613:N1613"/>
    <mergeCell ref="O1613:P1613"/>
    <mergeCell ref="Q1613:R1613"/>
    <mergeCell ref="S1613:T1613"/>
    <mergeCell ref="U1613:V1613"/>
    <mergeCell ref="W1613:X1613"/>
    <mergeCell ref="Y1613:Z1613"/>
    <mergeCell ref="AA1613:AB1613"/>
    <mergeCell ref="AC1613:AD1613"/>
    <mergeCell ref="M1614:N1614"/>
    <mergeCell ref="O1614:P1614"/>
    <mergeCell ref="Q1614:R1614"/>
    <mergeCell ref="S1614:T1614"/>
    <mergeCell ref="U1614:V1614"/>
    <mergeCell ref="W1614:X1614"/>
    <mergeCell ref="Y1614:Z1614"/>
    <mergeCell ref="AA1614:AB1614"/>
    <mergeCell ref="AC1614:AD1614"/>
    <mergeCell ref="C1616:AD1616"/>
    <mergeCell ref="C1617:AD1617"/>
    <mergeCell ref="C1625:AD1625"/>
    <mergeCell ref="C1627:L1628"/>
    <mergeCell ref="M1627:AD1627"/>
    <mergeCell ref="M1628:R1628"/>
    <mergeCell ref="S1628:X1628"/>
    <mergeCell ref="Y1628:AD1628"/>
    <mergeCell ref="D1629:L1629"/>
    <mergeCell ref="M1629:R1629"/>
    <mergeCell ref="S1629:X1629"/>
    <mergeCell ref="Y1629:AD1629"/>
    <mergeCell ref="D1630:L1630"/>
    <mergeCell ref="M1630:R1630"/>
    <mergeCell ref="S1630:X1630"/>
    <mergeCell ref="Y1630:AD1630"/>
    <mergeCell ref="D1631:L1631"/>
    <mergeCell ref="M1631:R1631"/>
    <mergeCell ref="S1631:X1631"/>
    <mergeCell ref="Y1631:AD1631"/>
    <mergeCell ref="D1632:L1632"/>
    <mergeCell ref="M1632:R1632"/>
    <mergeCell ref="S1632:X1632"/>
    <mergeCell ref="Y1632:AD1632"/>
    <mergeCell ref="D1633:L1633"/>
    <mergeCell ref="M1633:R1633"/>
    <mergeCell ref="S1633:X1633"/>
    <mergeCell ref="Y1633:AD1633"/>
    <mergeCell ref="D1634:L1634"/>
    <mergeCell ref="M1634:R1634"/>
    <mergeCell ref="S1634:X1634"/>
    <mergeCell ref="Y1634:AD1634"/>
    <mergeCell ref="D1635:L1635"/>
    <mergeCell ref="M1635:R1635"/>
    <mergeCell ref="S1635:X1635"/>
    <mergeCell ref="Y1635:AD1635"/>
    <mergeCell ref="B1624:AD1624"/>
    <mergeCell ref="D1636:L1636"/>
    <mergeCell ref="M1636:R1636"/>
    <mergeCell ref="S1636:X1636"/>
    <mergeCell ref="Y1636:AD1636"/>
    <mergeCell ref="D1637:L1637"/>
    <mergeCell ref="M1637:R1637"/>
    <mergeCell ref="S1637:X1637"/>
    <mergeCell ref="Y1637:AD1637"/>
    <mergeCell ref="D1638:L1638"/>
    <mergeCell ref="M1638:R1638"/>
    <mergeCell ref="S1638:X1638"/>
    <mergeCell ref="Y1638:AD1638"/>
    <mergeCell ref="D1639:L1639"/>
    <mergeCell ref="M1639:R1639"/>
    <mergeCell ref="S1639:X1639"/>
    <mergeCell ref="Y1639:AD1639"/>
    <mergeCell ref="D1640:L1640"/>
    <mergeCell ref="M1640:R1640"/>
    <mergeCell ref="S1640:X1640"/>
    <mergeCell ref="Y1640:AD1640"/>
    <mergeCell ref="D1641:L1641"/>
    <mergeCell ref="M1641:R1641"/>
    <mergeCell ref="S1641:X1641"/>
    <mergeCell ref="Y1641:AD1641"/>
    <mergeCell ref="D1642:L1642"/>
    <mergeCell ref="M1642:R1642"/>
    <mergeCell ref="S1642:X1642"/>
    <mergeCell ref="Y1642:AD1642"/>
    <mergeCell ref="D1643:L1643"/>
    <mergeCell ref="M1643:R1643"/>
    <mergeCell ref="S1643:X1643"/>
    <mergeCell ref="Y1643:AD1643"/>
    <mergeCell ref="D1644:L1644"/>
    <mergeCell ref="M1644:R1644"/>
    <mergeCell ref="S1644:X1644"/>
    <mergeCell ref="Y1644:AD1644"/>
    <mergeCell ref="D1645:L1645"/>
    <mergeCell ref="M1645:R1645"/>
    <mergeCell ref="S1645:X1645"/>
    <mergeCell ref="Y1645:AD1645"/>
    <mergeCell ref="D1646:L1646"/>
    <mergeCell ref="M1646:R1646"/>
    <mergeCell ref="S1646:X1646"/>
    <mergeCell ref="Y1646:AD1646"/>
    <mergeCell ref="D1647:L1647"/>
    <mergeCell ref="M1647:R1647"/>
    <mergeCell ref="S1647:X1647"/>
    <mergeCell ref="Y1647:AD1647"/>
    <mergeCell ref="D1648:L1648"/>
    <mergeCell ref="M1648:R1648"/>
    <mergeCell ref="S1648:X1648"/>
    <mergeCell ref="Y1648:AD1648"/>
    <mergeCell ref="D1649:L1649"/>
    <mergeCell ref="M1649:R1649"/>
    <mergeCell ref="S1649:X1649"/>
    <mergeCell ref="Y1649:AD1649"/>
    <mergeCell ref="D1650:L1650"/>
    <mergeCell ref="M1650:R1650"/>
    <mergeCell ref="S1650:X1650"/>
    <mergeCell ref="Y1650:AD1650"/>
    <mergeCell ref="D1651:L1651"/>
    <mergeCell ref="M1651:R1651"/>
    <mergeCell ref="S1651:X1651"/>
    <mergeCell ref="Y1651:AD1651"/>
    <mergeCell ref="D1652:L1652"/>
    <mergeCell ref="M1652:R1652"/>
    <mergeCell ref="S1652:X1652"/>
    <mergeCell ref="Y1652:AD1652"/>
    <mergeCell ref="D1653:L1653"/>
    <mergeCell ref="M1653:R1653"/>
    <mergeCell ref="S1653:X1653"/>
    <mergeCell ref="Y1653:AD1653"/>
    <mergeCell ref="M1654:R1654"/>
    <mergeCell ref="S1654:X1654"/>
    <mergeCell ref="Y1654:AD1654"/>
    <mergeCell ref="C1656:AD1656"/>
    <mergeCell ref="C1657:AD1657"/>
    <mergeCell ref="C1667:L1669"/>
    <mergeCell ref="M1667:AD1667"/>
    <mergeCell ref="M1668:N1669"/>
    <mergeCell ref="O1668:P1669"/>
    <mergeCell ref="Q1668:R1669"/>
    <mergeCell ref="S1668:V1668"/>
    <mergeCell ref="W1668:Z1668"/>
    <mergeCell ref="AA1668:AD1668"/>
    <mergeCell ref="S1669:T1669"/>
    <mergeCell ref="W1669:X1669"/>
    <mergeCell ref="AA1669:AB1669"/>
    <mergeCell ref="O1670:P1670"/>
    <mergeCell ref="Q1670:R1670"/>
    <mergeCell ref="S1670:T1670"/>
    <mergeCell ref="O1671:P1671"/>
    <mergeCell ref="Q1671:R1671"/>
    <mergeCell ref="S1671:T1671"/>
    <mergeCell ref="O1672:P1672"/>
    <mergeCell ref="Q1672:R1672"/>
    <mergeCell ref="S1672:T1672"/>
    <mergeCell ref="O1673:P1673"/>
    <mergeCell ref="Q1673:R1673"/>
    <mergeCell ref="S1673:T1673"/>
    <mergeCell ref="D1670:L1670"/>
    <mergeCell ref="M1670:N1670"/>
    <mergeCell ref="U1669:V1669"/>
    <mergeCell ref="Y1669:Z1669"/>
    <mergeCell ref="AC1669:AD1669"/>
    <mergeCell ref="U1670:V1670"/>
    <mergeCell ref="W1670:X1670"/>
    <mergeCell ref="Y1670:Z1670"/>
    <mergeCell ref="AA1670:AB1670"/>
    <mergeCell ref="AC1670:AD1670"/>
    <mergeCell ref="D1671:L1671"/>
    <mergeCell ref="M1671:N1671"/>
    <mergeCell ref="U1671:V1671"/>
    <mergeCell ref="W1671:X1671"/>
    <mergeCell ref="Y1671:Z1671"/>
    <mergeCell ref="AA1671:AB1671"/>
    <mergeCell ref="AC1671:AD1671"/>
    <mergeCell ref="D1672:L1672"/>
    <mergeCell ref="M1672:N1672"/>
    <mergeCell ref="U1672:V1672"/>
    <mergeCell ref="W1672:X1672"/>
    <mergeCell ref="Y1672:Z1672"/>
    <mergeCell ref="AA1672:AB1672"/>
    <mergeCell ref="AC1672:AD1672"/>
    <mergeCell ref="D1673:L1673"/>
    <mergeCell ref="M1673:N1673"/>
    <mergeCell ref="U1673:V1673"/>
    <mergeCell ref="W1673:X1673"/>
    <mergeCell ref="Y1673:Z1673"/>
    <mergeCell ref="AA1673:AB1673"/>
    <mergeCell ref="B1664:AD1664"/>
    <mergeCell ref="AC1673:AD1673"/>
    <mergeCell ref="D1674:L1674"/>
    <mergeCell ref="M1674:N1674"/>
    <mergeCell ref="U1674:V1674"/>
    <mergeCell ref="W1674:X1674"/>
    <mergeCell ref="Y1674:Z1674"/>
    <mergeCell ref="AA1674:AB1674"/>
    <mergeCell ref="AC1674:AD1674"/>
    <mergeCell ref="D1675:L1675"/>
    <mergeCell ref="M1675:N1675"/>
    <mergeCell ref="U1675:V1675"/>
    <mergeCell ref="W1675:X1675"/>
    <mergeCell ref="Y1675:Z1675"/>
    <mergeCell ref="AA1675:AB1675"/>
    <mergeCell ref="AC1675:AD1675"/>
    <mergeCell ref="D1676:L1676"/>
    <mergeCell ref="M1676:N1676"/>
    <mergeCell ref="U1676:V1676"/>
    <mergeCell ref="W1676:X1676"/>
    <mergeCell ref="Y1676:Z1676"/>
    <mergeCell ref="AA1676:AB1676"/>
    <mergeCell ref="AC1676:AD1676"/>
    <mergeCell ref="D1677:L1677"/>
    <mergeCell ref="M1677:N1677"/>
    <mergeCell ref="U1677:V1677"/>
    <mergeCell ref="W1677:X1677"/>
    <mergeCell ref="Y1677:Z1677"/>
    <mergeCell ref="AA1677:AB1677"/>
    <mergeCell ref="AC1677:AD1677"/>
    <mergeCell ref="D1678:L1678"/>
    <mergeCell ref="M1678:N1678"/>
    <mergeCell ref="U1678:V1678"/>
    <mergeCell ref="W1678:X1678"/>
    <mergeCell ref="Y1678:Z1678"/>
    <mergeCell ref="AA1678:AB1678"/>
    <mergeCell ref="AC1678:AD1678"/>
    <mergeCell ref="O1674:P1674"/>
    <mergeCell ref="Q1674:R1674"/>
    <mergeCell ref="S1674:T1674"/>
    <mergeCell ref="O1675:P1675"/>
    <mergeCell ref="Q1675:R1675"/>
    <mergeCell ref="S1675:T1675"/>
    <mergeCell ref="O1676:P1676"/>
    <mergeCell ref="Q1676:R1676"/>
    <mergeCell ref="S1676:T1676"/>
    <mergeCell ref="O1677:P1677"/>
    <mergeCell ref="Q1677:R1677"/>
    <mergeCell ref="S1677:T1677"/>
    <mergeCell ref="O1678:P1678"/>
    <mergeCell ref="Q1678:R1678"/>
    <mergeCell ref="S1678:T1678"/>
    <mergeCell ref="U1679:V1679"/>
    <mergeCell ref="W1679:X1679"/>
    <mergeCell ref="Y1679:Z1679"/>
    <mergeCell ref="AA1679:AB1679"/>
    <mergeCell ref="AC1679:AD1679"/>
    <mergeCell ref="D1680:L1680"/>
    <mergeCell ref="M1680:N1680"/>
    <mergeCell ref="U1680:V1680"/>
    <mergeCell ref="W1680:X1680"/>
    <mergeCell ref="Y1680:Z1680"/>
    <mergeCell ref="AA1680:AB1680"/>
    <mergeCell ref="AC1680:AD1680"/>
    <mergeCell ref="D1681:L1681"/>
    <mergeCell ref="M1681:N1681"/>
    <mergeCell ref="U1681:V1681"/>
    <mergeCell ref="W1681:X1681"/>
    <mergeCell ref="Y1681:Z1681"/>
    <mergeCell ref="AA1681:AB1681"/>
    <mergeCell ref="AC1681:AD1681"/>
    <mergeCell ref="D1682:L1682"/>
    <mergeCell ref="M1682:N1682"/>
    <mergeCell ref="U1682:V1682"/>
    <mergeCell ref="W1682:X1682"/>
    <mergeCell ref="Y1682:Z1682"/>
    <mergeCell ref="AA1682:AB1682"/>
    <mergeCell ref="AC1682:AD1682"/>
    <mergeCell ref="D1683:L1683"/>
    <mergeCell ref="M1683:N1683"/>
    <mergeCell ref="U1683:V1683"/>
    <mergeCell ref="W1683:X1683"/>
    <mergeCell ref="Y1683:Z1683"/>
    <mergeCell ref="AA1683:AB1683"/>
    <mergeCell ref="AC1683:AD1683"/>
    <mergeCell ref="O1683:P1683"/>
    <mergeCell ref="Q1683:R1683"/>
    <mergeCell ref="S1683:T1683"/>
    <mergeCell ref="O1679:P1679"/>
    <mergeCell ref="Q1679:R1679"/>
    <mergeCell ref="S1679:T1679"/>
    <mergeCell ref="O1680:P1680"/>
    <mergeCell ref="Q1680:R1680"/>
    <mergeCell ref="S1680:T1680"/>
    <mergeCell ref="O1681:P1681"/>
    <mergeCell ref="Q1681:R1681"/>
    <mergeCell ref="S1681:T1681"/>
    <mergeCell ref="O1682:P1682"/>
    <mergeCell ref="Q1682:R1682"/>
    <mergeCell ref="S1682:T1682"/>
    <mergeCell ref="D1679:L1679"/>
    <mergeCell ref="M1679:N1679"/>
    <mergeCell ref="U1684:V1684"/>
    <mergeCell ref="W1684:X1684"/>
    <mergeCell ref="Y1684:Z1684"/>
    <mergeCell ref="AA1684:AB1684"/>
    <mergeCell ref="AC1684:AD1684"/>
    <mergeCell ref="D1685:L1685"/>
    <mergeCell ref="M1685:N1685"/>
    <mergeCell ref="U1685:V1685"/>
    <mergeCell ref="W1685:X1685"/>
    <mergeCell ref="Y1685:Z1685"/>
    <mergeCell ref="AA1685:AB1685"/>
    <mergeCell ref="AC1685:AD1685"/>
    <mergeCell ref="D1686:L1686"/>
    <mergeCell ref="M1686:N1686"/>
    <mergeCell ref="U1686:V1686"/>
    <mergeCell ref="W1686:X1686"/>
    <mergeCell ref="Y1686:Z1686"/>
    <mergeCell ref="AA1686:AB1686"/>
    <mergeCell ref="AC1686:AD1686"/>
    <mergeCell ref="D1687:L1687"/>
    <mergeCell ref="M1687:N1687"/>
    <mergeCell ref="U1687:V1687"/>
    <mergeCell ref="W1687:X1687"/>
    <mergeCell ref="Y1687:Z1687"/>
    <mergeCell ref="AA1687:AB1687"/>
    <mergeCell ref="AC1687:AD1687"/>
    <mergeCell ref="D1688:L1688"/>
    <mergeCell ref="M1688:N1688"/>
    <mergeCell ref="U1688:V1688"/>
    <mergeCell ref="W1688:X1688"/>
    <mergeCell ref="Y1688:Z1688"/>
    <mergeCell ref="AA1688:AB1688"/>
    <mergeCell ref="AC1688:AD1688"/>
    <mergeCell ref="O1684:P1684"/>
    <mergeCell ref="Q1684:R1684"/>
    <mergeCell ref="S1684:T1684"/>
    <mergeCell ref="O1685:P1685"/>
    <mergeCell ref="Q1685:R1685"/>
    <mergeCell ref="S1685:T1685"/>
    <mergeCell ref="O1686:P1686"/>
    <mergeCell ref="Q1686:R1686"/>
    <mergeCell ref="S1686:T1686"/>
    <mergeCell ref="O1687:P1687"/>
    <mergeCell ref="Q1687:R1687"/>
    <mergeCell ref="S1687:T1687"/>
    <mergeCell ref="O1688:P1688"/>
    <mergeCell ref="Q1688:R1688"/>
    <mergeCell ref="S1688:T1688"/>
    <mergeCell ref="D1684:L1684"/>
    <mergeCell ref="M1684:N1684"/>
    <mergeCell ref="U1689:V1689"/>
    <mergeCell ref="W1689:X1689"/>
    <mergeCell ref="Y1689:Z1689"/>
    <mergeCell ref="AA1689:AB1689"/>
    <mergeCell ref="AC1689:AD1689"/>
    <mergeCell ref="D1690:L1690"/>
    <mergeCell ref="M1690:N1690"/>
    <mergeCell ref="U1690:V1690"/>
    <mergeCell ref="W1690:X1690"/>
    <mergeCell ref="Y1690:Z1690"/>
    <mergeCell ref="AA1690:AB1690"/>
    <mergeCell ref="AC1690:AD1690"/>
    <mergeCell ref="D1691:L1691"/>
    <mergeCell ref="M1691:N1691"/>
    <mergeCell ref="U1691:V1691"/>
    <mergeCell ref="W1691:X1691"/>
    <mergeCell ref="Y1691:Z1691"/>
    <mergeCell ref="AA1691:AB1691"/>
    <mergeCell ref="AC1691:AD1691"/>
    <mergeCell ref="D1692:L1692"/>
    <mergeCell ref="M1692:N1692"/>
    <mergeCell ref="U1692:V1692"/>
    <mergeCell ref="W1692:X1692"/>
    <mergeCell ref="Y1692:Z1692"/>
    <mergeCell ref="AA1692:AB1692"/>
    <mergeCell ref="AC1692:AD1692"/>
    <mergeCell ref="D1693:L1693"/>
    <mergeCell ref="M1693:N1693"/>
    <mergeCell ref="U1693:V1693"/>
    <mergeCell ref="W1693:X1693"/>
    <mergeCell ref="Y1693:Z1693"/>
    <mergeCell ref="AA1693:AB1693"/>
    <mergeCell ref="AC1693:AD1693"/>
    <mergeCell ref="O1692:P1692"/>
    <mergeCell ref="Q1692:R1692"/>
    <mergeCell ref="S1692:T1692"/>
    <mergeCell ref="O1693:P1693"/>
    <mergeCell ref="Q1693:R1693"/>
    <mergeCell ref="S1693:T1693"/>
    <mergeCell ref="O1689:P1689"/>
    <mergeCell ref="Q1689:R1689"/>
    <mergeCell ref="S1689:T1689"/>
    <mergeCell ref="O1690:P1690"/>
    <mergeCell ref="Q1690:R1690"/>
    <mergeCell ref="S1690:T1690"/>
    <mergeCell ref="O1691:P1691"/>
    <mergeCell ref="Q1691:R1691"/>
    <mergeCell ref="S1691:T1691"/>
    <mergeCell ref="D1689:L1689"/>
    <mergeCell ref="M1689:N1689"/>
    <mergeCell ref="U1694:V1694"/>
    <mergeCell ref="W1694:X1694"/>
    <mergeCell ref="Y1694:Z1694"/>
    <mergeCell ref="AA1694:AB1694"/>
    <mergeCell ref="AC1694:AD1694"/>
    <mergeCell ref="D1695:L1695"/>
    <mergeCell ref="M1695:N1695"/>
    <mergeCell ref="U1695:V1695"/>
    <mergeCell ref="W1695:X1695"/>
    <mergeCell ref="Y1695:Z1695"/>
    <mergeCell ref="AA1695:AB1695"/>
    <mergeCell ref="AC1695:AD1695"/>
    <mergeCell ref="D1696:L1696"/>
    <mergeCell ref="M1696:N1696"/>
    <mergeCell ref="U1696:V1696"/>
    <mergeCell ref="W1696:X1696"/>
    <mergeCell ref="Y1696:Z1696"/>
    <mergeCell ref="AA1696:AB1696"/>
    <mergeCell ref="AC1696:AD1696"/>
    <mergeCell ref="D1697:L1697"/>
    <mergeCell ref="M1697:N1697"/>
    <mergeCell ref="U1697:V1697"/>
    <mergeCell ref="W1697:X1697"/>
    <mergeCell ref="Y1697:Z1697"/>
    <mergeCell ref="AA1697:AB1697"/>
    <mergeCell ref="AC1697:AD1697"/>
    <mergeCell ref="D1698:L1698"/>
    <mergeCell ref="M1698:N1698"/>
    <mergeCell ref="U1698:V1698"/>
    <mergeCell ref="W1698:X1698"/>
    <mergeCell ref="Y1698:Z1698"/>
    <mergeCell ref="AA1698:AB1698"/>
    <mergeCell ref="AC1698:AD1698"/>
    <mergeCell ref="O1694:P1694"/>
    <mergeCell ref="Q1694:R1694"/>
    <mergeCell ref="S1694:T1694"/>
    <mergeCell ref="O1695:P1695"/>
    <mergeCell ref="Q1695:R1695"/>
    <mergeCell ref="S1695:T1695"/>
    <mergeCell ref="O1696:P1696"/>
    <mergeCell ref="Q1696:R1696"/>
    <mergeCell ref="S1696:T1696"/>
    <mergeCell ref="O1697:P1697"/>
    <mergeCell ref="Q1697:R1697"/>
    <mergeCell ref="S1697:T1697"/>
    <mergeCell ref="O1698:P1698"/>
    <mergeCell ref="Q1698:R1698"/>
    <mergeCell ref="S1698:T1698"/>
    <mergeCell ref="D1694:L1694"/>
    <mergeCell ref="M1694:N1694"/>
    <mergeCell ref="U1699:V1699"/>
    <mergeCell ref="W1699:X1699"/>
    <mergeCell ref="Y1699:Z1699"/>
    <mergeCell ref="AA1699:AB1699"/>
    <mergeCell ref="AC1699:AD1699"/>
    <mergeCell ref="D1700:L1700"/>
    <mergeCell ref="M1700:N1700"/>
    <mergeCell ref="U1700:V1700"/>
    <mergeCell ref="W1700:X1700"/>
    <mergeCell ref="Y1700:Z1700"/>
    <mergeCell ref="AA1700:AB1700"/>
    <mergeCell ref="AC1700:AD1700"/>
    <mergeCell ref="D1701:L1701"/>
    <mergeCell ref="M1701:N1701"/>
    <mergeCell ref="U1701:V1701"/>
    <mergeCell ref="W1701:X1701"/>
    <mergeCell ref="Y1701:Z1701"/>
    <mergeCell ref="AA1701:AB1701"/>
    <mergeCell ref="AC1701:AD1701"/>
    <mergeCell ref="D1702:L1702"/>
    <mergeCell ref="M1702:N1702"/>
    <mergeCell ref="U1702:V1702"/>
    <mergeCell ref="W1702:X1702"/>
    <mergeCell ref="Y1702:Z1702"/>
    <mergeCell ref="AA1702:AB1702"/>
    <mergeCell ref="AC1702:AD1702"/>
    <mergeCell ref="D1703:L1703"/>
    <mergeCell ref="M1703:N1703"/>
    <mergeCell ref="U1703:V1703"/>
    <mergeCell ref="W1703:X1703"/>
    <mergeCell ref="Y1703:Z1703"/>
    <mergeCell ref="AA1703:AB1703"/>
    <mergeCell ref="AC1703:AD1703"/>
    <mergeCell ref="O1701:P1701"/>
    <mergeCell ref="Q1701:R1701"/>
    <mergeCell ref="S1701:T1701"/>
    <mergeCell ref="O1702:P1702"/>
    <mergeCell ref="Q1702:R1702"/>
    <mergeCell ref="S1702:T1702"/>
    <mergeCell ref="O1703:P1703"/>
    <mergeCell ref="Q1703:R1703"/>
    <mergeCell ref="S1703:T1703"/>
    <mergeCell ref="O1699:P1699"/>
    <mergeCell ref="Q1699:R1699"/>
    <mergeCell ref="S1699:T1699"/>
    <mergeCell ref="O1700:P1700"/>
    <mergeCell ref="Q1700:R1700"/>
    <mergeCell ref="S1700:T1700"/>
    <mergeCell ref="D1699:L1699"/>
    <mergeCell ref="M1699:N1699"/>
    <mergeCell ref="U1704:V1704"/>
    <mergeCell ref="W1704:X1704"/>
    <mergeCell ref="Y1704:Z1704"/>
    <mergeCell ref="AA1704:AB1704"/>
    <mergeCell ref="AC1704:AD1704"/>
    <mergeCell ref="D1705:L1705"/>
    <mergeCell ref="M1705:N1705"/>
    <mergeCell ref="U1705:V1705"/>
    <mergeCell ref="W1705:X1705"/>
    <mergeCell ref="Y1705:Z1705"/>
    <mergeCell ref="AA1705:AB1705"/>
    <mergeCell ref="AC1705:AD1705"/>
    <mergeCell ref="D1706:L1706"/>
    <mergeCell ref="M1706:N1706"/>
    <mergeCell ref="U1706:V1706"/>
    <mergeCell ref="W1706:X1706"/>
    <mergeCell ref="Y1706:Z1706"/>
    <mergeCell ref="AA1706:AB1706"/>
    <mergeCell ref="AC1706:AD1706"/>
    <mergeCell ref="D1707:L1707"/>
    <mergeCell ref="M1707:N1707"/>
    <mergeCell ref="U1707:V1707"/>
    <mergeCell ref="W1707:X1707"/>
    <mergeCell ref="Y1707:Z1707"/>
    <mergeCell ref="AA1707:AB1707"/>
    <mergeCell ref="AC1707:AD1707"/>
    <mergeCell ref="D1708:L1708"/>
    <mergeCell ref="M1708:N1708"/>
    <mergeCell ref="U1708:V1708"/>
    <mergeCell ref="W1708:X1708"/>
    <mergeCell ref="Y1708:Z1708"/>
    <mergeCell ref="AA1708:AB1708"/>
    <mergeCell ref="AC1708:AD1708"/>
    <mergeCell ref="O1704:P1704"/>
    <mergeCell ref="Q1704:R1704"/>
    <mergeCell ref="S1704:T1704"/>
    <mergeCell ref="O1705:P1705"/>
    <mergeCell ref="Q1705:R1705"/>
    <mergeCell ref="S1705:T1705"/>
    <mergeCell ref="O1706:P1706"/>
    <mergeCell ref="Q1706:R1706"/>
    <mergeCell ref="S1706:T1706"/>
    <mergeCell ref="O1707:P1707"/>
    <mergeCell ref="Q1707:R1707"/>
    <mergeCell ref="S1707:T1707"/>
    <mergeCell ref="O1708:P1708"/>
    <mergeCell ref="Q1708:R1708"/>
    <mergeCell ref="S1708:T1708"/>
    <mergeCell ref="D1704:L1704"/>
    <mergeCell ref="M1704:N1704"/>
    <mergeCell ref="U1709:V1709"/>
    <mergeCell ref="W1709:X1709"/>
    <mergeCell ref="Y1709:Z1709"/>
    <mergeCell ref="AA1709:AB1709"/>
    <mergeCell ref="AC1709:AD1709"/>
    <mergeCell ref="D1710:L1710"/>
    <mergeCell ref="M1710:N1710"/>
    <mergeCell ref="U1710:V1710"/>
    <mergeCell ref="W1710:X1710"/>
    <mergeCell ref="Y1710:Z1710"/>
    <mergeCell ref="AA1710:AB1710"/>
    <mergeCell ref="AC1710:AD1710"/>
    <mergeCell ref="D1711:L1711"/>
    <mergeCell ref="M1711:N1711"/>
    <mergeCell ref="U1711:V1711"/>
    <mergeCell ref="W1711:X1711"/>
    <mergeCell ref="Y1711:Z1711"/>
    <mergeCell ref="AA1711:AB1711"/>
    <mergeCell ref="AC1711:AD1711"/>
    <mergeCell ref="D1712:L1712"/>
    <mergeCell ref="M1712:N1712"/>
    <mergeCell ref="U1712:V1712"/>
    <mergeCell ref="W1712:X1712"/>
    <mergeCell ref="Y1712:Z1712"/>
    <mergeCell ref="AA1712:AB1712"/>
    <mergeCell ref="AC1712:AD1712"/>
    <mergeCell ref="D1713:L1713"/>
    <mergeCell ref="M1713:N1713"/>
    <mergeCell ref="U1713:V1713"/>
    <mergeCell ref="W1713:X1713"/>
    <mergeCell ref="Y1713:Z1713"/>
    <mergeCell ref="AA1713:AB1713"/>
    <mergeCell ref="AC1713:AD1713"/>
    <mergeCell ref="O1710:P1710"/>
    <mergeCell ref="Q1710:R1710"/>
    <mergeCell ref="S1710:T1710"/>
    <mergeCell ref="O1711:P1711"/>
    <mergeCell ref="Q1711:R1711"/>
    <mergeCell ref="S1711:T1711"/>
    <mergeCell ref="O1712:P1712"/>
    <mergeCell ref="Q1712:R1712"/>
    <mergeCell ref="S1712:T1712"/>
    <mergeCell ref="O1713:P1713"/>
    <mergeCell ref="Q1713:R1713"/>
    <mergeCell ref="S1713:T1713"/>
    <mergeCell ref="O1709:P1709"/>
    <mergeCell ref="Q1709:R1709"/>
    <mergeCell ref="S1709:T1709"/>
    <mergeCell ref="D1709:L1709"/>
    <mergeCell ref="M1709:N1709"/>
    <mergeCell ref="U1714:V1714"/>
    <mergeCell ref="W1714:X1714"/>
    <mergeCell ref="Y1714:Z1714"/>
    <mergeCell ref="AA1714:AB1714"/>
    <mergeCell ref="AC1714:AD1714"/>
    <mergeCell ref="D1715:L1715"/>
    <mergeCell ref="M1715:N1715"/>
    <mergeCell ref="U1715:V1715"/>
    <mergeCell ref="W1715:X1715"/>
    <mergeCell ref="Y1715:Z1715"/>
    <mergeCell ref="AA1715:AB1715"/>
    <mergeCell ref="AC1715:AD1715"/>
    <mergeCell ref="D1716:L1716"/>
    <mergeCell ref="M1716:N1716"/>
    <mergeCell ref="U1716:V1716"/>
    <mergeCell ref="W1716:X1716"/>
    <mergeCell ref="Y1716:Z1716"/>
    <mergeCell ref="AA1716:AB1716"/>
    <mergeCell ref="AC1716:AD1716"/>
    <mergeCell ref="D1717:L1717"/>
    <mergeCell ref="M1717:N1717"/>
    <mergeCell ref="U1717:V1717"/>
    <mergeCell ref="W1717:X1717"/>
    <mergeCell ref="Y1717:Z1717"/>
    <mergeCell ref="AA1717:AB1717"/>
    <mergeCell ref="AC1717:AD1717"/>
    <mergeCell ref="D1718:L1718"/>
    <mergeCell ref="M1718:N1718"/>
    <mergeCell ref="U1718:V1718"/>
    <mergeCell ref="W1718:X1718"/>
    <mergeCell ref="Y1718:Z1718"/>
    <mergeCell ref="AA1718:AB1718"/>
    <mergeCell ref="AC1718:AD1718"/>
    <mergeCell ref="O1714:P1714"/>
    <mergeCell ref="Q1714:R1714"/>
    <mergeCell ref="S1714:T1714"/>
    <mergeCell ref="O1715:P1715"/>
    <mergeCell ref="Q1715:R1715"/>
    <mergeCell ref="S1715:T1715"/>
    <mergeCell ref="O1716:P1716"/>
    <mergeCell ref="Q1716:R1716"/>
    <mergeCell ref="S1716:T1716"/>
    <mergeCell ref="O1717:P1717"/>
    <mergeCell ref="Q1717:R1717"/>
    <mergeCell ref="S1717:T1717"/>
    <mergeCell ref="O1718:P1718"/>
    <mergeCell ref="Q1718:R1718"/>
    <mergeCell ref="S1718:T1718"/>
    <mergeCell ref="D1714:L1714"/>
    <mergeCell ref="M1714:N1714"/>
    <mergeCell ref="U1719:V1719"/>
    <mergeCell ref="W1719:X1719"/>
    <mergeCell ref="Y1719:Z1719"/>
    <mergeCell ref="AA1719:AB1719"/>
    <mergeCell ref="AC1719:AD1719"/>
    <mergeCell ref="D1720:L1720"/>
    <mergeCell ref="M1720:N1720"/>
    <mergeCell ref="U1720:V1720"/>
    <mergeCell ref="W1720:X1720"/>
    <mergeCell ref="Y1720:Z1720"/>
    <mergeCell ref="AA1720:AB1720"/>
    <mergeCell ref="AC1720:AD1720"/>
    <mergeCell ref="D1721:L1721"/>
    <mergeCell ref="M1721:N1721"/>
    <mergeCell ref="U1721:V1721"/>
    <mergeCell ref="W1721:X1721"/>
    <mergeCell ref="Y1721:Z1721"/>
    <mergeCell ref="AA1721:AB1721"/>
    <mergeCell ref="AC1721:AD1721"/>
    <mergeCell ref="D1722:L1722"/>
    <mergeCell ref="M1722:N1722"/>
    <mergeCell ref="U1722:V1722"/>
    <mergeCell ref="W1722:X1722"/>
    <mergeCell ref="Y1722:Z1722"/>
    <mergeCell ref="AA1722:AB1722"/>
    <mergeCell ref="AC1722:AD1722"/>
    <mergeCell ref="D1723:L1723"/>
    <mergeCell ref="M1723:N1723"/>
    <mergeCell ref="U1723:V1723"/>
    <mergeCell ref="W1723:X1723"/>
    <mergeCell ref="Y1723:Z1723"/>
    <mergeCell ref="AA1723:AB1723"/>
    <mergeCell ref="AC1723:AD1723"/>
    <mergeCell ref="O1719:P1719"/>
    <mergeCell ref="Q1719:R1719"/>
    <mergeCell ref="S1719:T1719"/>
    <mergeCell ref="O1720:P1720"/>
    <mergeCell ref="Q1720:R1720"/>
    <mergeCell ref="S1720:T1720"/>
    <mergeCell ref="O1721:P1721"/>
    <mergeCell ref="Q1721:R1721"/>
    <mergeCell ref="S1721:T1721"/>
    <mergeCell ref="O1722:P1722"/>
    <mergeCell ref="Q1722:R1722"/>
    <mergeCell ref="S1722:T1722"/>
    <mergeCell ref="O1723:P1723"/>
    <mergeCell ref="Q1723:R1723"/>
    <mergeCell ref="S1723:T1723"/>
    <mergeCell ref="D1719:L1719"/>
    <mergeCell ref="M1719:N1719"/>
    <mergeCell ref="U1724:V1724"/>
    <mergeCell ref="W1724:X1724"/>
    <mergeCell ref="Y1724:Z1724"/>
    <mergeCell ref="AA1724:AB1724"/>
    <mergeCell ref="AC1724:AD1724"/>
    <mergeCell ref="D1725:L1725"/>
    <mergeCell ref="M1725:N1725"/>
    <mergeCell ref="U1725:V1725"/>
    <mergeCell ref="W1725:X1725"/>
    <mergeCell ref="Y1725:Z1725"/>
    <mergeCell ref="AA1725:AB1725"/>
    <mergeCell ref="AC1725:AD1725"/>
    <mergeCell ref="D1726:L1726"/>
    <mergeCell ref="M1726:N1726"/>
    <mergeCell ref="U1726:V1726"/>
    <mergeCell ref="W1726:X1726"/>
    <mergeCell ref="Y1726:Z1726"/>
    <mergeCell ref="AA1726:AB1726"/>
    <mergeCell ref="AC1726:AD1726"/>
    <mergeCell ref="D1727:L1727"/>
    <mergeCell ref="M1727:N1727"/>
    <mergeCell ref="U1727:V1727"/>
    <mergeCell ref="W1727:X1727"/>
    <mergeCell ref="Y1727:Z1727"/>
    <mergeCell ref="AA1727:AB1727"/>
    <mergeCell ref="AC1727:AD1727"/>
    <mergeCell ref="D1728:L1728"/>
    <mergeCell ref="M1728:N1728"/>
    <mergeCell ref="U1728:V1728"/>
    <mergeCell ref="W1728:X1728"/>
    <mergeCell ref="Y1728:Z1728"/>
    <mergeCell ref="AA1728:AB1728"/>
    <mergeCell ref="AC1728:AD1728"/>
    <mergeCell ref="O1728:P1728"/>
    <mergeCell ref="Q1728:R1728"/>
    <mergeCell ref="S1728:T1728"/>
    <mergeCell ref="O1724:P1724"/>
    <mergeCell ref="Q1724:R1724"/>
    <mergeCell ref="S1724:T1724"/>
    <mergeCell ref="O1725:P1725"/>
    <mergeCell ref="Q1725:R1725"/>
    <mergeCell ref="S1725:T1725"/>
    <mergeCell ref="O1726:P1726"/>
    <mergeCell ref="Q1726:R1726"/>
    <mergeCell ref="S1726:T1726"/>
    <mergeCell ref="O1727:P1727"/>
    <mergeCell ref="Q1727:R1727"/>
    <mergeCell ref="S1727:T1727"/>
    <mergeCell ref="D1724:L1724"/>
    <mergeCell ref="M1724:N1724"/>
    <mergeCell ref="U1729:V1729"/>
    <mergeCell ref="W1729:X1729"/>
    <mergeCell ref="Y1729:Z1729"/>
    <mergeCell ref="AA1729:AB1729"/>
    <mergeCell ref="AC1729:AD1729"/>
    <mergeCell ref="D1730:L1730"/>
    <mergeCell ref="M1730:N1730"/>
    <mergeCell ref="U1730:V1730"/>
    <mergeCell ref="W1730:X1730"/>
    <mergeCell ref="Y1730:Z1730"/>
    <mergeCell ref="AA1730:AB1730"/>
    <mergeCell ref="AC1730:AD1730"/>
    <mergeCell ref="D1731:L1731"/>
    <mergeCell ref="M1731:N1731"/>
    <mergeCell ref="U1731:V1731"/>
    <mergeCell ref="W1731:X1731"/>
    <mergeCell ref="Y1731:Z1731"/>
    <mergeCell ref="AA1731:AB1731"/>
    <mergeCell ref="AC1731:AD1731"/>
    <mergeCell ref="D1732:L1732"/>
    <mergeCell ref="M1732:N1732"/>
    <mergeCell ref="U1732:V1732"/>
    <mergeCell ref="W1732:X1732"/>
    <mergeCell ref="Y1732:Z1732"/>
    <mergeCell ref="AA1732:AB1732"/>
    <mergeCell ref="AC1732:AD1732"/>
    <mergeCell ref="D1733:L1733"/>
    <mergeCell ref="M1733:N1733"/>
    <mergeCell ref="U1733:V1733"/>
    <mergeCell ref="W1733:X1733"/>
    <mergeCell ref="Y1733:Z1733"/>
    <mergeCell ref="AA1733:AB1733"/>
    <mergeCell ref="AC1733:AD1733"/>
    <mergeCell ref="O1729:P1729"/>
    <mergeCell ref="Q1729:R1729"/>
    <mergeCell ref="S1729:T1729"/>
    <mergeCell ref="O1730:P1730"/>
    <mergeCell ref="Q1730:R1730"/>
    <mergeCell ref="S1730:T1730"/>
    <mergeCell ref="O1731:P1731"/>
    <mergeCell ref="Q1731:R1731"/>
    <mergeCell ref="S1731:T1731"/>
    <mergeCell ref="O1732:P1732"/>
    <mergeCell ref="Q1732:R1732"/>
    <mergeCell ref="S1732:T1732"/>
    <mergeCell ref="O1733:P1733"/>
    <mergeCell ref="Q1733:R1733"/>
    <mergeCell ref="S1733:T1733"/>
    <mergeCell ref="D1729:L1729"/>
    <mergeCell ref="M1729:N1729"/>
    <mergeCell ref="U1734:V1734"/>
    <mergeCell ref="W1734:X1734"/>
    <mergeCell ref="Y1734:Z1734"/>
    <mergeCell ref="AA1734:AB1734"/>
    <mergeCell ref="AC1734:AD1734"/>
    <mergeCell ref="D1735:L1735"/>
    <mergeCell ref="M1735:N1735"/>
    <mergeCell ref="U1735:V1735"/>
    <mergeCell ref="W1735:X1735"/>
    <mergeCell ref="Y1735:Z1735"/>
    <mergeCell ref="AA1735:AB1735"/>
    <mergeCell ref="AC1735:AD1735"/>
    <mergeCell ref="D1736:L1736"/>
    <mergeCell ref="M1736:N1736"/>
    <mergeCell ref="U1736:V1736"/>
    <mergeCell ref="W1736:X1736"/>
    <mergeCell ref="Y1736:Z1736"/>
    <mergeCell ref="AA1736:AB1736"/>
    <mergeCell ref="AC1736:AD1736"/>
    <mergeCell ref="D1737:L1737"/>
    <mergeCell ref="M1737:N1737"/>
    <mergeCell ref="U1737:V1737"/>
    <mergeCell ref="W1737:X1737"/>
    <mergeCell ref="Y1737:Z1737"/>
    <mergeCell ref="AA1737:AB1737"/>
    <mergeCell ref="AC1737:AD1737"/>
    <mergeCell ref="D1738:L1738"/>
    <mergeCell ref="M1738:N1738"/>
    <mergeCell ref="U1738:V1738"/>
    <mergeCell ref="W1738:X1738"/>
    <mergeCell ref="Y1738:Z1738"/>
    <mergeCell ref="AA1738:AB1738"/>
    <mergeCell ref="AC1738:AD1738"/>
    <mergeCell ref="O1737:P1737"/>
    <mergeCell ref="Q1737:R1737"/>
    <mergeCell ref="S1737:T1737"/>
    <mergeCell ref="O1738:P1738"/>
    <mergeCell ref="Q1738:R1738"/>
    <mergeCell ref="S1738:T1738"/>
    <mergeCell ref="O1734:P1734"/>
    <mergeCell ref="Q1734:R1734"/>
    <mergeCell ref="S1734:T1734"/>
    <mergeCell ref="O1735:P1735"/>
    <mergeCell ref="Q1735:R1735"/>
    <mergeCell ref="S1735:T1735"/>
    <mergeCell ref="O1736:P1736"/>
    <mergeCell ref="Q1736:R1736"/>
    <mergeCell ref="S1736:T1736"/>
    <mergeCell ref="D1734:L1734"/>
    <mergeCell ref="M1734:N1734"/>
    <mergeCell ref="U1739:V1739"/>
    <mergeCell ref="W1739:X1739"/>
    <mergeCell ref="Y1739:Z1739"/>
    <mergeCell ref="AA1739:AB1739"/>
    <mergeCell ref="AC1739:AD1739"/>
    <mergeCell ref="D1740:L1740"/>
    <mergeCell ref="M1740:N1740"/>
    <mergeCell ref="U1740:V1740"/>
    <mergeCell ref="W1740:X1740"/>
    <mergeCell ref="Y1740:Z1740"/>
    <mergeCell ref="AA1740:AB1740"/>
    <mergeCell ref="AC1740:AD1740"/>
    <mergeCell ref="D1741:L1741"/>
    <mergeCell ref="M1741:N1741"/>
    <mergeCell ref="U1741:V1741"/>
    <mergeCell ref="W1741:X1741"/>
    <mergeCell ref="Y1741:Z1741"/>
    <mergeCell ref="AA1741:AB1741"/>
    <mergeCell ref="AC1741:AD1741"/>
    <mergeCell ref="D1742:L1742"/>
    <mergeCell ref="M1742:N1742"/>
    <mergeCell ref="U1742:V1742"/>
    <mergeCell ref="W1742:X1742"/>
    <mergeCell ref="Y1742:Z1742"/>
    <mergeCell ref="AA1742:AB1742"/>
    <mergeCell ref="AC1742:AD1742"/>
    <mergeCell ref="D1743:L1743"/>
    <mergeCell ref="M1743:N1743"/>
    <mergeCell ref="U1743:V1743"/>
    <mergeCell ref="W1743:X1743"/>
    <mergeCell ref="Y1743:Z1743"/>
    <mergeCell ref="AA1743:AB1743"/>
    <mergeCell ref="AC1743:AD1743"/>
    <mergeCell ref="O1739:P1739"/>
    <mergeCell ref="Q1739:R1739"/>
    <mergeCell ref="S1739:T1739"/>
    <mergeCell ref="O1740:P1740"/>
    <mergeCell ref="Q1740:R1740"/>
    <mergeCell ref="S1740:T1740"/>
    <mergeCell ref="O1741:P1741"/>
    <mergeCell ref="Q1741:R1741"/>
    <mergeCell ref="S1741:T1741"/>
    <mergeCell ref="O1742:P1742"/>
    <mergeCell ref="Q1742:R1742"/>
    <mergeCell ref="S1742:T1742"/>
    <mergeCell ref="O1743:P1743"/>
    <mergeCell ref="Q1743:R1743"/>
    <mergeCell ref="S1743:T1743"/>
    <mergeCell ref="D1739:L1739"/>
    <mergeCell ref="M1739:N1739"/>
    <mergeCell ref="U1744:V1744"/>
    <mergeCell ref="W1744:X1744"/>
    <mergeCell ref="Y1744:Z1744"/>
    <mergeCell ref="AA1744:AB1744"/>
    <mergeCell ref="AC1744:AD1744"/>
    <mergeCell ref="D1745:L1745"/>
    <mergeCell ref="M1745:N1745"/>
    <mergeCell ref="U1745:V1745"/>
    <mergeCell ref="W1745:X1745"/>
    <mergeCell ref="Y1745:Z1745"/>
    <mergeCell ref="AA1745:AB1745"/>
    <mergeCell ref="AC1745:AD1745"/>
    <mergeCell ref="D1746:L1746"/>
    <mergeCell ref="M1746:N1746"/>
    <mergeCell ref="U1746:V1746"/>
    <mergeCell ref="W1746:X1746"/>
    <mergeCell ref="Y1746:Z1746"/>
    <mergeCell ref="AA1746:AB1746"/>
    <mergeCell ref="AC1746:AD1746"/>
    <mergeCell ref="D1747:L1747"/>
    <mergeCell ref="M1747:N1747"/>
    <mergeCell ref="U1747:V1747"/>
    <mergeCell ref="W1747:X1747"/>
    <mergeCell ref="Y1747:Z1747"/>
    <mergeCell ref="AA1747:AB1747"/>
    <mergeCell ref="AC1747:AD1747"/>
    <mergeCell ref="D1748:L1748"/>
    <mergeCell ref="M1748:N1748"/>
    <mergeCell ref="U1748:V1748"/>
    <mergeCell ref="W1748:X1748"/>
    <mergeCell ref="Y1748:Z1748"/>
    <mergeCell ref="AA1748:AB1748"/>
    <mergeCell ref="AC1748:AD1748"/>
    <mergeCell ref="O1746:P1746"/>
    <mergeCell ref="Q1746:R1746"/>
    <mergeCell ref="S1746:T1746"/>
    <mergeCell ref="O1747:P1747"/>
    <mergeCell ref="Q1747:R1747"/>
    <mergeCell ref="S1747:T1747"/>
    <mergeCell ref="O1748:P1748"/>
    <mergeCell ref="Q1748:R1748"/>
    <mergeCell ref="S1748:T1748"/>
    <mergeCell ref="O1744:P1744"/>
    <mergeCell ref="Q1744:R1744"/>
    <mergeCell ref="S1744:T1744"/>
    <mergeCell ref="O1745:P1745"/>
    <mergeCell ref="Q1745:R1745"/>
    <mergeCell ref="S1745:T1745"/>
    <mergeCell ref="D1744:L1744"/>
    <mergeCell ref="M1744:N1744"/>
    <mergeCell ref="U1749:V1749"/>
    <mergeCell ref="W1749:X1749"/>
    <mergeCell ref="Y1749:Z1749"/>
    <mergeCell ref="AA1749:AB1749"/>
    <mergeCell ref="AC1749:AD1749"/>
    <mergeCell ref="D1750:L1750"/>
    <mergeCell ref="M1750:N1750"/>
    <mergeCell ref="U1750:V1750"/>
    <mergeCell ref="W1750:X1750"/>
    <mergeCell ref="Y1750:Z1750"/>
    <mergeCell ref="AA1750:AB1750"/>
    <mergeCell ref="AC1750:AD1750"/>
    <mergeCell ref="D1751:L1751"/>
    <mergeCell ref="M1751:N1751"/>
    <mergeCell ref="U1751:V1751"/>
    <mergeCell ref="W1751:X1751"/>
    <mergeCell ref="Y1751:Z1751"/>
    <mergeCell ref="AA1751:AB1751"/>
    <mergeCell ref="AC1751:AD1751"/>
    <mergeCell ref="D1752:L1752"/>
    <mergeCell ref="M1752:N1752"/>
    <mergeCell ref="U1752:V1752"/>
    <mergeCell ref="W1752:X1752"/>
    <mergeCell ref="Y1752:Z1752"/>
    <mergeCell ref="AA1752:AB1752"/>
    <mergeCell ref="AC1752:AD1752"/>
    <mergeCell ref="D1753:L1753"/>
    <mergeCell ref="M1753:N1753"/>
    <mergeCell ref="U1753:V1753"/>
    <mergeCell ref="W1753:X1753"/>
    <mergeCell ref="Y1753:Z1753"/>
    <mergeCell ref="AA1753:AB1753"/>
    <mergeCell ref="AC1753:AD1753"/>
    <mergeCell ref="O1749:P1749"/>
    <mergeCell ref="Q1749:R1749"/>
    <mergeCell ref="S1749:T1749"/>
    <mergeCell ref="O1750:P1750"/>
    <mergeCell ref="Q1750:R1750"/>
    <mergeCell ref="S1750:T1750"/>
    <mergeCell ref="O1751:P1751"/>
    <mergeCell ref="Q1751:R1751"/>
    <mergeCell ref="S1751:T1751"/>
    <mergeCell ref="O1752:P1752"/>
    <mergeCell ref="Q1752:R1752"/>
    <mergeCell ref="S1752:T1752"/>
    <mergeCell ref="O1753:P1753"/>
    <mergeCell ref="Q1753:R1753"/>
    <mergeCell ref="S1753:T1753"/>
    <mergeCell ref="D1749:L1749"/>
    <mergeCell ref="M1749:N1749"/>
    <mergeCell ref="U1754:V1754"/>
    <mergeCell ref="W1754:X1754"/>
    <mergeCell ref="Y1754:Z1754"/>
    <mergeCell ref="AA1754:AB1754"/>
    <mergeCell ref="AC1754:AD1754"/>
    <mergeCell ref="D1755:L1755"/>
    <mergeCell ref="M1755:N1755"/>
    <mergeCell ref="U1755:V1755"/>
    <mergeCell ref="W1755:X1755"/>
    <mergeCell ref="Y1755:Z1755"/>
    <mergeCell ref="AA1755:AB1755"/>
    <mergeCell ref="AC1755:AD1755"/>
    <mergeCell ref="D1756:L1756"/>
    <mergeCell ref="M1756:N1756"/>
    <mergeCell ref="U1756:V1756"/>
    <mergeCell ref="W1756:X1756"/>
    <mergeCell ref="Y1756:Z1756"/>
    <mergeCell ref="AA1756:AB1756"/>
    <mergeCell ref="AC1756:AD1756"/>
    <mergeCell ref="D1757:L1757"/>
    <mergeCell ref="M1757:N1757"/>
    <mergeCell ref="U1757:V1757"/>
    <mergeCell ref="W1757:X1757"/>
    <mergeCell ref="Y1757:Z1757"/>
    <mergeCell ref="AA1757:AB1757"/>
    <mergeCell ref="AC1757:AD1757"/>
    <mergeCell ref="D1758:L1758"/>
    <mergeCell ref="M1758:N1758"/>
    <mergeCell ref="U1758:V1758"/>
    <mergeCell ref="W1758:X1758"/>
    <mergeCell ref="Y1758:Z1758"/>
    <mergeCell ref="AA1758:AB1758"/>
    <mergeCell ref="AC1758:AD1758"/>
    <mergeCell ref="O1755:P1755"/>
    <mergeCell ref="Q1755:R1755"/>
    <mergeCell ref="S1755:T1755"/>
    <mergeCell ref="O1756:P1756"/>
    <mergeCell ref="Q1756:R1756"/>
    <mergeCell ref="S1756:T1756"/>
    <mergeCell ref="O1757:P1757"/>
    <mergeCell ref="Q1757:R1757"/>
    <mergeCell ref="S1757:T1757"/>
    <mergeCell ref="O1758:P1758"/>
    <mergeCell ref="Q1758:R1758"/>
    <mergeCell ref="S1758:T1758"/>
    <mergeCell ref="O1754:P1754"/>
    <mergeCell ref="Q1754:R1754"/>
    <mergeCell ref="S1754:T1754"/>
    <mergeCell ref="D1754:L1754"/>
    <mergeCell ref="M1754:N1754"/>
    <mergeCell ref="U1759:V1759"/>
    <mergeCell ref="W1759:X1759"/>
    <mergeCell ref="Y1759:Z1759"/>
    <mergeCell ref="AA1759:AB1759"/>
    <mergeCell ref="AC1759:AD1759"/>
    <mergeCell ref="D1760:L1760"/>
    <mergeCell ref="M1760:N1760"/>
    <mergeCell ref="U1760:V1760"/>
    <mergeCell ref="W1760:X1760"/>
    <mergeCell ref="Y1760:Z1760"/>
    <mergeCell ref="AA1760:AB1760"/>
    <mergeCell ref="AC1760:AD1760"/>
    <mergeCell ref="D1761:L1761"/>
    <mergeCell ref="M1761:N1761"/>
    <mergeCell ref="U1761:V1761"/>
    <mergeCell ref="W1761:X1761"/>
    <mergeCell ref="Y1761:Z1761"/>
    <mergeCell ref="AA1761:AB1761"/>
    <mergeCell ref="AC1761:AD1761"/>
    <mergeCell ref="D1762:L1762"/>
    <mergeCell ref="M1762:N1762"/>
    <mergeCell ref="U1762:V1762"/>
    <mergeCell ref="W1762:X1762"/>
    <mergeCell ref="Y1762:Z1762"/>
    <mergeCell ref="AA1762:AB1762"/>
    <mergeCell ref="AC1762:AD1762"/>
    <mergeCell ref="D1763:L1763"/>
    <mergeCell ref="M1763:N1763"/>
    <mergeCell ref="U1763:V1763"/>
    <mergeCell ref="W1763:X1763"/>
    <mergeCell ref="Y1763:Z1763"/>
    <mergeCell ref="AA1763:AB1763"/>
    <mergeCell ref="AC1763:AD1763"/>
    <mergeCell ref="O1759:P1759"/>
    <mergeCell ref="Q1759:R1759"/>
    <mergeCell ref="S1759:T1759"/>
    <mergeCell ref="O1760:P1760"/>
    <mergeCell ref="Q1760:R1760"/>
    <mergeCell ref="S1760:T1760"/>
    <mergeCell ref="O1761:P1761"/>
    <mergeCell ref="Q1761:R1761"/>
    <mergeCell ref="S1761:T1761"/>
    <mergeCell ref="O1762:P1762"/>
    <mergeCell ref="Q1762:R1762"/>
    <mergeCell ref="S1762:T1762"/>
    <mergeCell ref="O1763:P1763"/>
    <mergeCell ref="Q1763:R1763"/>
    <mergeCell ref="S1763:T1763"/>
    <mergeCell ref="D1759:L1759"/>
    <mergeCell ref="M1759:N1759"/>
    <mergeCell ref="U1764:V1764"/>
    <mergeCell ref="W1764:X1764"/>
    <mergeCell ref="Y1764:Z1764"/>
    <mergeCell ref="AA1764:AB1764"/>
    <mergeCell ref="AC1764:AD1764"/>
    <mergeCell ref="D1765:L1765"/>
    <mergeCell ref="M1765:N1765"/>
    <mergeCell ref="U1765:V1765"/>
    <mergeCell ref="W1765:X1765"/>
    <mergeCell ref="Y1765:Z1765"/>
    <mergeCell ref="AA1765:AB1765"/>
    <mergeCell ref="AC1765:AD1765"/>
    <mergeCell ref="D1766:L1766"/>
    <mergeCell ref="M1766:N1766"/>
    <mergeCell ref="U1766:V1766"/>
    <mergeCell ref="W1766:X1766"/>
    <mergeCell ref="Y1766:Z1766"/>
    <mergeCell ref="AA1766:AB1766"/>
    <mergeCell ref="AC1766:AD1766"/>
    <mergeCell ref="D1767:L1767"/>
    <mergeCell ref="M1767:N1767"/>
    <mergeCell ref="U1767:V1767"/>
    <mergeCell ref="W1767:X1767"/>
    <mergeCell ref="Y1767:Z1767"/>
    <mergeCell ref="AA1767:AB1767"/>
    <mergeCell ref="AC1767:AD1767"/>
    <mergeCell ref="D1768:L1768"/>
    <mergeCell ref="M1768:N1768"/>
    <mergeCell ref="U1768:V1768"/>
    <mergeCell ref="W1768:X1768"/>
    <mergeCell ref="Y1768:Z1768"/>
    <mergeCell ref="AA1768:AB1768"/>
    <mergeCell ref="AC1768:AD1768"/>
    <mergeCell ref="O1764:P1764"/>
    <mergeCell ref="Q1764:R1764"/>
    <mergeCell ref="S1764:T1764"/>
    <mergeCell ref="O1765:P1765"/>
    <mergeCell ref="Q1765:R1765"/>
    <mergeCell ref="S1765:T1765"/>
    <mergeCell ref="O1766:P1766"/>
    <mergeCell ref="Q1766:R1766"/>
    <mergeCell ref="S1766:T1766"/>
    <mergeCell ref="O1767:P1767"/>
    <mergeCell ref="Q1767:R1767"/>
    <mergeCell ref="S1767:T1767"/>
    <mergeCell ref="O1768:P1768"/>
    <mergeCell ref="Q1768:R1768"/>
    <mergeCell ref="S1768:T1768"/>
    <mergeCell ref="D1764:L1764"/>
    <mergeCell ref="M1764:N1764"/>
    <mergeCell ref="U1769:V1769"/>
    <mergeCell ref="W1769:X1769"/>
    <mergeCell ref="Y1769:Z1769"/>
    <mergeCell ref="AA1769:AB1769"/>
    <mergeCell ref="AC1769:AD1769"/>
    <mergeCell ref="D1770:L1770"/>
    <mergeCell ref="M1770:N1770"/>
    <mergeCell ref="U1770:V1770"/>
    <mergeCell ref="W1770:X1770"/>
    <mergeCell ref="Y1770:Z1770"/>
    <mergeCell ref="AA1770:AB1770"/>
    <mergeCell ref="AC1770:AD1770"/>
    <mergeCell ref="D1771:L1771"/>
    <mergeCell ref="M1771:N1771"/>
    <mergeCell ref="U1771:V1771"/>
    <mergeCell ref="W1771:X1771"/>
    <mergeCell ref="Y1771:Z1771"/>
    <mergeCell ref="AA1771:AB1771"/>
    <mergeCell ref="AC1771:AD1771"/>
    <mergeCell ref="D1772:L1772"/>
    <mergeCell ref="M1772:N1772"/>
    <mergeCell ref="U1772:V1772"/>
    <mergeCell ref="W1772:X1772"/>
    <mergeCell ref="Y1772:Z1772"/>
    <mergeCell ref="AA1772:AB1772"/>
    <mergeCell ref="AC1772:AD1772"/>
    <mergeCell ref="D1773:L1773"/>
    <mergeCell ref="M1773:N1773"/>
    <mergeCell ref="U1773:V1773"/>
    <mergeCell ref="W1773:X1773"/>
    <mergeCell ref="Y1773:Z1773"/>
    <mergeCell ref="AA1773:AB1773"/>
    <mergeCell ref="AC1773:AD1773"/>
    <mergeCell ref="O1773:P1773"/>
    <mergeCell ref="Q1773:R1773"/>
    <mergeCell ref="S1773:T1773"/>
    <mergeCell ref="O1769:P1769"/>
    <mergeCell ref="Q1769:R1769"/>
    <mergeCell ref="S1769:T1769"/>
    <mergeCell ref="O1770:P1770"/>
    <mergeCell ref="Q1770:R1770"/>
    <mergeCell ref="S1770:T1770"/>
    <mergeCell ref="O1771:P1771"/>
    <mergeCell ref="Q1771:R1771"/>
    <mergeCell ref="S1771:T1771"/>
    <mergeCell ref="O1772:P1772"/>
    <mergeCell ref="Q1772:R1772"/>
    <mergeCell ref="S1772:T1772"/>
    <mergeCell ref="D1769:L1769"/>
    <mergeCell ref="M1769:N1769"/>
    <mergeCell ref="U1774:V1774"/>
    <mergeCell ref="W1774:X1774"/>
    <mergeCell ref="Y1774:Z1774"/>
    <mergeCell ref="AA1774:AB1774"/>
    <mergeCell ref="AC1774:AD1774"/>
    <mergeCell ref="D1775:L1775"/>
    <mergeCell ref="M1775:N1775"/>
    <mergeCell ref="U1775:V1775"/>
    <mergeCell ref="W1775:X1775"/>
    <mergeCell ref="Y1775:Z1775"/>
    <mergeCell ref="AA1775:AB1775"/>
    <mergeCell ref="AC1775:AD1775"/>
    <mergeCell ref="D1776:L1776"/>
    <mergeCell ref="M1776:N1776"/>
    <mergeCell ref="U1776:V1776"/>
    <mergeCell ref="W1776:X1776"/>
    <mergeCell ref="Y1776:Z1776"/>
    <mergeCell ref="AA1776:AB1776"/>
    <mergeCell ref="AC1776:AD1776"/>
    <mergeCell ref="D1777:L1777"/>
    <mergeCell ref="M1777:N1777"/>
    <mergeCell ref="U1777:V1777"/>
    <mergeCell ref="W1777:X1777"/>
    <mergeCell ref="Y1777:Z1777"/>
    <mergeCell ref="AA1777:AB1777"/>
    <mergeCell ref="AC1777:AD1777"/>
    <mergeCell ref="D1778:L1778"/>
    <mergeCell ref="M1778:N1778"/>
    <mergeCell ref="U1778:V1778"/>
    <mergeCell ref="W1778:X1778"/>
    <mergeCell ref="Y1778:Z1778"/>
    <mergeCell ref="AA1778:AB1778"/>
    <mergeCell ref="AC1778:AD1778"/>
    <mergeCell ref="O1774:P1774"/>
    <mergeCell ref="Q1774:R1774"/>
    <mergeCell ref="S1774:T1774"/>
    <mergeCell ref="O1775:P1775"/>
    <mergeCell ref="Q1775:R1775"/>
    <mergeCell ref="S1775:T1775"/>
    <mergeCell ref="O1776:P1776"/>
    <mergeCell ref="Q1776:R1776"/>
    <mergeCell ref="S1776:T1776"/>
    <mergeCell ref="O1777:P1777"/>
    <mergeCell ref="Q1777:R1777"/>
    <mergeCell ref="S1777:T1777"/>
    <mergeCell ref="O1778:P1778"/>
    <mergeCell ref="Q1778:R1778"/>
    <mergeCell ref="S1778:T1778"/>
    <mergeCell ref="D1774:L1774"/>
    <mergeCell ref="M1774:N1774"/>
    <mergeCell ref="M1789:N1789"/>
    <mergeCell ref="U1779:V1779"/>
    <mergeCell ref="W1779:X1779"/>
    <mergeCell ref="Y1779:Z1779"/>
    <mergeCell ref="AA1779:AB1779"/>
    <mergeCell ref="AC1779:AD1779"/>
    <mergeCell ref="D1780:L1780"/>
    <mergeCell ref="M1780:N1780"/>
    <mergeCell ref="U1780:V1780"/>
    <mergeCell ref="W1780:X1780"/>
    <mergeCell ref="Y1780:Z1780"/>
    <mergeCell ref="AA1780:AB1780"/>
    <mergeCell ref="AC1780:AD1780"/>
    <mergeCell ref="D1781:L1781"/>
    <mergeCell ref="M1781:N1781"/>
    <mergeCell ref="U1781:V1781"/>
    <mergeCell ref="W1781:X1781"/>
    <mergeCell ref="Y1781:Z1781"/>
    <mergeCell ref="AA1781:AB1781"/>
    <mergeCell ref="AC1781:AD1781"/>
    <mergeCell ref="D1782:L1782"/>
    <mergeCell ref="M1782:N1782"/>
    <mergeCell ref="U1782:V1782"/>
    <mergeCell ref="W1782:X1782"/>
    <mergeCell ref="Y1782:Z1782"/>
    <mergeCell ref="AA1782:AB1782"/>
    <mergeCell ref="AC1782:AD1782"/>
    <mergeCell ref="D1783:L1783"/>
    <mergeCell ref="M1783:N1783"/>
    <mergeCell ref="U1783:V1783"/>
    <mergeCell ref="W1783:X1783"/>
    <mergeCell ref="Y1783:Z1783"/>
    <mergeCell ref="AA1783:AB1783"/>
    <mergeCell ref="AC1783:AD1783"/>
    <mergeCell ref="O1782:P1782"/>
    <mergeCell ref="Q1782:R1782"/>
    <mergeCell ref="S1782:T1782"/>
    <mergeCell ref="O1783:P1783"/>
    <mergeCell ref="Q1783:R1783"/>
    <mergeCell ref="S1783:T1783"/>
    <mergeCell ref="O1779:P1779"/>
    <mergeCell ref="Q1779:R1779"/>
    <mergeCell ref="S1779:T1779"/>
    <mergeCell ref="O1780:P1780"/>
    <mergeCell ref="Q1780:R1780"/>
    <mergeCell ref="S1780:T1780"/>
    <mergeCell ref="O1781:P1781"/>
    <mergeCell ref="Q1781:R1781"/>
    <mergeCell ref="S1781:T1781"/>
    <mergeCell ref="D1779:L1779"/>
    <mergeCell ref="M1779:N1779"/>
    <mergeCell ref="C1818:AD1818"/>
    <mergeCell ref="C1665:AD1665"/>
    <mergeCell ref="U1789:V1789"/>
    <mergeCell ref="W1789:X1789"/>
    <mergeCell ref="Y1789:Z1789"/>
    <mergeCell ref="AA1789:AB1789"/>
    <mergeCell ref="AC1789:AD1789"/>
    <mergeCell ref="M1790:N1790"/>
    <mergeCell ref="U1790:V1790"/>
    <mergeCell ref="W1790:X1790"/>
    <mergeCell ref="Y1790:Z1790"/>
    <mergeCell ref="AA1790:AB1790"/>
    <mergeCell ref="AC1790:AD1790"/>
    <mergeCell ref="C1801:AD1801"/>
    <mergeCell ref="C1803:L1804"/>
    <mergeCell ref="M1803:AD1803"/>
    <mergeCell ref="M1804:R1804"/>
    <mergeCell ref="S1804:X1804"/>
    <mergeCell ref="Y1804:AD1804"/>
    <mergeCell ref="D1805:L1805"/>
    <mergeCell ref="M1805:R1805"/>
    <mergeCell ref="S1805:X1805"/>
    <mergeCell ref="Y1805:AD1805"/>
    <mergeCell ref="D1806:L1806"/>
    <mergeCell ref="M1806:R1806"/>
    <mergeCell ref="S1806:X1806"/>
    <mergeCell ref="Y1806:AD1806"/>
    <mergeCell ref="D1807:L1807"/>
    <mergeCell ref="M1807:R1807"/>
    <mergeCell ref="S1807:X1807"/>
    <mergeCell ref="Y1807:AD1807"/>
    <mergeCell ref="D1808:L1808"/>
    <mergeCell ref="M1808:R1808"/>
    <mergeCell ref="S1808:X1808"/>
    <mergeCell ref="Y1808:AD1808"/>
    <mergeCell ref="U1784:V1784"/>
    <mergeCell ref="W1784:X1784"/>
    <mergeCell ref="Y1784:Z1784"/>
    <mergeCell ref="AA1784:AB1784"/>
    <mergeCell ref="AC1784:AD1784"/>
    <mergeCell ref="D1785:L1785"/>
    <mergeCell ref="M1785:N1785"/>
    <mergeCell ref="U1785:V1785"/>
    <mergeCell ref="W1785:X1785"/>
    <mergeCell ref="Y1785:Z1785"/>
    <mergeCell ref="AA1785:AB1785"/>
    <mergeCell ref="AC1785:AD1785"/>
    <mergeCell ref="D1786:L1786"/>
    <mergeCell ref="M1786:N1786"/>
    <mergeCell ref="U1786:V1786"/>
    <mergeCell ref="W1786:X1786"/>
    <mergeCell ref="Y1786:Z1786"/>
    <mergeCell ref="AA1786:AB1786"/>
    <mergeCell ref="AC1786:AD1786"/>
    <mergeCell ref="D1787:L1787"/>
    <mergeCell ref="M1787:N1787"/>
    <mergeCell ref="U1787:V1787"/>
    <mergeCell ref="W1787:X1787"/>
    <mergeCell ref="Y1787:Z1787"/>
    <mergeCell ref="AA1787:AB1787"/>
    <mergeCell ref="AC1787:AD1787"/>
    <mergeCell ref="D1788:L1788"/>
    <mergeCell ref="M1788:N1788"/>
    <mergeCell ref="D1789:L1789"/>
    <mergeCell ref="D1809:L1809"/>
    <mergeCell ref="M1809:R1809"/>
    <mergeCell ref="S1809:X1809"/>
    <mergeCell ref="Y1809:AD1809"/>
    <mergeCell ref="D1810:L1810"/>
    <mergeCell ref="M1810:R1810"/>
    <mergeCell ref="S1810:X1810"/>
    <mergeCell ref="Y1810:AD1810"/>
    <mergeCell ref="D1811:L1811"/>
    <mergeCell ref="M1811:R1811"/>
    <mergeCell ref="S1811:X1811"/>
    <mergeCell ref="Y1811:AD1811"/>
    <mergeCell ref="D1812:L1812"/>
    <mergeCell ref="M1812:R1812"/>
    <mergeCell ref="S1812:X1812"/>
    <mergeCell ref="Y1812:AD1812"/>
    <mergeCell ref="D1813:L1813"/>
    <mergeCell ref="M1813:R1813"/>
    <mergeCell ref="S1813:X1813"/>
    <mergeCell ref="Y1813:AD1813"/>
    <mergeCell ref="D1814:L1814"/>
    <mergeCell ref="M1814:R1814"/>
    <mergeCell ref="S1814:X1814"/>
    <mergeCell ref="Y1814:AD1814"/>
    <mergeCell ref="M1815:R1815"/>
    <mergeCell ref="S1815:X1815"/>
    <mergeCell ref="Y1815:AD1815"/>
    <mergeCell ref="O3401:P3401"/>
    <mergeCell ref="Q3401:R3401"/>
    <mergeCell ref="S3401:T3401"/>
    <mergeCell ref="U3401:V3401"/>
    <mergeCell ref="W3401:X3401"/>
    <mergeCell ref="Y3401:Z3401"/>
    <mergeCell ref="AA3401:AB3401"/>
    <mergeCell ref="AC3401:AD3401"/>
    <mergeCell ref="O3388:P3388"/>
    <mergeCell ref="Q3388:R3388"/>
    <mergeCell ref="S3388:T3388"/>
    <mergeCell ref="U3388:V3388"/>
    <mergeCell ref="W3388:X3388"/>
    <mergeCell ref="Y3388:Z3388"/>
    <mergeCell ref="AA3388:AB3388"/>
    <mergeCell ref="AC3388:AD3388"/>
    <mergeCell ref="D3389:N3389"/>
    <mergeCell ref="O3389:P3389"/>
    <mergeCell ref="Q3389:R3389"/>
    <mergeCell ref="S3389:T3389"/>
    <mergeCell ref="U3389:V3389"/>
    <mergeCell ref="W3389:X3389"/>
    <mergeCell ref="Y3389:Z3389"/>
    <mergeCell ref="AA3389:AB3389"/>
    <mergeCell ref="AC3389:AD3389"/>
    <mergeCell ref="D3390:N3390"/>
    <mergeCell ref="O3390:P3390"/>
    <mergeCell ref="Q3390:R3390"/>
    <mergeCell ref="S3390:T3390"/>
    <mergeCell ref="U3390:V3390"/>
    <mergeCell ref="W3390:X3390"/>
    <mergeCell ref="Y3390:Z3390"/>
    <mergeCell ref="AA3390:AB3390"/>
    <mergeCell ref="AC3390:AD3390"/>
    <mergeCell ref="D3387:N3387"/>
    <mergeCell ref="O3387:P3387"/>
    <mergeCell ref="C1817:AD1817"/>
    <mergeCell ref="B205:AD205"/>
    <mergeCell ref="B206:AD206"/>
    <mergeCell ref="B208:AD208"/>
    <mergeCell ref="B338:AD338"/>
    <mergeCell ref="B339:AD339"/>
    <mergeCell ref="B533:AD533"/>
    <mergeCell ref="B534:AD534"/>
    <mergeCell ref="B535:AD535"/>
    <mergeCell ref="B538:AD538"/>
    <mergeCell ref="B674:AD674"/>
    <mergeCell ref="B675:AD675"/>
    <mergeCell ref="B810:AD810"/>
    <mergeCell ref="B811:AD811"/>
    <mergeCell ref="B812:AD812"/>
    <mergeCell ref="B946:AD946"/>
    <mergeCell ref="B947:AD947"/>
    <mergeCell ref="B948:AD948"/>
    <mergeCell ref="B1083:AD1083"/>
    <mergeCell ref="B1084:AD1084"/>
    <mergeCell ref="B1085:AD1085"/>
    <mergeCell ref="B1346:AD1346"/>
    <mergeCell ref="B1347:AD1347"/>
    <mergeCell ref="B1348:AD1348"/>
    <mergeCell ref="B1483:AD1483"/>
    <mergeCell ref="B1484:AD1484"/>
    <mergeCell ref="B1619:AD1619"/>
    <mergeCell ref="B1620:AD1620"/>
    <mergeCell ref="B1659:AD1659"/>
    <mergeCell ref="B1660:AD1660"/>
    <mergeCell ref="B1661:AD1661"/>
    <mergeCell ref="B1795:AD1795"/>
    <mergeCell ref="B1796:AD1796"/>
    <mergeCell ref="C361:AD361"/>
    <mergeCell ref="C349:AD349"/>
    <mergeCell ref="C1792:AD1792"/>
    <mergeCell ref="C1793:AD1793"/>
    <mergeCell ref="U1788:V1788"/>
    <mergeCell ref="W1788:X1788"/>
    <mergeCell ref="Y1788:Z1788"/>
    <mergeCell ref="AA1788:AB1788"/>
    <mergeCell ref="AC1788:AD1788"/>
    <mergeCell ref="O1784:P1784"/>
    <mergeCell ref="Q1784:R1784"/>
    <mergeCell ref="S1784:T1784"/>
    <mergeCell ref="O1785:P1785"/>
    <mergeCell ref="Q1785:R1785"/>
    <mergeCell ref="S1785:T1785"/>
    <mergeCell ref="O1786:P1786"/>
    <mergeCell ref="Q1786:R1786"/>
    <mergeCell ref="S1786:T1786"/>
    <mergeCell ref="O1787:P1787"/>
    <mergeCell ref="Q1787:R1787"/>
    <mergeCell ref="S1787:T1787"/>
    <mergeCell ref="O1788:P1788"/>
    <mergeCell ref="Q1788:R1788"/>
    <mergeCell ref="S1788:T1788"/>
    <mergeCell ref="O1789:P1789"/>
    <mergeCell ref="Q1789:R1789"/>
    <mergeCell ref="S1789:T1789"/>
    <mergeCell ref="O1790:P1790"/>
    <mergeCell ref="Q1790:R1790"/>
    <mergeCell ref="S1790:T1790"/>
    <mergeCell ref="D1784:L1784"/>
    <mergeCell ref="M1784:N1784"/>
    <mergeCell ref="B3563:AD3563"/>
    <mergeCell ref="B3564:AD3564"/>
    <mergeCell ref="B3565:AD3565"/>
    <mergeCell ref="B3566:AD3566"/>
    <mergeCell ref="B3704:AD3704"/>
    <mergeCell ref="B3705:AD3705"/>
    <mergeCell ref="B3706:AD3706"/>
    <mergeCell ref="B3707:AD3707"/>
    <mergeCell ref="B3717:AD3717"/>
    <mergeCell ref="B3763:AD3763"/>
    <mergeCell ref="B3764:AD3764"/>
    <mergeCell ref="B3765:AD3765"/>
    <mergeCell ref="B3766:AD3766"/>
    <mergeCell ref="B3767:AD3767"/>
    <mergeCell ref="B2704:AD2704"/>
    <mergeCell ref="B1820:AD1820"/>
    <mergeCell ref="B1821:AD1821"/>
    <mergeCell ref="B1822:AD1822"/>
    <mergeCell ref="B1836:AD1836"/>
    <mergeCell ref="B1837:AD1837"/>
    <mergeCell ref="B1839:AD1839"/>
    <mergeCell ref="B1838:AD1838"/>
    <mergeCell ref="B1852:AD1852"/>
    <mergeCell ref="B1853:AD1853"/>
    <mergeCell ref="B1854:AD1854"/>
    <mergeCell ref="B1855:AD1855"/>
    <mergeCell ref="B2005:AD2005"/>
    <mergeCell ref="B2006:AD2006"/>
    <mergeCell ref="B2140:AD2140"/>
    <mergeCell ref="B2275:AD2275"/>
    <mergeCell ref="B2276:AD2276"/>
    <mergeCell ref="B2421:AD2421"/>
    <mergeCell ref="B2422:AD2422"/>
    <mergeCell ref="B2423:AD2423"/>
    <mergeCell ref="B2566:AD2566"/>
    <mergeCell ref="B2702:AD2702"/>
    <mergeCell ref="B2703:AD2703"/>
    <mergeCell ref="B2705:AD2705"/>
    <mergeCell ref="B2837:AD2837"/>
    <mergeCell ref="B2838:AD2838"/>
    <mergeCell ref="B2978:AD2978"/>
    <mergeCell ref="B2979:AD2979"/>
    <mergeCell ref="B2980:AD2980"/>
    <mergeCell ref="B2981:AD2981"/>
    <mergeCell ref="B3131:AD3131"/>
    <mergeCell ref="B3132:AD3132"/>
    <mergeCell ref="B3144:AD3144"/>
    <mergeCell ref="Q3387:R3387"/>
    <mergeCell ref="Q3405:R3405"/>
    <mergeCell ref="S3405:T3405"/>
    <mergeCell ref="U3405:V3405"/>
    <mergeCell ref="W3405:X3405"/>
    <mergeCell ref="Y3405:Z3405"/>
    <mergeCell ref="AA3405:AB3405"/>
    <mergeCell ref="AC3405:AD3405"/>
    <mergeCell ref="D3406:N3406"/>
    <mergeCell ref="O3406:P3406"/>
    <mergeCell ref="Q3406:R3406"/>
    <mergeCell ref="S3406:T3406"/>
    <mergeCell ref="U3406:V3406"/>
    <mergeCell ref="W3406:X3406"/>
    <mergeCell ref="Y3406:Z3406"/>
    <mergeCell ref="AA3406:AB3406"/>
    <mergeCell ref="AC3406:AD3406"/>
  </mergeCells>
  <conditionalFormatting sqref="S1656:S1657 W1656:W1657 AA1656:AA1657">
    <cfRule type="expression" dxfId="27" priority="34">
      <formula>OR(#REF!=2,#REF!=9)</formula>
    </cfRule>
  </conditionalFormatting>
  <conditionalFormatting sqref="J446:AD487">
    <cfRule type="expression" dxfId="26" priority="31">
      <formula>$H446=8</formula>
    </cfRule>
  </conditionalFormatting>
  <conditionalFormatting sqref="M1831:AD1831">
    <cfRule type="expression" dxfId="25" priority="29">
      <formula>$C$1831&gt;1</formula>
    </cfRule>
  </conditionalFormatting>
  <conditionalFormatting sqref="M1847:AD1847">
    <cfRule type="expression" dxfId="24" priority="28">
      <formula>$C$1847&gt;1</formula>
    </cfRule>
  </conditionalFormatting>
  <conditionalFormatting sqref="Y2151:AD2270">
    <cfRule type="expression" dxfId="23" priority="27">
      <formula>$S2151&gt;1</formula>
    </cfRule>
  </conditionalFormatting>
  <conditionalFormatting sqref="R2296:AD2415">
    <cfRule type="expression" dxfId="22" priority="26">
      <formula>$N2296&gt;1</formula>
    </cfRule>
  </conditionalFormatting>
  <conditionalFormatting sqref="K2853:AD2972">
    <cfRule type="expression" dxfId="21" priority="25">
      <formula>$G2853&gt;1</formula>
    </cfRule>
  </conditionalFormatting>
  <conditionalFormatting sqref="I3139 T3139">
    <cfRule type="expression" dxfId="20" priority="24">
      <formula>$C$3139="X"</formula>
    </cfRule>
  </conditionalFormatting>
  <conditionalFormatting sqref="C3139 T3139">
    <cfRule type="expression" dxfId="19" priority="23">
      <formula>$I$3139="X"</formula>
    </cfRule>
  </conditionalFormatting>
  <conditionalFormatting sqref="C3139 I3139">
    <cfRule type="expression" dxfId="18" priority="22">
      <formula>$T$3139="X"</formula>
    </cfRule>
  </conditionalFormatting>
  <conditionalFormatting sqref="C3182 I3182">
    <cfRule type="expression" dxfId="17" priority="21">
      <formula>$T$3182="X"</formula>
    </cfRule>
  </conditionalFormatting>
  <conditionalFormatting sqref="C3182 T3182">
    <cfRule type="expression" dxfId="16" priority="20">
      <formula>$I$3182="X"</formula>
    </cfRule>
  </conditionalFormatting>
  <conditionalFormatting sqref="I3182 T3182">
    <cfRule type="expression" dxfId="15" priority="19">
      <formula>$C$3182="X"</formula>
    </cfRule>
  </conditionalFormatting>
  <conditionalFormatting sqref="I3233 T3233">
    <cfRule type="expression" dxfId="14" priority="18">
      <formula>$C$3233="X"</formula>
    </cfRule>
  </conditionalFormatting>
  <conditionalFormatting sqref="C3233 T3233">
    <cfRule type="expression" dxfId="13" priority="17">
      <formula>$I$3233="X"</formula>
    </cfRule>
  </conditionalFormatting>
  <conditionalFormatting sqref="I3233 C3233">
    <cfRule type="expression" dxfId="12" priority="16">
      <formula>$T$3233="X"</formula>
    </cfRule>
  </conditionalFormatting>
  <conditionalFormatting sqref="I3712 T3712">
    <cfRule type="expression" dxfId="11" priority="15">
      <formula>$C$3712="X"</formula>
    </cfRule>
  </conditionalFormatting>
  <conditionalFormatting sqref="C3712 T3712">
    <cfRule type="expression" dxfId="10" priority="14">
      <formula>$I$3712="X"</formula>
    </cfRule>
  </conditionalFormatting>
  <conditionalFormatting sqref="C3712 I3712">
    <cfRule type="expression" dxfId="9" priority="13">
      <formula>$T$3712="X"</formula>
    </cfRule>
  </conditionalFormatting>
  <conditionalFormatting sqref="C3730:F3730 E3732:H3732 E3734:H3734 C3736:F3736 E3738:H3738 E3740:H3740 C3742:F3742 E3744:H3744 E3746:H3746 C3748:F3748 E3750:H3750 E3752:H3752 C3754:F3754 E3756:H3756 E3758:H3758 C3761:AD3761">
    <cfRule type="expression" dxfId="8" priority="12">
      <formula>OR($I$3712="X",$T$3712="X")</formula>
    </cfRule>
  </conditionalFormatting>
  <conditionalFormatting sqref="L367:M487">
    <cfRule type="expression" dxfId="7" priority="11">
      <formula>AND($L367=0,$L367&lt;&gt;"")</formula>
    </cfRule>
  </conditionalFormatting>
  <conditionalFormatting sqref="BU368:BU487">
    <cfRule type="cellIs" dxfId="6" priority="7" operator="equal">
      <formula>654</formula>
    </cfRule>
  </conditionalFormatting>
  <conditionalFormatting sqref="F489:AD489">
    <cfRule type="expression" dxfId="5" priority="6">
      <formula>COUNTIF(AB367:AC487,11)=0</formula>
    </cfRule>
  </conditionalFormatting>
  <conditionalFormatting sqref="Y1881:AD2000">
    <cfRule type="expression" dxfId="4" priority="5">
      <formula>$S1881&gt;1</formula>
    </cfRule>
  </conditionalFormatting>
  <conditionalFormatting sqref="J2016:AD2135">
    <cfRule type="expression" dxfId="3" priority="4">
      <formula>$S1881&gt;1</formula>
    </cfRule>
  </conditionalFormatting>
  <conditionalFormatting sqref="C3153:F3153 E3155:H3155 G3157:J3157 G3159:J3159 G3161:J3161 E3163:H3163 G3165:J3165 G3167:J3167 G3169:J3169 C3172:AD3172">
    <cfRule type="expression" dxfId="2" priority="3">
      <formula>OR($I$3139="X",$T$3139="X")</formula>
    </cfRule>
  </conditionalFormatting>
  <conditionalFormatting sqref="C3196:F3196 E3198:H3198 G3200:J3200 G3202:J3202 G3204:J3204 G3206:J3206 G3208:J3208 E3210:H3210 G3212:J3212 G3214:J3214 G3216:J3216 G3218:J3218 G3220:J3220 C3223:AD3223">
    <cfRule type="expression" dxfId="1" priority="2">
      <formula>OR($I$3182="X",$T$3182="X")</formula>
    </cfRule>
  </conditionalFormatting>
  <conditionalFormatting sqref="C3247:F3247 E3249:H3249 G3251:J3251 G3253:J3253 G3255:J3255 G3257:J3257 G3259:J3259 G3261:J3261 G3263:J3263 E3265:H3265 G3267:J3267 G3269:J3269 G3271:J3271 G3273:J3273 G3275:J3275 G3277:J3277 G3279:J3279 C3282:AD3282">
    <cfRule type="expression" dxfId="0" priority="1">
      <formula>OR($I$3233="X",$T$3233="X")</formula>
    </cfRule>
  </conditionalFormatting>
  <dataValidations count="13">
    <dataValidation type="list" allowBlank="1" showInputMessage="1" showErrorMessage="1" sqref="O38:R157">
      <formula1>$AI$2:$AI$4</formula1>
    </dataValidation>
    <dataValidation type="list" allowBlank="1" showInputMessage="1" showErrorMessage="1" sqref="S38:V157">
      <formula1>$AH$2:$AH$11</formula1>
    </dataValidation>
    <dataValidation type="list" allowBlank="1" showInputMessage="1" showErrorMessage="1" sqref="W38:AD157">
      <formula1>$AJ$2:$AJ$31</formula1>
    </dataValidation>
    <dataValidation type="list" allowBlank="1" showInputMessage="1" showErrorMessage="1" sqref="H446:I487">
      <formula1>$AG$346:$AG$350</formula1>
    </dataValidation>
    <dataValidation type="list" allowBlank="1" showInputMessage="1" showErrorMessage="1" sqref="N446:N487">
      <formula1>$AH$346:$AH$355</formula1>
    </dataValidation>
    <dataValidation type="list" allowBlank="1" showInputMessage="1" showErrorMessage="1" sqref="O446:O487">
      <formula1>$AI$346:$AI$352</formula1>
    </dataValidation>
    <dataValidation type="list" allowBlank="1" showInputMessage="1" showErrorMessage="1" sqref="P446:Q487">
      <formula1>$AJ$346:$AJ$359</formula1>
    </dataValidation>
    <dataValidation type="list" allowBlank="1" showInputMessage="1" showErrorMessage="1" sqref="V446:W487">
      <formula1>$AK$346:$AK$372</formula1>
    </dataValidation>
    <dataValidation type="list" allowBlank="1" showInputMessage="1" showErrorMessage="1" sqref="X446:Y487">
      <formula1>$AL$346:$AL$357</formula1>
    </dataValidation>
    <dataValidation type="list" allowBlank="1" showInputMessage="1" showErrorMessage="1" sqref="Z446:AA487">
      <formula1>$AM$346:$AM$353</formula1>
    </dataValidation>
    <dataValidation type="list" allowBlank="1" showInputMessage="1" showErrorMessage="1" sqref="AB446:AC487">
      <formula1>$AN$346:$AN$358</formula1>
    </dataValidation>
    <dataValidation type="list" allowBlank="1" showInputMessage="1" showErrorMessage="1" sqref="J2016:AD2135 C3139 I3139 T3139 C3182 I3182 T3182 C3233 I3233 T3233 C3712 I3712 T3712">
      <formula1>$AG$2010:$AG$2011</formula1>
    </dataValidation>
    <dataValidation type="list" allowBlank="1" showInputMessage="1" showErrorMessage="1" sqref="Y214:AD333 AA3579:AD3698 G2853:J2972 N2296:Q2415 S2151:X2270 S1881:X2000 C1847:L1847 C1831:L1831">
      <formula1>$AG$210:$AG$212</formula1>
    </dataValidation>
  </dataValidations>
  <hyperlinks>
    <hyperlink ref="AA7:AD7" location="Índice!B17" display="Índice"/>
    <hyperlink ref="C18:AD18" location="Complemento!AA12" display="8.- En el Complemento debe anotar la cantidad de personal fallecido por COVID-19 durante el año 2020 adscrito a las instituciones de la Administración Pública de la entidad federativa, según su sexo."/>
  </hyperlinks>
  <pageMargins left="0.70866141732283472" right="0.70866141732283472" top="0.74803149606299213" bottom="0.74803149606299213" header="0.31496062992125984" footer="0.31496062992125984"/>
  <pageSetup scale="75" orientation="portrait" r:id="rId1"/>
  <headerFooter>
    <oddHeader>&amp;CMódulo 1 Sección I
Cuestionario</oddHeader>
    <oddFooter>&amp;LCenso Nacional de Gobiernos Estatales 2021&amp;R&amp;P de &amp;N</oddFooter>
  </headerFooter>
  <rowBreaks count="15" manualBreakCount="15">
    <brk id="27" max="30" man="1"/>
    <brk id="342" max="30" man="1"/>
    <brk id="488" max="30" man="1"/>
    <brk id="530" max="30" man="1"/>
    <brk id="813" max="30" man="1"/>
    <brk id="1086" max="30" man="1"/>
    <brk id="1486" max="30" man="1"/>
    <brk id="1855" max="30" man="1"/>
    <brk id="2008" max="30" man="1"/>
    <brk id="2278" max="30" man="1"/>
    <brk id="2840" max="30" man="1"/>
    <brk id="2982" max="30" man="1"/>
    <brk id="3191" max="30" man="1"/>
    <brk id="3288" max="30" man="1"/>
    <brk id="3567"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U166"/>
  <sheetViews>
    <sheetView showGridLines="0" view="pageBreakPreview" zoomScale="120" zoomScaleNormal="100" zoomScaleSheetLayoutView="120" workbookViewId="0"/>
  </sheetViews>
  <sheetFormatPr baseColWidth="10" defaultColWidth="0" defaultRowHeight="15.05" customHeight="1" zeroHeight="1"/>
  <cols>
    <col min="1" max="1" width="5.6640625" style="111" customWidth="1"/>
    <col min="2" max="30" width="3.6640625" style="111" customWidth="1"/>
    <col min="31" max="31" width="5.6640625" style="111" customWidth="1"/>
    <col min="32" max="32" width="11.44140625" style="300" hidden="1" customWidth="1"/>
    <col min="33" max="33" width="7.109375" style="111" hidden="1" customWidth="1"/>
    <col min="34" max="35" width="5" style="111" hidden="1" customWidth="1"/>
    <col min="36" max="47" width="0" style="111" hidden="1" customWidth="1"/>
    <col min="48" max="16384" width="4.109375" style="111" hidden="1"/>
  </cols>
  <sheetData>
    <row r="1" spans="1:35" ht="173.3" customHeight="1">
      <c r="B1" s="738" t="s">
        <v>384</v>
      </c>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row>
    <row r="2" spans="1:35"/>
    <row r="3" spans="1:35" ht="45" customHeight="1">
      <c r="B3" s="642" t="s">
        <v>0</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row>
    <row r="4" spans="1:35"/>
    <row r="5" spans="1:35" ht="45" customHeight="1">
      <c r="B5" s="642" t="s">
        <v>385</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1:35"/>
    <row r="7" spans="1:35" ht="45" customHeight="1">
      <c r="B7" s="767" t="s">
        <v>892</v>
      </c>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row>
    <row r="8" spans="1:35" ht="15.05" customHeight="1"/>
    <row r="9" spans="1:35" ht="15.05" customHeight="1" thickBot="1">
      <c r="B9" s="301" t="s">
        <v>684</v>
      </c>
      <c r="C9" s="302"/>
      <c r="D9" s="302"/>
      <c r="E9" s="302"/>
      <c r="F9" s="302"/>
      <c r="G9" s="302"/>
      <c r="H9" s="302"/>
      <c r="I9" s="302"/>
      <c r="J9" s="302"/>
      <c r="K9" s="302"/>
      <c r="L9" s="302"/>
      <c r="M9" s="302"/>
      <c r="N9" s="301" t="s">
        <v>685</v>
      </c>
      <c r="O9" s="302"/>
      <c r="AA9" s="768" t="s">
        <v>1</v>
      </c>
      <c r="AB9" s="768"/>
      <c r="AC9" s="768"/>
      <c r="AD9" s="768"/>
    </row>
    <row r="10" spans="1:35" ht="15.05" customHeight="1" thickBot="1">
      <c r="B10" s="326" t="str">
        <f>IF(Presentación!$B$10="","",Presentación!$B$10)</f>
        <v>Veracruz de Ignacio de la Llave</v>
      </c>
      <c r="C10" s="327"/>
      <c r="D10" s="327"/>
      <c r="E10" s="327"/>
      <c r="F10" s="327"/>
      <c r="G10" s="327"/>
      <c r="H10" s="327"/>
      <c r="I10" s="327"/>
      <c r="J10" s="327"/>
      <c r="K10" s="327"/>
      <c r="L10" s="328"/>
      <c r="M10" s="5"/>
      <c r="N10" s="326" t="str">
        <f>IF(Presentación!$N$10="","",Presentación!$N$10)</f>
        <v>230</v>
      </c>
      <c r="O10" s="328"/>
    </row>
    <row r="11" spans="1:35" ht="15.05" customHeight="1"/>
    <row r="12" spans="1:35" ht="15.05" customHeight="1">
      <c r="AA12" s="769" t="s">
        <v>894</v>
      </c>
      <c r="AB12" s="769"/>
      <c r="AC12" s="769"/>
      <c r="AD12" s="769"/>
    </row>
    <row r="13" spans="1:35" ht="15.05" customHeight="1"/>
    <row r="14" spans="1:35" ht="15.05" customHeight="1">
      <c r="A14" s="303"/>
      <c r="B14" s="770" t="s">
        <v>914</v>
      </c>
      <c r="C14" s="771"/>
      <c r="D14" s="771"/>
      <c r="E14" s="771"/>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71"/>
      <c r="AD14" s="772"/>
      <c r="AE14" s="194"/>
    </row>
    <row r="15" spans="1:35" ht="15.05" customHeight="1">
      <c r="A15" s="303"/>
      <c r="B15" s="304"/>
      <c r="C15" s="773" t="s">
        <v>898</v>
      </c>
      <c r="D15" s="773"/>
      <c r="E15" s="773"/>
      <c r="F15" s="773"/>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4"/>
      <c r="AE15" s="194"/>
    </row>
    <row r="16" spans="1:35" ht="15.05" customHeight="1">
      <c r="A16" s="303"/>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G16" s="94" t="s">
        <v>917</v>
      </c>
      <c r="AH16" s="95" t="s">
        <v>926</v>
      </c>
      <c r="AI16" s="95" t="s">
        <v>927</v>
      </c>
    </row>
    <row r="17" spans="1:47" ht="24.05" customHeight="1">
      <c r="A17" s="122"/>
      <c r="B17" s="305"/>
      <c r="C17" s="775" t="s">
        <v>64</v>
      </c>
      <c r="D17" s="776"/>
      <c r="E17" s="776"/>
      <c r="F17" s="776"/>
      <c r="G17" s="776"/>
      <c r="H17" s="776"/>
      <c r="I17" s="776"/>
      <c r="J17" s="776"/>
      <c r="K17" s="776"/>
      <c r="L17" s="777"/>
      <c r="M17" s="444" t="s">
        <v>893</v>
      </c>
      <c r="N17" s="498"/>
      <c r="O17" s="498"/>
      <c r="P17" s="498"/>
      <c r="Q17" s="498"/>
      <c r="R17" s="498"/>
      <c r="S17" s="498"/>
      <c r="T17" s="498"/>
      <c r="U17" s="498"/>
      <c r="V17" s="498"/>
      <c r="W17" s="498"/>
      <c r="X17" s="498"/>
      <c r="Y17" s="498"/>
      <c r="Z17" s="498"/>
      <c r="AA17" s="498"/>
      <c r="AB17" s="498"/>
      <c r="AC17" s="498"/>
      <c r="AD17" s="445"/>
      <c r="AG17" s="94">
        <f>COUNTBLANK(M19:AD138)</f>
        <v>2160</v>
      </c>
      <c r="AH17" s="95">
        <v>2160</v>
      </c>
      <c r="AI17" s="95">
        <v>1800</v>
      </c>
      <c r="AP17" s="111" t="s">
        <v>934</v>
      </c>
      <c r="AT17" s="111" t="s">
        <v>969</v>
      </c>
    </row>
    <row r="18" spans="1:47" ht="15.05" customHeight="1">
      <c r="A18" s="122"/>
      <c r="B18" s="305"/>
      <c r="C18" s="778"/>
      <c r="D18" s="779"/>
      <c r="E18" s="779"/>
      <c r="F18" s="779"/>
      <c r="G18" s="779"/>
      <c r="H18" s="779"/>
      <c r="I18" s="779"/>
      <c r="J18" s="779"/>
      <c r="K18" s="779"/>
      <c r="L18" s="780"/>
      <c r="M18" s="441" t="s">
        <v>252</v>
      </c>
      <c r="N18" s="442"/>
      <c r="O18" s="442"/>
      <c r="P18" s="442"/>
      <c r="Q18" s="442"/>
      <c r="R18" s="443"/>
      <c r="S18" s="446" t="s">
        <v>253</v>
      </c>
      <c r="T18" s="718"/>
      <c r="U18" s="718"/>
      <c r="V18" s="718"/>
      <c r="W18" s="718"/>
      <c r="X18" s="447"/>
      <c r="Y18" s="446" t="s">
        <v>254</v>
      </c>
      <c r="Z18" s="718"/>
      <c r="AA18" s="718"/>
      <c r="AB18" s="718"/>
      <c r="AC18" s="718"/>
      <c r="AD18" s="447"/>
      <c r="AG18" s="190" t="s">
        <v>918</v>
      </c>
      <c r="AH18" s="97" t="s">
        <v>928</v>
      </c>
      <c r="AI18" s="97" t="s">
        <v>919</v>
      </c>
      <c r="AJ18" s="97" t="s">
        <v>920</v>
      </c>
      <c r="AL18" s="95" t="s">
        <v>935</v>
      </c>
      <c r="AP18" s="111" t="s">
        <v>253</v>
      </c>
      <c r="AQ18" s="111" t="s">
        <v>966</v>
      </c>
      <c r="AT18" s="111" t="s">
        <v>967</v>
      </c>
      <c r="AU18" s="111" t="s">
        <v>968</v>
      </c>
    </row>
    <row r="19" spans="1:47">
      <c r="A19" s="306"/>
      <c r="B19" s="217"/>
      <c r="C19" s="307" t="s">
        <v>68</v>
      </c>
      <c r="D19" s="416" t="str">
        <f>IF(CNGE_2021_M1_Secc1!D38="","",CNGE_2021_M1_Secc1!D38)</f>
        <v/>
      </c>
      <c r="E19" s="416"/>
      <c r="F19" s="416"/>
      <c r="G19" s="416"/>
      <c r="H19" s="416"/>
      <c r="I19" s="416"/>
      <c r="J19" s="416"/>
      <c r="K19" s="416"/>
      <c r="L19" s="416"/>
      <c r="M19" s="628"/>
      <c r="N19" s="366"/>
      <c r="O19" s="366"/>
      <c r="P19" s="366"/>
      <c r="Q19" s="366"/>
      <c r="R19" s="629"/>
      <c r="S19" s="628"/>
      <c r="T19" s="366"/>
      <c r="U19" s="366"/>
      <c r="V19" s="366"/>
      <c r="W19" s="366"/>
      <c r="X19" s="629"/>
      <c r="Y19" s="628"/>
      <c r="Z19" s="366"/>
      <c r="AA19" s="366"/>
      <c r="AB19" s="366"/>
      <c r="AC19" s="366"/>
      <c r="AD19" s="629"/>
      <c r="AG19" s="111">
        <f>M19</f>
        <v>0</v>
      </c>
      <c r="AH19" s="95">
        <f>IF(COUNTIF(S19:AD19,"NA")=2,"NA",SUM(S19:AD19))</f>
        <v>0</v>
      </c>
      <c r="AI19" s="95">
        <f>COUNTIF(S19:AD19, "NS")</f>
        <v>0</v>
      </c>
      <c r="AJ19" s="95">
        <f>IF($AG$17 = $AH$17, 0, IF(OR(AND(AG19 = 0, AI19 &gt; 0), AND(AG19 = "NS", AH19 &gt; 0), AND(AG19 = "NS", AI19 = 0, AH19 =0), AND(AG19="NA", AH19&lt;&gt;"NA")), 1, IF(OR(AND(AG19 &gt; 0, AI19 = 2), AND(AG19 = "NS", AI19 = 2), AND(AG19 = "NS", AH19 = 0, AI19 &gt; 0), AG19 = AH19), 0, 1)))</f>
        <v>0</v>
      </c>
      <c r="AL19" s="111">
        <f>IF($AG$17=$AH$17,0,IF(OR(AND(D19&lt;&gt;"",COUNTA(M19:AD19)&lt;COUNTA($M$18:$AD$18)),AND(D19="",COUNTA(M19:AD19)&gt;0)),1,0))</f>
        <v>0</v>
      </c>
      <c r="AP19" s="111">
        <f>CNGE_2021_M1_Secc1!S549</f>
        <v>0</v>
      </c>
      <c r="AQ19" s="111">
        <f>CNGE_2021_M1_Secc1!Y549</f>
        <v>0</v>
      </c>
      <c r="AT19" s="111">
        <f>IF($AG$17=$AH$17,0,IF(OR(AND(S19="NA",AP19&lt;&gt;"NA"),AND(S19&lt;&gt;"NA",AP19="NA"),AND(S19&gt;0,AP19=0,S19&lt;&gt;"NS",AP19&lt;&gt;"NS"),AND(S19&gt;AP19,S19&lt;&gt;"NS",AP19&lt;&gt;"NS")),1,0))</f>
        <v>0</v>
      </c>
      <c r="AU19" s="111">
        <f>IF($AG$17=$AH$17,0,IF(OR(AND(Y19="NA",AQ19&lt;&gt;"NA"),AND(Y19&lt;&gt;"NA",AQ19="NA"),AND(Y19&gt;0,AQ19=0,Y19&lt;&gt;"NS",AQ19&lt;&gt;"NS"),AND(Y19&gt;AQ19,Y19&lt;&gt;"NS",AQ19&lt;&gt;"NS")),1,0))</f>
        <v>0</v>
      </c>
    </row>
    <row r="20" spans="1:47">
      <c r="A20" s="306"/>
      <c r="B20" s="217"/>
      <c r="C20" s="307" t="s">
        <v>69</v>
      </c>
      <c r="D20" s="416" t="str">
        <f>IF(CNGE_2021_M1_Secc1!D39="","",CNGE_2021_M1_Secc1!D39)</f>
        <v/>
      </c>
      <c r="E20" s="416"/>
      <c r="F20" s="416"/>
      <c r="G20" s="416"/>
      <c r="H20" s="416"/>
      <c r="I20" s="416"/>
      <c r="J20" s="416"/>
      <c r="K20" s="416"/>
      <c r="L20" s="416"/>
      <c r="M20" s="628"/>
      <c r="N20" s="366"/>
      <c r="O20" s="366"/>
      <c r="P20" s="366"/>
      <c r="Q20" s="366"/>
      <c r="R20" s="629"/>
      <c r="S20" s="628"/>
      <c r="T20" s="366"/>
      <c r="U20" s="366"/>
      <c r="V20" s="366"/>
      <c r="W20" s="366"/>
      <c r="X20" s="629"/>
      <c r="Y20" s="628"/>
      <c r="Z20" s="366"/>
      <c r="AA20" s="366"/>
      <c r="AB20" s="366"/>
      <c r="AC20" s="366"/>
      <c r="AD20" s="629"/>
      <c r="AG20" s="111">
        <f t="shared" ref="AG20:AG83" si="0">M20</f>
        <v>0</v>
      </c>
      <c r="AH20" s="95">
        <f t="shared" ref="AH20:AH83" si="1">IF(COUNTIF(S20:AD20,"NA")=2,"NA",SUM(S20:AD20))</f>
        <v>0</v>
      </c>
      <c r="AI20" s="95">
        <f t="shared" ref="AI20:AI83" si="2">COUNTIF(S20:AD20, "NS")</f>
        <v>0</v>
      </c>
      <c r="AJ20" s="95">
        <f t="shared" ref="AJ20:AJ83" si="3">IF($AG$17 = $AH$17, 0, IF(OR(AND(AG20 = 0, AI20 &gt; 0), AND(AG20 = "NS", AH20 &gt; 0), AND(AG20 = "NS", AI20 = 0, AH20 =0), AND(AG20="NA", AH20&lt;&gt;"NA")), 1, IF(OR(AND(AG20 &gt; 0, AI20 = 2), AND(AG20 = "NS", AI20 = 2), AND(AG20 = "NS", AH20 = 0, AI20 &gt; 0), AG20 = AH20), 0, 1)))</f>
        <v>0</v>
      </c>
      <c r="AL20" s="111">
        <f t="shared" ref="AL20:AL83" si="4">IF($AG$17=$AH$17,0,IF(OR(AND(D20&lt;&gt;"",COUNTA(M20:AD20)&lt;COUNTA($M$18:$AD$18)),AND(D20="",COUNTA(M20:AD20)&gt;0)),1,0))</f>
        <v>0</v>
      </c>
      <c r="AP20" s="111">
        <f>CNGE_2021_M1_Secc1!S550</f>
        <v>0</v>
      </c>
      <c r="AQ20" s="111">
        <f>CNGE_2021_M1_Secc1!Y550</f>
        <v>0</v>
      </c>
      <c r="AT20" s="111">
        <f t="shared" ref="AT20:AT83" si="5">IF($AG$17=$AH$17,0,IF(OR(AND(S20="NA",AP20&lt;&gt;"NA"),AND(S20&lt;&gt;"NA",AP20="NA"),AND(S20&gt;0,AP20=0,S20&lt;&gt;"NS",AP20&lt;&gt;"NS"),AND(S20&gt;AP20,S20&lt;&gt;"NS",AP20&lt;&gt;"NS")),1,0))</f>
        <v>0</v>
      </c>
      <c r="AU20" s="111">
        <f t="shared" ref="AU20:AU83" si="6">IF($AG$17=$AH$17,0,IF(OR(AND(Y20="NA",AQ20&lt;&gt;"NA"),AND(Y20&lt;&gt;"NA",AQ20="NA"),AND(Y20&gt;0,AQ20=0,Y20&lt;&gt;"NS",AQ20&lt;&gt;"NS"),AND(Y20&gt;AQ20,Y20&lt;&gt;"NS",AQ20&lt;&gt;"NS")),1,0))</f>
        <v>0</v>
      </c>
    </row>
    <row r="21" spans="1:47">
      <c r="A21" s="306"/>
      <c r="B21" s="217"/>
      <c r="C21" s="307" t="s">
        <v>70</v>
      </c>
      <c r="D21" s="416" t="str">
        <f>IF(CNGE_2021_M1_Secc1!D40="","",CNGE_2021_M1_Secc1!D40)</f>
        <v/>
      </c>
      <c r="E21" s="416"/>
      <c r="F21" s="416"/>
      <c r="G21" s="416"/>
      <c r="H21" s="416"/>
      <c r="I21" s="416"/>
      <c r="J21" s="416"/>
      <c r="K21" s="416"/>
      <c r="L21" s="416"/>
      <c r="M21" s="628"/>
      <c r="N21" s="366"/>
      <c r="O21" s="366"/>
      <c r="P21" s="366"/>
      <c r="Q21" s="366"/>
      <c r="R21" s="629"/>
      <c r="S21" s="628"/>
      <c r="T21" s="366"/>
      <c r="U21" s="366"/>
      <c r="V21" s="366"/>
      <c r="W21" s="366"/>
      <c r="X21" s="629"/>
      <c r="Y21" s="628"/>
      <c r="Z21" s="366"/>
      <c r="AA21" s="366"/>
      <c r="AB21" s="366"/>
      <c r="AC21" s="366"/>
      <c r="AD21" s="629"/>
      <c r="AG21" s="111">
        <f t="shared" si="0"/>
        <v>0</v>
      </c>
      <c r="AH21" s="95">
        <f t="shared" si="1"/>
        <v>0</v>
      </c>
      <c r="AI21" s="95">
        <f t="shared" si="2"/>
        <v>0</v>
      </c>
      <c r="AJ21" s="95">
        <f t="shared" si="3"/>
        <v>0</v>
      </c>
      <c r="AL21" s="111">
        <f t="shared" si="4"/>
        <v>0</v>
      </c>
      <c r="AP21" s="111">
        <f>CNGE_2021_M1_Secc1!S551</f>
        <v>0</v>
      </c>
      <c r="AQ21" s="111">
        <f>CNGE_2021_M1_Secc1!Y551</f>
        <v>0</v>
      </c>
      <c r="AT21" s="111">
        <f t="shared" si="5"/>
        <v>0</v>
      </c>
      <c r="AU21" s="111">
        <f t="shared" si="6"/>
        <v>0</v>
      </c>
    </row>
    <row r="22" spans="1:47">
      <c r="A22" s="306"/>
      <c r="B22" s="217"/>
      <c r="C22" s="307" t="s">
        <v>71</v>
      </c>
      <c r="D22" s="416" t="str">
        <f>IF(CNGE_2021_M1_Secc1!D41="","",CNGE_2021_M1_Secc1!D41)</f>
        <v/>
      </c>
      <c r="E22" s="416"/>
      <c r="F22" s="416"/>
      <c r="G22" s="416"/>
      <c r="H22" s="416"/>
      <c r="I22" s="416"/>
      <c r="J22" s="416"/>
      <c r="K22" s="416"/>
      <c r="L22" s="416"/>
      <c r="M22" s="628"/>
      <c r="N22" s="366"/>
      <c r="O22" s="366"/>
      <c r="P22" s="366"/>
      <c r="Q22" s="366"/>
      <c r="R22" s="629"/>
      <c r="S22" s="628"/>
      <c r="T22" s="366"/>
      <c r="U22" s="366"/>
      <c r="V22" s="366"/>
      <c r="W22" s="366"/>
      <c r="X22" s="629"/>
      <c r="Y22" s="628"/>
      <c r="Z22" s="366"/>
      <c r="AA22" s="366"/>
      <c r="AB22" s="366"/>
      <c r="AC22" s="366"/>
      <c r="AD22" s="629"/>
      <c r="AG22" s="111">
        <f t="shared" si="0"/>
        <v>0</v>
      </c>
      <c r="AH22" s="95">
        <f t="shared" si="1"/>
        <v>0</v>
      </c>
      <c r="AI22" s="95">
        <f t="shared" si="2"/>
        <v>0</v>
      </c>
      <c r="AJ22" s="95">
        <f t="shared" si="3"/>
        <v>0</v>
      </c>
      <c r="AL22" s="111">
        <f t="shared" si="4"/>
        <v>0</v>
      </c>
      <c r="AP22" s="111">
        <f>CNGE_2021_M1_Secc1!S552</f>
        <v>0</v>
      </c>
      <c r="AQ22" s="111">
        <f>CNGE_2021_M1_Secc1!Y552</f>
        <v>0</v>
      </c>
      <c r="AT22" s="111">
        <f t="shared" si="5"/>
        <v>0</v>
      </c>
      <c r="AU22" s="111">
        <f t="shared" si="6"/>
        <v>0</v>
      </c>
    </row>
    <row r="23" spans="1:47">
      <c r="A23" s="306"/>
      <c r="B23" s="217"/>
      <c r="C23" s="307" t="s">
        <v>72</v>
      </c>
      <c r="D23" s="416" t="str">
        <f>IF(CNGE_2021_M1_Secc1!D42="","",CNGE_2021_M1_Secc1!D42)</f>
        <v/>
      </c>
      <c r="E23" s="416"/>
      <c r="F23" s="416"/>
      <c r="G23" s="416"/>
      <c r="H23" s="416"/>
      <c r="I23" s="416"/>
      <c r="J23" s="416"/>
      <c r="K23" s="416"/>
      <c r="L23" s="416"/>
      <c r="M23" s="628"/>
      <c r="N23" s="366"/>
      <c r="O23" s="366"/>
      <c r="P23" s="366"/>
      <c r="Q23" s="366"/>
      <c r="R23" s="629"/>
      <c r="S23" s="628"/>
      <c r="T23" s="366"/>
      <c r="U23" s="366"/>
      <c r="V23" s="366"/>
      <c r="W23" s="366"/>
      <c r="X23" s="629"/>
      <c r="Y23" s="628"/>
      <c r="Z23" s="366"/>
      <c r="AA23" s="366"/>
      <c r="AB23" s="366"/>
      <c r="AC23" s="366"/>
      <c r="AD23" s="629"/>
      <c r="AG23" s="111">
        <f t="shared" si="0"/>
        <v>0</v>
      </c>
      <c r="AH23" s="95">
        <f t="shared" si="1"/>
        <v>0</v>
      </c>
      <c r="AI23" s="95">
        <f t="shared" si="2"/>
        <v>0</v>
      </c>
      <c r="AJ23" s="95">
        <f t="shared" si="3"/>
        <v>0</v>
      </c>
      <c r="AL23" s="111">
        <f t="shared" si="4"/>
        <v>0</v>
      </c>
      <c r="AP23" s="111">
        <f>CNGE_2021_M1_Secc1!S553</f>
        <v>0</v>
      </c>
      <c r="AQ23" s="111">
        <f>CNGE_2021_M1_Secc1!Y553</f>
        <v>0</v>
      </c>
      <c r="AT23" s="111">
        <f t="shared" si="5"/>
        <v>0</v>
      </c>
      <c r="AU23" s="111">
        <f t="shared" si="6"/>
        <v>0</v>
      </c>
    </row>
    <row r="24" spans="1:47">
      <c r="A24" s="306"/>
      <c r="B24" s="217"/>
      <c r="C24" s="307" t="s">
        <v>73</v>
      </c>
      <c r="D24" s="416" t="str">
        <f>IF(CNGE_2021_M1_Secc1!D43="","",CNGE_2021_M1_Secc1!D43)</f>
        <v/>
      </c>
      <c r="E24" s="416"/>
      <c r="F24" s="416"/>
      <c r="G24" s="416"/>
      <c r="H24" s="416"/>
      <c r="I24" s="416"/>
      <c r="J24" s="416"/>
      <c r="K24" s="416"/>
      <c r="L24" s="416"/>
      <c r="M24" s="628"/>
      <c r="N24" s="366"/>
      <c r="O24" s="366"/>
      <c r="P24" s="366"/>
      <c r="Q24" s="366"/>
      <c r="R24" s="629"/>
      <c r="S24" s="628"/>
      <c r="T24" s="366"/>
      <c r="U24" s="366"/>
      <c r="V24" s="366"/>
      <c r="W24" s="366"/>
      <c r="X24" s="629"/>
      <c r="Y24" s="628"/>
      <c r="Z24" s="366"/>
      <c r="AA24" s="366"/>
      <c r="AB24" s="366"/>
      <c r="AC24" s="366"/>
      <c r="AD24" s="629"/>
      <c r="AG24" s="111">
        <f t="shared" si="0"/>
        <v>0</v>
      </c>
      <c r="AH24" s="95">
        <f t="shared" si="1"/>
        <v>0</v>
      </c>
      <c r="AI24" s="95">
        <f t="shared" si="2"/>
        <v>0</v>
      </c>
      <c r="AJ24" s="95">
        <f t="shared" si="3"/>
        <v>0</v>
      </c>
      <c r="AL24" s="111">
        <f t="shared" si="4"/>
        <v>0</v>
      </c>
      <c r="AP24" s="111">
        <f>CNGE_2021_M1_Secc1!S554</f>
        <v>0</v>
      </c>
      <c r="AQ24" s="111">
        <f>CNGE_2021_M1_Secc1!Y554</f>
        <v>0</v>
      </c>
      <c r="AT24" s="111">
        <f t="shared" si="5"/>
        <v>0</v>
      </c>
      <c r="AU24" s="111">
        <f t="shared" si="6"/>
        <v>0</v>
      </c>
    </row>
    <row r="25" spans="1:47">
      <c r="A25" s="306"/>
      <c r="B25" s="217"/>
      <c r="C25" s="307" t="s">
        <v>74</v>
      </c>
      <c r="D25" s="416" t="str">
        <f>IF(CNGE_2021_M1_Secc1!D44="","",CNGE_2021_M1_Secc1!D44)</f>
        <v/>
      </c>
      <c r="E25" s="416"/>
      <c r="F25" s="416"/>
      <c r="G25" s="416"/>
      <c r="H25" s="416"/>
      <c r="I25" s="416"/>
      <c r="J25" s="416"/>
      <c r="K25" s="416"/>
      <c r="L25" s="416"/>
      <c r="M25" s="628"/>
      <c r="N25" s="366"/>
      <c r="O25" s="366"/>
      <c r="P25" s="366"/>
      <c r="Q25" s="366"/>
      <c r="R25" s="629"/>
      <c r="S25" s="628"/>
      <c r="T25" s="366"/>
      <c r="U25" s="366"/>
      <c r="V25" s="366"/>
      <c r="W25" s="366"/>
      <c r="X25" s="629"/>
      <c r="Y25" s="628"/>
      <c r="Z25" s="366"/>
      <c r="AA25" s="366"/>
      <c r="AB25" s="366"/>
      <c r="AC25" s="366"/>
      <c r="AD25" s="629"/>
      <c r="AG25" s="111">
        <f t="shared" si="0"/>
        <v>0</v>
      </c>
      <c r="AH25" s="95">
        <f t="shared" si="1"/>
        <v>0</v>
      </c>
      <c r="AI25" s="95">
        <f t="shared" si="2"/>
        <v>0</v>
      </c>
      <c r="AJ25" s="95">
        <f t="shared" si="3"/>
        <v>0</v>
      </c>
      <c r="AL25" s="111">
        <f t="shared" si="4"/>
        <v>0</v>
      </c>
      <c r="AP25" s="111">
        <f>CNGE_2021_M1_Secc1!S555</f>
        <v>0</v>
      </c>
      <c r="AQ25" s="111">
        <f>CNGE_2021_M1_Secc1!Y555</f>
        <v>0</v>
      </c>
      <c r="AT25" s="111">
        <f t="shared" si="5"/>
        <v>0</v>
      </c>
      <c r="AU25" s="111">
        <f t="shared" si="6"/>
        <v>0</v>
      </c>
    </row>
    <row r="26" spans="1:47">
      <c r="A26" s="306"/>
      <c r="B26" s="217"/>
      <c r="C26" s="307" t="s">
        <v>75</v>
      </c>
      <c r="D26" s="416" t="str">
        <f>IF(CNGE_2021_M1_Secc1!D45="","",CNGE_2021_M1_Secc1!D45)</f>
        <v/>
      </c>
      <c r="E26" s="416"/>
      <c r="F26" s="416"/>
      <c r="G26" s="416"/>
      <c r="H26" s="416"/>
      <c r="I26" s="416"/>
      <c r="J26" s="416"/>
      <c r="K26" s="416"/>
      <c r="L26" s="416"/>
      <c r="M26" s="628"/>
      <c r="N26" s="366"/>
      <c r="O26" s="366"/>
      <c r="P26" s="366"/>
      <c r="Q26" s="366"/>
      <c r="R26" s="629"/>
      <c r="S26" s="628"/>
      <c r="T26" s="366"/>
      <c r="U26" s="366"/>
      <c r="V26" s="366"/>
      <c r="W26" s="366"/>
      <c r="X26" s="629"/>
      <c r="Y26" s="628"/>
      <c r="Z26" s="366"/>
      <c r="AA26" s="366"/>
      <c r="AB26" s="366"/>
      <c r="AC26" s="366"/>
      <c r="AD26" s="629"/>
      <c r="AG26" s="111">
        <f t="shared" si="0"/>
        <v>0</v>
      </c>
      <c r="AH26" s="95">
        <f t="shared" si="1"/>
        <v>0</v>
      </c>
      <c r="AI26" s="95">
        <f t="shared" si="2"/>
        <v>0</v>
      </c>
      <c r="AJ26" s="95">
        <f t="shared" si="3"/>
        <v>0</v>
      </c>
      <c r="AL26" s="111">
        <f t="shared" si="4"/>
        <v>0</v>
      </c>
      <c r="AP26" s="111">
        <f>CNGE_2021_M1_Secc1!S556</f>
        <v>0</v>
      </c>
      <c r="AQ26" s="111">
        <f>CNGE_2021_M1_Secc1!Y556</f>
        <v>0</v>
      </c>
      <c r="AT26" s="111">
        <f t="shared" si="5"/>
        <v>0</v>
      </c>
      <c r="AU26" s="111">
        <f t="shared" si="6"/>
        <v>0</v>
      </c>
    </row>
    <row r="27" spans="1:47">
      <c r="A27" s="306"/>
      <c r="B27" s="217"/>
      <c r="C27" s="307" t="s">
        <v>76</v>
      </c>
      <c r="D27" s="416" t="str">
        <f>IF(CNGE_2021_M1_Secc1!D46="","",CNGE_2021_M1_Secc1!D46)</f>
        <v/>
      </c>
      <c r="E27" s="416"/>
      <c r="F27" s="416"/>
      <c r="G27" s="416"/>
      <c r="H27" s="416"/>
      <c r="I27" s="416"/>
      <c r="J27" s="416"/>
      <c r="K27" s="416"/>
      <c r="L27" s="416"/>
      <c r="M27" s="628"/>
      <c r="N27" s="366"/>
      <c r="O27" s="366"/>
      <c r="P27" s="366"/>
      <c r="Q27" s="366"/>
      <c r="R27" s="629"/>
      <c r="S27" s="628"/>
      <c r="T27" s="366"/>
      <c r="U27" s="366"/>
      <c r="V27" s="366"/>
      <c r="W27" s="366"/>
      <c r="X27" s="629"/>
      <c r="Y27" s="628"/>
      <c r="Z27" s="366"/>
      <c r="AA27" s="366"/>
      <c r="AB27" s="366"/>
      <c r="AC27" s="366"/>
      <c r="AD27" s="629"/>
      <c r="AG27" s="111">
        <f t="shared" si="0"/>
        <v>0</v>
      </c>
      <c r="AH27" s="95">
        <f t="shared" si="1"/>
        <v>0</v>
      </c>
      <c r="AI27" s="95">
        <f t="shared" si="2"/>
        <v>0</v>
      </c>
      <c r="AJ27" s="95">
        <f t="shared" si="3"/>
        <v>0</v>
      </c>
      <c r="AL27" s="111">
        <f t="shared" si="4"/>
        <v>0</v>
      </c>
      <c r="AP27" s="111">
        <f>CNGE_2021_M1_Secc1!S557</f>
        <v>0</v>
      </c>
      <c r="AQ27" s="111">
        <f>CNGE_2021_M1_Secc1!Y557</f>
        <v>0</v>
      </c>
      <c r="AT27" s="111">
        <f t="shared" si="5"/>
        <v>0</v>
      </c>
      <c r="AU27" s="111">
        <f t="shared" si="6"/>
        <v>0</v>
      </c>
    </row>
    <row r="28" spans="1:47">
      <c r="A28" s="306"/>
      <c r="B28" s="217"/>
      <c r="C28" s="307" t="s">
        <v>77</v>
      </c>
      <c r="D28" s="416" t="str">
        <f>IF(CNGE_2021_M1_Secc1!D47="","",CNGE_2021_M1_Secc1!D47)</f>
        <v/>
      </c>
      <c r="E28" s="416"/>
      <c r="F28" s="416"/>
      <c r="G28" s="416"/>
      <c r="H28" s="416"/>
      <c r="I28" s="416"/>
      <c r="J28" s="416"/>
      <c r="K28" s="416"/>
      <c r="L28" s="416"/>
      <c r="M28" s="628"/>
      <c r="N28" s="366"/>
      <c r="O28" s="366"/>
      <c r="P28" s="366"/>
      <c r="Q28" s="366"/>
      <c r="R28" s="629"/>
      <c r="S28" s="628"/>
      <c r="T28" s="366"/>
      <c r="U28" s="366"/>
      <c r="V28" s="366"/>
      <c r="W28" s="366"/>
      <c r="X28" s="629"/>
      <c r="Y28" s="628"/>
      <c r="Z28" s="366"/>
      <c r="AA28" s="366"/>
      <c r="AB28" s="366"/>
      <c r="AC28" s="366"/>
      <c r="AD28" s="629"/>
      <c r="AG28" s="111">
        <f t="shared" si="0"/>
        <v>0</v>
      </c>
      <c r="AH28" s="95">
        <f t="shared" si="1"/>
        <v>0</v>
      </c>
      <c r="AI28" s="95">
        <f t="shared" si="2"/>
        <v>0</v>
      </c>
      <c r="AJ28" s="95">
        <f t="shared" si="3"/>
        <v>0</v>
      </c>
      <c r="AL28" s="111">
        <f t="shared" si="4"/>
        <v>0</v>
      </c>
      <c r="AP28" s="111">
        <f>CNGE_2021_M1_Secc1!S558</f>
        <v>0</v>
      </c>
      <c r="AQ28" s="111">
        <f>CNGE_2021_M1_Secc1!Y558</f>
        <v>0</v>
      </c>
      <c r="AT28" s="111">
        <f t="shared" si="5"/>
        <v>0</v>
      </c>
      <c r="AU28" s="111">
        <f t="shared" si="6"/>
        <v>0</v>
      </c>
    </row>
    <row r="29" spans="1:47">
      <c r="A29" s="306"/>
      <c r="B29" s="217"/>
      <c r="C29" s="307" t="s">
        <v>78</v>
      </c>
      <c r="D29" s="416" t="str">
        <f>IF(CNGE_2021_M1_Secc1!D48="","",CNGE_2021_M1_Secc1!D48)</f>
        <v/>
      </c>
      <c r="E29" s="416"/>
      <c r="F29" s="416"/>
      <c r="G29" s="416"/>
      <c r="H29" s="416"/>
      <c r="I29" s="416"/>
      <c r="J29" s="416"/>
      <c r="K29" s="416"/>
      <c r="L29" s="416"/>
      <c r="M29" s="628"/>
      <c r="N29" s="366"/>
      <c r="O29" s="366"/>
      <c r="P29" s="366"/>
      <c r="Q29" s="366"/>
      <c r="R29" s="629"/>
      <c r="S29" s="628"/>
      <c r="T29" s="366"/>
      <c r="U29" s="366"/>
      <c r="V29" s="366"/>
      <c r="W29" s="366"/>
      <c r="X29" s="629"/>
      <c r="Y29" s="628"/>
      <c r="Z29" s="366"/>
      <c r="AA29" s="366"/>
      <c r="AB29" s="366"/>
      <c r="AC29" s="366"/>
      <c r="AD29" s="629"/>
      <c r="AG29" s="111">
        <f t="shared" si="0"/>
        <v>0</v>
      </c>
      <c r="AH29" s="95">
        <f t="shared" si="1"/>
        <v>0</v>
      </c>
      <c r="AI29" s="95">
        <f t="shared" si="2"/>
        <v>0</v>
      </c>
      <c r="AJ29" s="95">
        <f t="shared" si="3"/>
        <v>0</v>
      </c>
      <c r="AL29" s="111">
        <f t="shared" si="4"/>
        <v>0</v>
      </c>
      <c r="AP29" s="111">
        <f>CNGE_2021_M1_Secc1!S559</f>
        <v>0</v>
      </c>
      <c r="AQ29" s="111">
        <f>CNGE_2021_M1_Secc1!Y559</f>
        <v>0</v>
      </c>
      <c r="AT29" s="111">
        <f t="shared" si="5"/>
        <v>0</v>
      </c>
      <c r="AU29" s="111">
        <f t="shared" si="6"/>
        <v>0</v>
      </c>
    </row>
    <row r="30" spans="1:47">
      <c r="A30" s="306"/>
      <c r="B30" s="217"/>
      <c r="C30" s="307" t="s">
        <v>79</v>
      </c>
      <c r="D30" s="416" t="str">
        <f>IF(CNGE_2021_M1_Secc1!D49="","",CNGE_2021_M1_Secc1!D49)</f>
        <v/>
      </c>
      <c r="E30" s="416"/>
      <c r="F30" s="416"/>
      <c r="G30" s="416"/>
      <c r="H30" s="416"/>
      <c r="I30" s="416"/>
      <c r="J30" s="416"/>
      <c r="K30" s="416"/>
      <c r="L30" s="416"/>
      <c r="M30" s="628"/>
      <c r="N30" s="366"/>
      <c r="O30" s="366"/>
      <c r="P30" s="366"/>
      <c r="Q30" s="366"/>
      <c r="R30" s="629"/>
      <c r="S30" s="628"/>
      <c r="T30" s="366"/>
      <c r="U30" s="366"/>
      <c r="V30" s="366"/>
      <c r="W30" s="366"/>
      <c r="X30" s="629"/>
      <c r="Y30" s="628"/>
      <c r="Z30" s="366"/>
      <c r="AA30" s="366"/>
      <c r="AB30" s="366"/>
      <c r="AC30" s="366"/>
      <c r="AD30" s="629"/>
      <c r="AG30" s="111">
        <f t="shared" si="0"/>
        <v>0</v>
      </c>
      <c r="AH30" s="95">
        <f t="shared" si="1"/>
        <v>0</v>
      </c>
      <c r="AI30" s="95">
        <f t="shared" si="2"/>
        <v>0</v>
      </c>
      <c r="AJ30" s="95">
        <f t="shared" si="3"/>
        <v>0</v>
      </c>
      <c r="AL30" s="111">
        <f t="shared" si="4"/>
        <v>0</v>
      </c>
      <c r="AP30" s="111">
        <f>CNGE_2021_M1_Secc1!S560</f>
        <v>0</v>
      </c>
      <c r="AQ30" s="111">
        <f>CNGE_2021_M1_Secc1!Y560</f>
        <v>0</v>
      </c>
      <c r="AT30" s="111">
        <f t="shared" si="5"/>
        <v>0</v>
      </c>
      <c r="AU30" s="111">
        <f t="shared" si="6"/>
        <v>0</v>
      </c>
    </row>
    <row r="31" spans="1:47">
      <c r="A31" s="306"/>
      <c r="B31" s="217"/>
      <c r="C31" s="307" t="s">
        <v>80</v>
      </c>
      <c r="D31" s="416" t="str">
        <f>IF(CNGE_2021_M1_Secc1!D50="","",CNGE_2021_M1_Secc1!D50)</f>
        <v/>
      </c>
      <c r="E31" s="416"/>
      <c r="F31" s="416"/>
      <c r="G31" s="416"/>
      <c r="H31" s="416"/>
      <c r="I31" s="416"/>
      <c r="J31" s="416"/>
      <c r="K31" s="416"/>
      <c r="L31" s="416"/>
      <c r="M31" s="628"/>
      <c r="N31" s="366"/>
      <c r="O31" s="366"/>
      <c r="P31" s="366"/>
      <c r="Q31" s="366"/>
      <c r="R31" s="629"/>
      <c r="S31" s="628"/>
      <c r="T31" s="366"/>
      <c r="U31" s="366"/>
      <c r="V31" s="366"/>
      <c r="W31" s="366"/>
      <c r="X31" s="629"/>
      <c r="Y31" s="628"/>
      <c r="Z31" s="366"/>
      <c r="AA31" s="366"/>
      <c r="AB31" s="366"/>
      <c r="AC31" s="366"/>
      <c r="AD31" s="629"/>
      <c r="AG31" s="111">
        <f t="shared" si="0"/>
        <v>0</v>
      </c>
      <c r="AH31" s="95">
        <f t="shared" si="1"/>
        <v>0</v>
      </c>
      <c r="AI31" s="95">
        <f t="shared" si="2"/>
        <v>0</v>
      </c>
      <c r="AJ31" s="95">
        <f t="shared" si="3"/>
        <v>0</v>
      </c>
      <c r="AL31" s="111">
        <f t="shared" si="4"/>
        <v>0</v>
      </c>
      <c r="AP31" s="111">
        <f>CNGE_2021_M1_Secc1!S561</f>
        <v>0</v>
      </c>
      <c r="AQ31" s="111">
        <f>CNGE_2021_M1_Secc1!Y561</f>
        <v>0</v>
      </c>
      <c r="AT31" s="111">
        <f t="shared" si="5"/>
        <v>0</v>
      </c>
      <c r="AU31" s="111">
        <f t="shared" si="6"/>
        <v>0</v>
      </c>
    </row>
    <row r="32" spans="1:47">
      <c r="A32" s="306"/>
      <c r="B32" s="217"/>
      <c r="C32" s="307" t="s">
        <v>81</v>
      </c>
      <c r="D32" s="416" t="str">
        <f>IF(CNGE_2021_M1_Secc1!D51="","",CNGE_2021_M1_Secc1!D51)</f>
        <v/>
      </c>
      <c r="E32" s="416"/>
      <c r="F32" s="416"/>
      <c r="G32" s="416"/>
      <c r="H32" s="416"/>
      <c r="I32" s="416"/>
      <c r="J32" s="416"/>
      <c r="K32" s="416"/>
      <c r="L32" s="416"/>
      <c r="M32" s="628"/>
      <c r="N32" s="366"/>
      <c r="O32" s="366"/>
      <c r="P32" s="366"/>
      <c r="Q32" s="366"/>
      <c r="R32" s="629"/>
      <c r="S32" s="628"/>
      <c r="T32" s="366"/>
      <c r="U32" s="366"/>
      <c r="V32" s="366"/>
      <c r="W32" s="366"/>
      <c r="X32" s="629"/>
      <c r="Y32" s="628"/>
      <c r="Z32" s="366"/>
      <c r="AA32" s="366"/>
      <c r="AB32" s="366"/>
      <c r="AC32" s="366"/>
      <c r="AD32" s="629"/>
      <c r="AG32" s="111">
        <f t="shared" si="0"/>
        <v>0</v>
      </c>
      <c r="AH32" s="95">
        <f t="shared" si="1"/>
        <v>0</v>
      </c>
      <c r="AI32" s="95">
        <f t="shared" si="2"/>
        <v>0</v>
      </c>
      <c r="AJ32" s="95">
        <f t="shared" si="3"/>
        <v>0</v>
      </c>
      <c r="AL32" s="111">
        <f t="shared" si="4"/>
        <v>0</v>
      </c>
      <c r="AP32" s="111">
        <f>CNGE_2021_M1_Secc1!S562</f>
        <v>0</v>
      </c>
      <c r="AQ32" s="111">
        <f>CNGE_2021_M1_Secc1!Y562</f>
        <v>0</v>
      </c>
      <c r="AT32" s="111">
        <f t="shared" si="5"/>
        <v>0</v>
      </c>
      <c r="AU32" s="111">
        <f t="shared" si="6"/>
        <v>0</v>
      </c>
    </row>
    <row r="33" spans="1:47">
      <c r="A33" s="306"/>
      <c r="B33" s="217"/>
      <c r="C33" s="307" t="s">
        <v>82</v>
      </c>
      <c r="D33" s="416" t="str">
        <f>IF(CNGE_2021_M1_Secc1!D52="","",CNGE_2021_M1_Secc1!D52)</f>
        <v/>
      </c>
      <c r="E33" s="416"/>
      <c r="F33" s="416"/>
      <c r="G33" s="416"/>
      <c r="H33" s="416"/>
      <c r="I33" s="416"/>
      <c r="J33" s="416"/>
      <c r="K33" s="416"/>
      <c r="L33" s="416"/>
      <c r="M33" s="628"/>
      <c r="N33" s="366"/>
      <c r="O33" s="366"/>
      <c r="P33" s="366"/>
      <c r="Q33" s="366"/>
      <c r="R33" s="629"/>
      <c r="S33" s="628"/>
      <c r="T33" s="366"/>
      <c r="U33" s="366"/>
      <c r="V33" s="366"/>
      <c r="W33" s="366"/>
      <c r="X33" s="629"/>
      <c r="Y33" s="628"/>
      <c r="Z33" s="366"/>
      <c r="AA33" s="366"/>
      <c r="AB33" s="366"/>
      <c r="AC33" s="366"/>
      <c r="AD33" s="629"/>
      <c r="AG33" s="111">
        <f t="shared" si="0"/>
        <v>0</v>
      </c>
      <c r="AH33" s="95">
        <f t="shared" si="1"/>
        <v>0</v>
      </c>
      <c r="AI33" s="95">
        <f t="shared" si="2"/>
        <v>0</v>
      </c>
      <c r="AJ33" s="95">
        <f t="shared" si="3"/>
        <v>0</v>
      </c>
      <c r="AL33" s="111">
        <f t="shared" si="4"/>
        <v>0</v>
      </c>
      <c r="AP33" s="111">
        <f>CNGE_2021_M1_Secc1!S563</f>
        <v>0</v>
      </c>
      <c r="AQ33" s="111">
        <f>CNGE_2021_M1_Secc1!Y563</f>
        <v>0</v>
      </c>
      <c r="AT33" s="111">
        <f t="shared" si="5"/>
        <v>0</v>
      </c>
      <c r="AU33" s="111">
        <f t="shared" si="6"/>
        <v>0</v>
      </c>
    </row>
    <row r="34" spans="1:47">
      <c r="A34" s="306"/>
      <c r="B34" s="217"/>
      <c r="C34" s="307" t="s">
        <v>83</v>
      </c>
      <c r="D34" s="416" t="str">
        <f>IF(CNGE_2021_M1_Secc1!D53="","",CNGE_2021_M1_Secc1!D53)</f>
        <v/>
      </c>
      <c r="E34" s="416"/>
      <c r="F34" s="416"/>
      <c r="G34" s="416"/>
      <c r="H34" s="416"/>
      <c r="I34" s="416"/>
      <c r="J34" s="416"/>
      <c r="K34" s="416"/>
      <c r="L34" s="416"/>
      <c r="M34" s="628"/>
      <c r="N34" s="366"/>
      <c r="O34" s="366"/>
      <c r="P34" s="366"/>
      <c r="Q34" s="366"/>
      <c r="R34" s="629"/>
      <c r="S34" s="628"/>
      <c r="T34" s="366"/>
      <c r="U34" s="366"/>
      <c r="V34" s="366"/>
      <c r="W34" s="366"/>
      <c r="X34" s="629"/>
      <c r="Y34" s="628"/>
      <c r="Z34" s="366"/>
      <c r="AA34" s="366"/>
      <c r="AB34" s="366"/>
      <c r="AC34" s="366"/>
      <c r="AD34" s="629"/>
      <c r="AG34" s="111">
        <f t="shared" si="0"/>
        <v>0</v>
      </c>
      <c r="AH34" s="95">
        <f t="shared" si="1"/>
        <v>0</v>
      </c>
      <c r="AI34" s="95">
        <f t="shared" si="2"/>
        <v>0</v>
      </c>
      <c r="AJ34" s="95">
        <f t="shared" si="3"/>
        <v>0</v>
      </c>
      <c r="AL34" s="111">
        <f t="shared" si="4"/>
        <v>0</v>
      </c>
      <c r="AP34" s="111">
        <f>CNGE_2021_M1_Secc1!S564</f>
        <v>0</v>
      </c>
      <c r="AQ34" s="111">
        <f>CNGE_2021_M1_Secc1!Y564</f>
        <v>0</v>
      </c>
      <c r="AT34" s="111">
        <f t="shared" si="5"/>
        <v>0</v>
      </c>
      <c r="AU34" s="111">
        <f t="shared" si="6"/>
        <v>0</v>
      </c>
    </row>
    <row r="35" spans="1:47">
      <c r="A35" s="306"/>
      <c r="B35" s="217"/>
      <c r="C35" s="307" t="s">
        <v>84</v>
      </c>
      <c r="D35" s="416" t="str">
        <f>IF(CNGE_2021_M1_Secc1!D54="","",CNGE_2021_M1_Secc1!D54)</f>
        <v/>
      </c>
      <c r="E35" s="416"/>
      <c r="F35" s="416"/>
      <c r="G35" s="416"/>
      <c r="H35" s="416"/>
      <c r="I35" s="416"/>
      <c r="J35" s="416"/>
      <c r="K35" s="416"/>
      <c r="L35" s="416"/>
      <c r="M35" s="628"/>
      <c r="N35" s="366"/>
      <c r="O35" s="366"/>
      <c r="P35" s="366"/>
      <c r="Q35" s="366"/>
      <c r="R35" s="629"/>
      <c r="S35" s="628"/>
      <c r="T35" s="366"/>
      <c r="U35" s="366"/>
      <c r="V35" s="366"/>
      <c r="W35" s="366"/>
      <c r="X35" s="629"/>
      <c r="Y35" s="628"/>
      <c r="Z35" s="366"/>
      <c r="AA35" s="366"/>
      <c r="AB35" s="366"/>
      <c r="AC35" s="366"/>
      <c r="AD35" s="629"/>
      <c r="AG35" s="111">
        <f t="shared" si="0"/>
        <v>0</v>
      </c>
      <c r="AH35" s="95">
        <f t="shared" si="1"/>
        <v>0</v>
      </c>
      <c r="AI35" s="95">
        <f t="shared" si="2"/>
        <v>0</v>
      </c>
      <c r="AJ35" s="95">
        <f t="shared" si="3"/>
        <v>0</v>
      </c>
      <c r="AL35" s="111">
        <f t="shared" si="4"/>
        <v>0</v>
      </c>
      <c r="AP35" s="111">
        <f>CNGE_2021_M1_Secc1!S565</f>
        <v>0</v>
      </c>
      <c r="AQ35" s="111">
        <f>CNGE_2021_M1_Secc1!Y565</f>
        <v>0</v>
      </c>
      <c r="AT35" s="111">
        <f t="shared" si="5"/>
        <v>0</v>
      </c>
      <c r="AU35" s="111">
        <f t="shared" si="6"/>
        <v>0</v>
      </c>
    </row>
    <row r="36" spans="1:47">
      <c r="A36" s="306"/>
      <c r="B36" s="217"/>
      <c r="C36" s="307" t="s">
        <v>85</v>
      </c>
      <c r="D36" s="416" t="str">
        <f>IF(CNGE_2021_M1_Secc1!D55="","",CNGE_2021_M1_Secc1!D55)</f>
        <v/>
      </c>
      <c r="E36" s="416"/>
      <c r="F36" s="416"/>
      <c r="G36" s="416"/>
      <c r="H36" s="416"/>
      <c r="I36" s="416"/>
      <c r="J36" s="416"/>
      <c r="K36" s="416"/>
      <c r="L36" s="416"/>
      <c r="M36" s="628"/>
      <c r="N36" s="366"/>
      <c r="O36" s="366"/>
      <c r="P36" s="366"/>
      <c r="Q36" s="366"/>
      <c r="R36" s="629"/>
      <c r="S36" s="628"/>
      <c r="T36" s="366"/>
      <c r="U36" s="366"/>
      <c r="V36" s="366"/>
      <c r="W36" s="366"/>
      <c r="X36" s="629"/>
      <c r="Y36" s="628"/>
      <c r="Z36" s="366"/>
      <c r="AA36" s="366"/>
      <c r="AB36" s="366"/>
      <c r="AC36" s="366"/>
      <c r="AD36" s="629"/>
      <c r="AG36" s="111">
        <f t="shared" si="0"/>
        <v>0</v>
      </c>
      <c r="AH36" s="95">
        <f t="shared" si="1"/>
        <v>0</v>
      </c>
      <c r="AI36" s="95">
        <f t="shared" si="2"/>
        <v>0</v>
      </c>
      <c r="AJ36" s="95">
        <f t="shared" si="3"/>
        <v>0</v>
      </c>
      <c r="AL36" s="111">
        <f t="shared" si="4"/>
        <v>0</v>
      </c>
      <c r="AP36" s="111">
        <f>CNGE_2021_M1_Secc1!S566</f>
        <v>0</v>
      </c>
      <c r="AQ36" s="111">
        <f>CNGE_2021_M1_Secc1!Y566</f>
        <v>0</v>
      </c>
      <c r="AT36" s="111">
        <f t="shared" si="5"/>
        <v>0</v>
      </c>
      <c r="AU36" s="111">
        <f t="shared" si="6"/>
        <v>0</v>
      </c>
    </row>
    <row r="37" spans="1:47">
      <c r="A37" s="306"/>
      <c r="B37" s="217"/>
      <c r="C37" s="307" t="s">
        <v>86</v>
      </c>
      <c r="D37" s="416" t="str">
        <f>IF(CNGE_2021_M1_Secc1!D56="","",CNGE_2021_M1_Secc1!D56)</f>
        <v/>
      </c>
      <c r="E37" s="416"/>
      <c r="F37" s="416"/>
      <c r="G37" s="416"/>
      <c r="H37" s="416"/>
      <c r="I37" s="416"/>
      <c r="J37" s="416"/>
      <c r="K37" s="416"/>
      <c r="L37" s="416"/>
      <c r="M37" s="628"/>
      <c r="N37" s="366"/>
      <c r="O37" s="366"/>
      <c r="P37" s="366"/>
      <c r="Q37" s="366"/>
      <c r="R37" s="629"/>
      <c r="S37" s="628"/>
      <c r="T37" s="366"/>
      <c r="U37" s="366"/>
      <c r="V37" s="366"/>
      <c r="W37" s="366"/>
      <c r="X37" s="629"/>
      <c r="Y37" s="628"/>
      <c r="Z37" s="366"/>
      <c r="AA37" s="366"/>
      <c r="AB37" s="366"/>
      <c r="AC37" s="366"/>
      <c r="AD37" s="629"/>
      <c r="AG37" s="111">
        <f t="shared" si="0"/>
        <v>0</v>
      </c>
      <c r="AH37" s="95">
        <f t="shared" si="1"/>
        <v>0</v>
      </c>
      <c r="AI37" s="95">
        <f t="shared" si="2"/>
        <v>0</v>
      </c>
      <c r="AJ37" s="95">
        <f t="shared" si="3"/>
        <v>0</v>
      </c>
      <c r="AL37" s="111">
        <f t="shared" si="4"/>
        <v>0</v>
      </c>
      <c r="AP37" s="111">
        <f>CNGE_2021_M1_Secc1!S567</f>
        <v>0</v>
      </c>
      <c r="AQ37" s="111">
        <f>CNGE_2021_M1_Secc1!Y567</f>
        <v>0</v>
      </c>
      <c r="AT37" s="111">
        <f t="shared" si="5"/>
        <v>0</v>
      </c>
      <c r="AU37" s="111">
        <f t="shared" si="6"/>
        <v>0</v>
      </c>
    </row>
    <row r="38" spans="1:47">
      <c r="A38" s="306"/>
      <c r="B38" s="217"/>
      <c r="C38" s="307" t="s">
        <v>87</v>
      </c>
      <c r="D38" s="416" t="str">
        <f>IF(CNGE_2021_M1_Secc1!D57="","",CNGE_2021_M1_Secc1!D57)</f>
        <v/>
      </c>
      <c r="E38" s="416"/>
      <c r="F38" s="416"/>
      <c r="G38" s="416"/>
      <c r="H38" s="416"/>
      <c r="I38" s="416"/>
      <c r="J38" s="416"/>
      <c r="K38" s="416"/>
      <c r="L38" s="416"/>
      <c r="M38" s="628"/>
      <c r="N38" s="366"/>
      <c r="O38" s="366"/>
      <c r="P38" s="366"/>
      <c r="Q38" s="366"/>
      <c r="R38" s="629"/>
      <c r="S38" s="628"/>
      <c r="T38" s="366"/>
      <c r="U38" s="366"/>
      <c r="V38" s="366"/>
      <c r="W38" s="366"/>
      <c r="X38" s="629"/>
      <c r="Y38" s="628"/>
      <c r="Z38" s="366"/>
      <c r="AA38" s="366"/>
      <c r="AB38" s="366"/>
      <c r="AC38" s="366"/>
      <c r="AD38" s="629"/>
      <c r="AG38" s="111">
        <f t="shared" si="0"/>
        <v>0</v>
      </c>
      <c r="AH38" s="95">
        <f t="shared" si="1"/>
        <v>0</v>
      </c>
      <c r="AI38" s="95">
        <f t="shared" si="2"/>
        <v>0</v>
      </c>
      <c r="AJ38" s="95">
        <f t="shared" si="3"/>
        <v>0</v>
      </c>
      <c r="AL38" s="111">
        <f t="shared" si="4"/>
        <v>0</v>
      </c>
      <c r="AP38" s="111">
        <f>CNGE_2021_M1_Secc1!S568</f>
        <v>0</v>
      </c>
      <c r="AQ38" s="111">
        <f>CNGE_2021_M1_Secc1!Y568</f>
        <v>0</v>
      </c>
      <c r="AT38" s="111">
        <f t="shared" si="5"/>
        <v>0</v>
      </c>
      <c r="AU38" s="111">
        <f t="shared" si="6"/>
        <v>0</v>
      </c>
    </row>
    <row r="39" spans="1:47">
      <c r="A39" s="306"/>
      <c r="B39" s="217"/>
      <c r="C39" s="307" t="s">
        <v>88</v>
      </c>
      <c r="D39" s="416" t="str">
        <f>IF(CNGE_2021_M1_Secc1!D58="","",CNGE_2021_M1_Secc1!D58)</f>
        <v/>
      </c>
      <c r="E39" s="416"/>
      <c r="F39" s="416"/>
      <c r="G39" s="416"/>
      <c r="H39" s="416"/>
      <c r="I39" s="416"/>
      <c r="J39" s="416"/>
      <c r="K39" s="416"/>
      <c r="L39" s="416"/>
      <c r="M39" s="628"/>
      <c r="N39" s="366"/>
      <c r="O39" s="366"/>
      <c r="P39" s="366"/>
      <c r="Q39" s="366"/>
      <c r="R39" s="629"/>
      <c r="S39" s="628"/>
      <c r="T39" s="366"/>
      <c r="U39" s="366"/>
      <c r="V39" s="366"/>
      <c r="W39" s="366"/>
      <c r="X39" s="629"/>
      <c r="Y39" s="628"/>
      <c r="Z39" s="366"/>
      <c r="AA39" s="366"/>
      <c r="AB39" s="366"/>
      <c r="AC39" s="366"/>
      <c r="AD39" s="629"/>
      <c r="AG39" s="111">
        <f t="shared" si="0"/>
        <v>0</v>
      </c>
      <c r="AH39" s="95">
        <f t="shared" si="1"/>
        <v>0</v>
      </c>
      <c r="AI39" s="95">
        <f t="shared" si="2"/>
        <v>0</v>
      </c>
      <c r="AJ39" s="95">
        <f t="shared" si="3"/>
        <v>0</v>
      </c>
      <c r="AL39" s="111">
        <f t="shared" si="4"/>
        <v>0</v>
      </c>
      <c r="AP39" s="111">
        <f>CNGE_2021_M1_Secc1!S569</f>
        <v>0</v>
      </c>
      <c r="AQ39" s="111">
        <f>CNGE_2021_M1_Secc1!Y569</f>
        <v>0</v>
      </c>
      <c r="AT39" s="111">
        <f t="shared" si="5"/>
        <v>0</v>
      </c>
      <c r="AU39" s="111">
        <f t="shared" si="6"/>
        <v>0</v>
      </c>
    </row>
    <row r="40" spans="1:47">
      <c r="A40" s="306"/>
      <c r="B40" s="217"/>
      <c r="C40" s="307" t="s">
        <v>89</v>
      </c>
      <c r="D40" s="416" t="str">
        <f>IF(CNGE_2021_M1_Secc1!D59="","",CNGE_2021_M1_Secc1!D59)</f>
        <v/>
      </c>
      <c r="E40" s="416"/>
      <c r="F40" s="416"/>
      <c r="G40" s="416"/>
      <c r="H40" s="416"/>
      <c r="I40" s="416"/>
      <c r="J40" s="416"/>
      <c r="K40" s="416"/>
      <c r="L40" s="416"/>
      <c r="M40" s="628"/>
      <c r="N40" s="366"/>
      <c r="O40" s="366"/>
      <c r="P40" s="366"/>
      <c r="Q40" s="366"/>
      <c r="R40" s="629"/>
      <c r="S40" s="628"/>
      <c r="T40" s="366"/>
      <c r="U40" s="366"/>
      <c r="V40" s="366"/>
      <c r="W40" s="366"/>
      <c r="X40" s="629"/>
      <c r="Y40" s="628"/>
      <c r="Z40" s="366"/>
      <c r="AA40" s="366"/>
      <c r="AB40" s="366"/>
      <c r="AC40" s="366"/>
      <c r="AD40" s="629"/>
      <c r="AG40" s="111">
        <f t="shared" si="0"/>
        <v>0</v>
      </c>
      <c r="AH40" s="95">
        <f t="shared" si="1"/>
        <v>0</v>
      </c>
      <c r="AI40" s="95">
        <f t="shared" si="2"/>
        <v>0</v>
      </c>
      <c r="AJ40" s="95">
        <f t="shared" si="3"/>
        <v>0</v>
      </c>
      <c r="AL40" s="111">
        <f t="shared" si="4"/>
        <v>0</v>
      </c>
      <c r="AP40" s="111">
        <f>CNGE_2021_M1_Secc1!S570</f>
        <v>0</v>
      </c>
      <c r="AQ40" s="111">
        <f>CNGE_2021_M1_Secc1!Y570</f>
        <v>0</v>
      </c>
      <c r="AT40" s="111">
        <f t="shared" si="5"/>
        <v>0</v>
      </c>
      <c r="AU40" s="111">
        <f t="shared" si="6"/>
        <v>0</v>
      </c>
    </row>
    <row r="41" spans="1:47">
      <c r="A41" s="306"/>
      <c r="B41" s="217"/>
      <c r="C41" s="307" t="s">
        <v>90</v>
      </c>
      <c r="D41" s="416" t="str">
        <f>IF(CNGE_2021_M1_Secc1!D60="","",CNGE_2021_M1_Secc1!D60)</f>
        <v/>
      </c>
      <c r="E41" s="416"/>
      <c r="F41" s="416"/>
      <c r="G41" s="416"/>
      <c r="H41" s="416"/>
      <c r="I41" s="416"/>
      <c r="J41" s="416"/>
      <c r="K41" s="416"/>
      <c r="L41" s="416"/>
      <c r="M41" s="628"/>
      <c r="N41" s="366"/>
      <c r="O41" s="366"/>
      <c r="P41" s="366"/>
      <c r="Q41" s="366"/>
      <c r="R41" s="629"/>
      <c r="S41" s="628"/>
      <c r="T41" s="366"/>
      <c r="U41" s="366"/>
      <c r="V41" s="366"/>
      <c r="W41" s="366"/>
      <c r="X41" s="629"/>
      <c r="Y41" s="628"/>
      <c r="Z41" s="366"/>
      <c r="AA41" s="366"/>
      <c r="AB41" s="366"/>
      <c r="AC41" s="366"/>
      <c r="AD41" s="629"/>
      <c r="AG41" s="111">
        <f t="shared" si="0"/>
        <v>0</v>
      </c>
      <c r="AH41" s="95">
        <f t="shared" si="1"/>
        <v>0</v>
      </c>
      <c r="AI41" s="95">
        <f t="shared" si="2"/>
        <v>0</v>
      </c>
      <c r="AJ41" s="95">
        <f t="shared" si="3"/>
        <v>0</v>
      </c>
      <c r="AL41" s="111">
        <f t="shared" si="4"/>
        <v>0</v>
      </c>
      <c r="AP41" s="111">
        <f>CNGE_2021_M1_Secc1!S571</f>
        <v>0</v>
      </c>
      <c r="AQ41" s="111">
        <f>CNGE_2021_M1_Secc1!Y571</f>
        <v>0</v>
      </c>
      <c r="AT41" s="111">
        <f t="shared" si="5"/>
        <v>0</v>
      </c>
      <c r="AU41" s="111">
        <f t="shared" si="6"/>
        <v>0</v>
      </c>
    </row>
    <row r="42" spans="1:47">
      <c r="A42" s="306"/>
      <c r="B42" s="217"/>
      <c r="C42" s="307" t="s">
        <v>91</v>
      </c>
      <c r="D42" s="416" t="str">
        <f>IF(CNGE_2021_M1_Secc1!D61="","",CNGE_2021_M1_Secc1!D61)</f>
        <v/>
      </c>
      <c r="E42" s="416"/>
      <c r="F42" s="416"/>
      <c r="G42" s="416"/>
      <c r="H42" s="416"/>
      <c r="I42" s="416"/>
      <c r="J42" s="416"/>
      <c r="K42" s="416"/>
      <c r="L42" s="416"/>
      <c r="M42" s="628"/>
      <c r="N42" s="366"/>
      <c r="O42" s="366"/>
      <c r="P42" s="366"/>
      <c r="Q42" s="366"/>
      <c r="R42" s="629"/>
      <c r="S42" s="628"/>
      <c r="T42" s="366"/>
      <c r="U42" s="366"/>
      <c r="V42" s="366"/>
      <c r="W42" s="366"/>
      <c r="X42" s="629"/>
      <c r="Y42" s="628"/>
      <c r="Z42" s="366"/>
      <c r="AA42" s="366"/>
      <c r="AB42" s="366"/>
      <c r="AC42" s="366"/>
      <c r="AD42" s="629"/>
      <c r="AG42" s="111">
        <f t="shared" si="0"/>
        <v>0</v>
      </c>
      <c r="AH42" s="95">
        <f t="shared" si="1"/>
        <v>0</v>
      </c>
      <c r="AI42" s="95">
        <f t="shared" si="2"/>
        <v>0</v>
      </c>
      <c r="AJ42" s="95">
        <f t="shared" si="3"/>
        <v>0</v>
      </c>
      <c r="AL42" s="111">
        <f t="shared" si="4"/>
        <v>0</v>
      </c>
      <c r="AP42" s="111">
        <f>CNGE_2021_M1_Secc1!S572</f>
        <v>0</v>
      </c>
      <c r="AQ42" s="111">
        <f>CNGE_2021_M1_Secc1!Y572</f>
        <v>0</v>
      </c>
      <c r="AT42" s="111">
        <f t="shared" si="5"/>
        <v>0</v>
      </c>
      <c r="AU42" s="111">
        <f t="shared" si="6"/>
        <v>0</v>
      </c>
    </row>
    <row r="43" spans="1:47">
      <c r="A43" s="306"/>
      <c r="B43" s="217"/>
      <c r="C43" s="307" t="s">
        <v>92</v>
      </c>
      <c r="D43" s="416" t="str">
        <f>IF(CNGE_2021_M1_Secc1!D62="","",CNGE_2021_M1_Secc1!D62)</f>
        <v/>
      </c>
      <c r="E43" s="416"/>
      <c r="F43" s="416"/>
      <c r="G43" s="416"/>
      <c r="H43" s="416"/>
      <c r="I43" s="416"/>
      <c r="J43" s="416"/>
      <c r="K43" s="416"/>
      <c r="L43" s="416"/>
      <c r="M43" s="628"/>
      <c r="N43" s="366"/>
      <c r="O43" s="366"/>
      <c r="P43" s="366"/>
      <c r="Q43" s="366"/>
      <c r="R43" s="629"/>
      <c r="S43" s="628"/>
      <c r="T43" s="366"/>
      <c r="U43" s="366"/>
      <c r="V43" s="366"/>
      <c r="W43" s="366"/>
      <c r="X43" s="629"/>
      <c r="Y43" s="628"/>
      <c r="Z43" s="366"/>
      <c r="AA43" s="366"/>
      <c r="AB43" s="366"/>
      <c r="AC43" s="366"/>
      <c r="AD43" s="629"/>
      <c r="AG43" s="111">
        <f t="shared" si="0"/>
        <v>0</v>
      </c>
      <c r="AH43" s="95">
        <f t="shared" si="1"/>
        <v>0</v>
      </c>
      <c r="AI43" s="95">
        <f t="shared" si="2"/>
        <v>0</v>
      </c>
      <c r="AJ43" s="95">
        <f t="shared" si="3"/>
        <v>0</v>
      </c>
      <c r="AL43" s="111">
        <f t="shared" si="4"/>
        <v>0</v>
      </c>
      <c r="AP43" s="111">
        <f>CNGE_2021_M1_Secc1!S573</f>
        <v>0</v>
      </c>
      <c r="AQ43" s="111">
        <f>CNGE_2021_M1_Secc1!Y573</f>
        <v>0</v>
      </c>
      <c r="AT43" s="111">
        <f t="shared" si="5"/>
        <v>0</v>
      </c>
      <c r="AU43" s="111">
        <f t="shared" si="6"/>
        <v>0</v>
      </c>
    </row>
    <row r="44" spans="1:47">
      <c r="A44" s="306"/>
      <c r="B44" s="217"/>
      <c r="C44" s="307" t="s">
        <v>93</v>
      </c>
      <c r="D44" s="416" t="str">
        <f>IF(CNGE_2021_M1_Secc1!D63="","",CNGE_2021_M1_Secc1!D63)</f>
        <v/>
      </c>
      <c r="E44" s="416"/>
      <c r="F44" s="416"/>
      <c r="G44" s="416"/>
      <c r="H44" s="416"/>
      <c r="I44" s="416"/>
      <c r="J44" s="416"/>
      <c r="K44" s="416"/>
      <c r="L44" s="416"/>
      <c r="M44" s="628"/>
      <c r="N44" s="366"/>
      <c r="O44" s="366"/>
      <c r="P44" s="366"/>
      <c r="Q44" s="366"/>
      <c r="R44" s="629"/>
      <c r="S44" s="628"/>
      <c r="T44" s="366"/>
      <c r="U44" s="366"/>
      <c r="V44" s="366"/>
      <c r="W44" s="366"/>
      <c r="X44" s="629"/>
      <c r="Y44" s="628"/>
      <c r="Z44" s="366"/>
      <c r="AA44" s="366"/>
      <c r="AB44" s="366"/>
      <c r="AC44" s="366"/>
      <c r="AD44" s="629"/>
      <c r="AG44" s="111">
        <f t="shared" si="0"/>
        <v>0</v>
      </c>
      <c r="AH44" s="95">
        <f t="shared" si="1"/>
        <v>0</v>
      </c>
      <c r="AI44" s="95">
        <f t="shared" si="2"/>
        <v>0</v>
      </c>
      <c r="AJ44" s="95">
        <f t="shared" si="3"/>
        <v>0</v>
      </c>
      <c r="AL44" s="111">
        <f t="shared" si="4"/>
        <v>0</v>
      </c>
      <c r="AP44" s="111">
        <f>CNGE_2021_M1_Secc1!S574</f>
        <v>0</v>
      </c>
      <c r="AQ44" s="111">
        <f>CNGE_2021_M1_Secc1!Y574</f>
        <v>0</v>
      </c>
      <c r="AT44" s="111">
        <f t="shared" si="5"/>
        <v>0</v>
      </c>
      <c r="AU44" s="111">
        <f t="shared" si="6"/>
        <v>0</v>
      </c>
    </row>
    <row r="45" spans="1:47">
      <c r="A45" s="306"/>
      <c r="B45" s="217"/>
      <c r="C45" s="307" t="s">
        <v>94</v>
      </c>
      <c r="D45" s="416" t="str">
        <f>IF(CNGE_2021_M1_Secc1!D64="","",CNGE_2021_M1_Secc1!D64)</f>
        <v/>
      </c>
      <c r="E45" s="416"/>
      <c r="F45" s="416"/>
      <c r="G45" s="416"/>
      <c r="H45" s="416"/>
      <c r="I45" s="416"/>
      <c r="J45" s="416"/>
      <c r="K45" s="416"/>
      <c r="L45" s="416"/>
      <c r="M45" s="628"/>
      <c r="N45" s="366"/>
      <c r="O45" s="366"/>
      <c r="P45" s="366"/>
      <c r="Q45" s="366"/>
      <c r="R45" s="629"/>
      <c r="S45" s="628"/>
      <c r="T45" s="366"/>
      <c r="U45" s="366"/>
      <c r="V45" s="366"/>
      <c r="W45" s="366"/>
      <c r="X45" s="629"/>
      <c r="Y45" s="628"/>
      <c r="Z45" s="366"/>
      <c r="AA45" s="366"/>
      <c r="AB45" s="366"/>
      <c r="AC45" s="366"/>
      <c r="AD45" s="629"/>
      <c r="AG45" s="111">
        <f t="shared" si="0"/>
        <v>0</v>
      </c>
      <c r="AH45" s="95">
        <f t="shared" si="1"/>
        <v>0</v>
      </c>
      <c r="AI45" s="95">
        <f t="shared" si="2"/>
        <v>0</v>
      </c>
      <c r="AJ45" s="95">
        <f t="shared" si="3"/>
        <v>0</v>
      </c>
      <c r="AL45" s="111">
        <f t="shared" si="4"/>
        <v>0</v>
      </c>
      <c r="AP45" s="111">
        <f>CNGE_2021_M1_Secc1!S575</f>
        <v>0</v>
      </c>
      <c r="AQ45" s="111">
        <f>CNGE_2021_M1_Secc1!Y575</f>
        <v>0</v>
      </c>
      <c r="AT45" s="111">
        <f t="shared" si="5"/>
        <v>0</v>
      </c>
      <c r="AU45" s="111">
        <f t="shared" si="6"/>
        <v>0</v>
      </c>
    </row>
    <row r="46" spans="1:47">
      <c r="A46" s="306"/>
      <c r="B46" s="217"/>
      <c r="C46" s="307" t="s">
        <v>95</v>
      </c>
      <c r="D46" s="416" t="str">
        <f>IF(CNGE_2021_M1_Secc1!D65="","",CNGE_2021_M1_Secc1!D65)</f>
        <v/>
      </c>
      <c r="E46" s="416"/>
      <c r="F46" s="416"/>
      <c r="G46" s="416"/>
      <c r="H46" s="416"/>
      <c r="I46" s="416"/>
      <c r="J46" s="416"/>
      <c r="K46" s="416"/>
      <c r="L46" s="416"/>
      <c r="M46" s="628"/>
      <c r="N46" s="366"/>
      <c r="O46" s="366"/>
      <c r="P46" s="366"/>
      <c r="Q46" s="366"/>
      <c r="R46" s="629"/>
      <c r="S46" s="628"/>
      <c r="T46" s="366"/>
      <c r="U46" s="366"/>
      <c r="V46" s="366"/>
      <c r="W46" s="366"/>
      <c r="X46" s="629"/>
      <c r="Y46" s="628"/>
      <c r="Z46" s="366"/>
      <c r="AA46" s="366"/>
      <c r="AB46" s="366"/>
      <c r="AC46" s="366"/>
      <c r="AD46" s="629"/>
      <c r="AG46" s="111">
        <f t="shared" si="0"/>
        <v>0</v>
      </c>
      <c r="AH46" s="95">
        <f t="shared" si="1"/>
        <v>0</v>
      </c>
      <c r="AI46" s="95">
        <f t="shared" si="2"/>
        <v>0</v>
      </c>
      <c r="AJ46" s="95">
        <f t="shared" si="3"/>
        <v>0</v>
      </c>
      <c r="AL46" s="111">
        <f t="shared" si="4"/>
        <v>0</v>
      </c>
      <c r="AP46" s="111">
        <f>CNGE_2021_M1_Secc1!S576</f>
        <v>0</v>
      </c>
      <c r="AQ46" s="111">
        <f>CNGE_2021_M1_Secc1!Y576</f>
        <v>0</v>
      </c>
      <c r="AT46" s="111">
        <f t="shared" si="5"/>
        <v>0</v>
      </c>
      <c r="AU46" s="111">
        <f t="shared" si="6"/>
        <v>0</v>
      </c>
    </row>
    <row r="47" spans="1:47">
      <c r="A47" s="306"/>
      <c r="B47" s="217"/>
      <c r="C47" s="307" t="s">
        <v>96</v>
      </c>
      <c r="D47" s="416" t="str">
        <f>IF(CNGE_2021_M1_Secc1!D66="","",CNGE_2021_M1_Secc1!D66)</f>
        <v/>
      </c>
      <c r="E47" s="416"/>
      <c r="F47" s="416"/>
      <c r="G47" s="416"/>
      <c r="H47" s="416"/>
      <c r="I47" s="416"/>
      <c r="J47" s="416"/>
      <c r="K47" s="416"/>
      <c r="L47" s="416"/>
      <c r="M47" s="628"/>
      <c r="N47" s="366"/>
      <c r="O47" s="366"/>
      <c r="P47" s="366"/>
      <c r="Q47" s="366"/>
      <c r="R47" s="629"/>
      <c r="S47" s="628"/>
      <c r="T47" s="366"/>
      <c r="U47" s="366"/>
      <c r="V47" s="366"/>
      <c r="W47" s="366"/>
      <c r="X47" s="629"/>
      <c r="Y47" s="628"/>
      <c r="Z47" s="366"/>
      <c r="AA47" s="366"/>
      <c r="AB47" s="366"/>
      <c r="AC47" s="366"/>
      <c r="AD47" s="629"/>
      <c r="AG47" s="111">
        <f t="shared" si="0"/>
        <v>0</v>
      </c>
      <c r="AH47" s="95">
        <f t="shared" si="1"/>
        <v>0</v>
      </c>
      <c r="AI47" s="95">
        <f t="shared" si="2"/>
        <v>0</v>
      </c>
      <c r="AJ47" s="95">
        <f t="shared" si="3"/>
        <v>0</v>
      </c>
      <c r="AL47" s="111">
        <f t="shared" si="4"/>
        <v>0</v>
      </c>
      <c r="AP47" s="111">
        <f>CNGE_2021_M1_Secc1!S577</f>
        <v>0</v>
      </c>
      <c r="AQ47" s="111">
        <f>CNGE_2021_M1_Secc1!Y577</f>
        <v>0</v>
      </c>
      <c r="AT47" s="111">
        <f t="shared" si="5"/>
        <v>0</v>
      </c>
      <c r="AU47" s="111">
        <f t="shared" si="6"/>
        <v>0</v>
      </c>
    </row>
    <row r="48" spans="1:47">
      <c r="A48" s="306"/>
      <c r="B48" s="217"/>
      <c r="C48" s="307" t="s">
        <v>97</v>
      </c>
      <c r="D48" s="416" t="str">
        <f>IF(CNGE_2021_M1_Secc1!D67="","",CNGE_2021_M1_Secc1!D67)</f>
        <v/>
      </c>
      <c r="E48" s="416"/>
      <c r="F48" s="416"/>
      <c r="G48" s="416"/>
      <c r="H48" s="416"/>
      <c r="I48" s="416"/>
      <c r="J48" s="416"/>
      <c r="K48" s="416"/>
      <c r="L48" s="416"/>
      <c r="M48" s="628"/>
      <c r="N48" s="366"/>
      <c r="O48" s="366"/>
      <c r="P48" s="366"/>
      <c r="Q48" s="366"/>
      <c r="R48" s="629"/>
      <c r="S48" s="628"/>
      <c r="T48" s="366"/>
      <c r="U48" s="366"/>
      <c r="V48" s="366"/>
      <c r="W48" s="366"/>
      <c r="X48" s="629"/>
      <c r="Y48" s="628"/>
      <c r="Z48" s="366"/>
      <c r="AA48" s="366"/>
      <c r="AB48" s="366"/>
      <c r="AC48" s="366"/>
      <c r="AD48" s="629"/>
      <c r="AG48" s="111">
        <f t="shared" si="0"/>
        <v>0</v>
      </c>
      <c r="AH48" s="95">
        <f t="shared" si="1"/>
        <v>0</v>
      </c>
      <c r="AI48" s="95">
        <f t="shared" si="2"/>
        <v>0</v>
      </c>
      <c r="AJ48" s="95">
        <f t="shared" si="3"/>
        <v>0</v>
      </c>
      <c r="AL48" s="111">
        <f t="shared" si="4"/>
        <v>0</v>
      </c>
      <c r="AP48" s="111">
        <f>CNGE_2021_M1_Secc1!S578</f>
        <v>0</v>
      </c>
      <c r="AQ48" s="111">
        <f>CNGE_2021_M1_Secc1!Y578</f>
        <v>0</v>
      </c>
      <c r="AT48" s="111">
        <f t="shared" si="5"/>
        <v>0</v>
      </c>
      <c r="AU48" s="111">
        <f t="shared" si="6"/>
        <v>0</v>
      </c>
    </row>
    <row r="49" spans="1:47">
      <c r="A49" s="306"/>
      <c r="B49" s="217"/>
      <c r="C49" s="307" t="s">
        <v>98</v>
      </c>
      <c r="D49" s="416" t="str">
        <f>IF(CNGE_2021_M1_Secc1!D68="","",CNGE_2021_M1_Secc1!D68)</f>
        <v/>
      </c>
      <c r="E49" s="416"/>
      <c r="F49" s="416"/>
      <c r="G49" s="416"/>
      <c r="H49" s="416"/>
      <c r="I49" s="416"/>
      <c r="J49" s="416"/>
      <c r="K49" s="416"/>
      <c r="L49" s="416"/>
      <c r="M49" s="628"/>
      <c r="N49" s="366"/>
      <c r="O49" s="366"/>
      <c r="P49" s="366"/>
      <c r="Q49" s="366"/>
      <c r="R49" s="629"/>
      <c r="S49" s="628"/>
      <c r="T49" s="366"/>
      <c r="U49" s="366"/>
      <c r="V49" s="366"/>
      <c r="W49" s="366"/>
      <c r="X49" s="629"/>
      <c r="Y49" s="628"/>
      <c r="Z49" s="366"/>
      <c r="AA49" s="366"/>
      <c r="AB49" s="366"/>
      <c r="AC49" s="366"/>
      <c r="AD49" s="629"/>
      <c r="AG49" s="111">
        <f t="shared" si="0"/>
        <v>0</v>
      </c>
      <c r="AH49" s="95">
        <f t="shared" si="1"/>
        <v>0</v>
      </c>
      <c r="AI49" s="95">
        <f t="shared" si="2"/>
        <v>0</v>
      </c>
      <c r="AJ49" s="95">
        <f t="shared" si="3"/>
        <v>0</v>
      </c>
      <c r="AL49" s="111">
        <f t="shared" si="4"/>
        <v>0</v>
      </c>
      <c r="AP49" s="111">
        <f>CNGE_2021_M1_Secc1!S579</f>
        <v>0</v>
      </c>
      <c r="AQ49" s="111">
        <f>CNGE_2021_M1_Secc1!Y579</f>
        <v>0</v>
      </c>
      <c r="AT49" s="111">
        <f t="shared" si="5"/>
        <v>0</v>
      </c>
      <c r="AU49" s="111">
        <f t="shared" si="6"/>
        <v>0</v>
      </c>
    </row>
    <row r="50" spans="1:47">
      <c r="A50" s="306"/>
      <c r="B50" s="217"/>
      <c r="C50" s="307" t="s">
        <v>99</v>
      </c>
      <c r="D50" s="416" t="str">
        <f>IF(CNGE_2021_M1_Secc1!D69="","",CNGE_2021_M1_Secc1!D69)</f>
        <v/>
      </c>
      <c r="E50" s="416"/>
      <c r="F50" s="416"/>
      <c r="G50" s="416"/>
      <c r="H50" s="416"/>
      <c r="I50" s="416"/>
      <c r="J50" s="416"/>
      <c r="K50" s="416"/>
      <c r="L50" s="416"/>
      <c r="M50" s="628"/>
      <c r="N50" s="366"/>
      <c r="O50" s="366"/>
      <c r="P50" s="366"/>
      <c r="Q50" s="366"/>
      <c r="R50" s="629"/>
      <c r="S50" s="628"/>
      <c r="T50" s="366"/>
      <c r="U50" s="366"/>
      <c r="V50" s="366"/>
      <c r="W50" s="366"/>
      <c r="X50" s="629"/>
      <c r="Y50" s="628"/>
      <c r="Z50" s="366"/>
      <c r="AA50" s="366"/>
      <c r="AB50" s="366"/>
      <c r="AC50" s="366"/>
      <c r="AD50" s="629"/>
      <c r="AG50" s="111">
        <f t="shared" si="0"/>
        <v>0</v>
      </c>
      <c r="AH50" s="95">
        <f t="shared" si="1"/>
        <v>0</v>
      </c>
      <c r="AI50" s="95">
        <f t="shared" si="2"/>
        <v>0</v>
      </c>
      <c r="AJ50" s="95">
        <f t="shared" si="3"/>
        <v>0</v>
      </c>
      <c r="AL50" s="111">
        <f t="shared" si="4"/>
        <v>0</v>
      </c>
      <c r="AP50" s="111">
        <f>CNGE_2021_M1_Secc1!S580</f>
        <v>0</v>
      </c>
      <c r="AQ50" s="111">
        <f>CNGE_2021_M1_Secc1!Y580</f>
        <v>0</v>
      </c>
      <c r="AT50" s="111">
        <f t="shared" si="5"/>
        <v>0</v>
      </c>
      <c r="AU50" s="111">
        <f t="shared" si="6"/>
        <v>0</v>
      </c>
    </row>
    <row r="51" spans="1:47">
      <c r="A51" s="306"/>
      <c r="B51" s="217"/>
      <c r="C51" s="307" t="s">
        <v>100</v>
      </c>
      <c r="D51" s="416" t="str">
        <f>IF(CNGE_2021_M1_Secc1!D70="","",CNGE_2021_M1_Secc1!D70)</f>
        <v/>
      </c>
      <c r="E51" s="416"/>
      <c r="F51" s="416"/>
      <c r="G51" s="416"/>
      <c r="H51" s="416"/>
      <c r="I51" s="416"/>
      <c r="J51" s="416"/>
      <c r="K51" s="416"/>
      <c r="L51" s="416"/>
      <c r="M51" s="628"/>
      <c r="N51" s="366"/>
      <c r="O51" s="366"/>
      <c r="P51" s="366"/>
      <c r="Q51" s="366"/>
      <c r="R51" s="629"/>
      <c r="S51" s="628"/>
      <c r="T51" s="366"/>
      <c r="U51" s="366"/>
      <c r="V51" s="366"/>
      <c r="W51" s="366"/>
      <c r="X51" s="629"/>
      <c r="Y51" s="628"/>
      <c r="Z51" s="366"/>
      <c r="AA51" s="366"/>
      <c r="AB51" s="366"/>
      <c r="AC51" s="366"/>
      <c r="AD51" s="629"/>
      <c r="AG51" s="111">
        <f t="shared" si="0"/>
        <v>0</v>
      </c>
      <c r="AH51" s="95">
        <f t="shared" si="1"/>
        <v>0</v>
      </c>
      <c r="AI51" s="95">
        <f t="shared" si="2"/>
        <v>0</v>
      </c>
      <c r="AJ51" s="95">
        <f t="shared" si="3"/>
        <v>0</v>
      </c>
      <c r="AL51" s="111">
        <f t="shared" si="4"/>
        <v>0</v>
      </c>
      <c r="AP51" s="111">
        <f>CNGE_2021_M1_Secc1!S581</f>
        <v>0</v>
      </c>
      <c r="AQ51" s="111">
        <f>CNGE_2021_M1_Secc1!Y581</f>
        <v>0</v>
      </c>
      <c r="AT51" s="111">
        <f t="shared" si="5"/>
        <v>0</v>
      </c>
      <c r="AU51" s="111">
        <f t="shared" si="6"/>
        <v>0</v>
      </c>
    </row>
    <row r="52" spans="1:47">
      <c r="A52" s="306"/>
      <c r="B52" s="217"/>
      <c r="C52" s="307" t="s">
        <v>101</v>
      </c>
      <c r="D52" s="416" t="str">
        <f>IF(CNGE_2021_M1_Secc1!D71="","",CNGE_2021_M1_Secc1!D71)</f>
        <v/>
      </c>
      <c r="E52" s="416"/>
      <c r="F52" s="416"/>
      <c r="G52" s="416"/>
      <c r="H52" s="416"/>
      <c r="I52" s="416"/>
      <c r="J52" s="416"/>
      <c r="K52" s="416"/>
      <c r="L52" s="416"/>
      <c r="M52" s="628"/>
      <c r="N52" s="366"/>
      <c r="O52" s="366"/>
      <c r="P52" s="366"/>
      <c r="Q52" s="366"/>
      <c r="R52" s="629"/>
      <c r="S52" s="628"/>
      <c r="T52" s="366"/>
      <c r="U52" s="366"/>
      <c r="V52" s="366"/>
      <c r="W52" s="366"/>
      <c r="X52" s="629"/>
      <c r="Y52" s="628"/>
      <c r="Z52" s="366"/>
      <c r="AA52" s="366"/>
      <c r="AB52" s="366"/>
      <c r="AC52" s="366"/>
      <c r="AD52" s="629"/>
      <c r="AG52" s="111">
        <f t="shared" si="0"/>
        <v>0</v>
      </c>
      <c r="AH52" s="95">
        <f t="shared" si="1"/>
        <v>0</v>
      </c>
      <c r="AI52" s="95">
        <f t="shared" si="2"/>
        <v>0</v>
      </c>
      <c r="AJ52" s="95">
        <f t="shared" si="3"/>
        <v>0</v>
      </c>
      <c r="AL52" s="111">
        <f t="shared" si="4"/>
        <v>0</v>
      </c>
      <c r="AP52" s="111">
        <f>CNGE_2021_M1_Secc1!S582</f>
        <v>0</v>
      </c>
      <c r="AQ52" s="111">
        <f>CNGE_2021_M1_Secc1!Y582</f>
        <v>0</v>
      </c>
      <c r="AT52" s="111">
        <f t="shared" si="5"/>
        <v>0</v>
      </c>
      <c r="AU52" s="111">
        <f t="shared" si="6"/>
        <v>0</v>
      </c>
    </row>
    <row r="53" spans="1:47">
      <c r="A53" s="306"/>
      <c r="B53" s="217"/>
      <c r="C53" s="307" t="s">
        <v>102</v>
      </c>
      <c r="D53" s="416" t="str">
        <f>IF(CNGE_2021_M1_Secc1!D72="","",CNGE_2021_M1_Secc1!D72)</f>
        <v/>
      </c>
      <c r="E53" s="416"/>
      <c r="F53" s="416"/>
      <c r="G53" s="416"/>
      <c r="H53" s="416"/>
      <c r="I53" s="416"/>
      <c r="J53" s="416"/>
      <c r="K53" s="416"/>
      <c r="L53" s="416"/>
      <c r="M53" s="628"/>
      <c r="N53" s="366"/>
      <c r="O53" s="366"/>
      <c r="P53" s="366"/>
      <c r="Q53" s="366"/>
      <c r="R53" s="629"/>
      <c r="S53" s="628"/>
      <c r="T53" s="366"/>
      <c r="U53" s="366"/>
      <c r="V53" s="366"/>
      <c r="W53" s="366"/>
      <c r="X53" s="629"/>
      <c r="Y53" s="628"/>
      <c r="Z53" s="366"/>
      <c r="AA53" s="366"/>
      <c r="AB53" s="366"/>
      <c r="AC53" s="366"/>
      <c r="AD53" s="629"/>
      <c r="AG53" s="111">
        <f t="shared" si="0"/>
        <v>0</v>
      </c>
      <c r="AH53" s="95">
        <f t="shared" si="1"/>
        <v>0</v>
      </c>
      <c r="AI53" s="95">
        <f t="shared" si="2"/>
        <v>0</v>
      </c>
      <c r="AJ53" s="95">
        <f t="shared" si="3"/>
        <v>0</v>
      </c>
      <c r="AL53" s="111">
        <f t="shared" si="4"/>
        <v>0</v>
      </c>
      <c r="AP53" s="111">
        <f>CNGE_2021_M1_Secc1!S583</f>
        <v>0</v>
      </c>
      <c r="AQ53" s="111">
        <f>CNGE_2021_M1_Secc1!Y583</f>
        <v>0</v>
      </c>
      <c r="AT53" s="111">
        <f t="shared" si="5"/>
        <v>0</v>
      </c>
      <c r="AU53" s="111">
        <f t="shared" si="6"/>
        <v>0</v>
      </c>
    </row>
    <row r="54" spans="1:47">
      <c r="A54" s="306"/>
      <c r="B54" s="217"/>
      <c r="C54" s="307" t="s">
        <v>103</v>
      </c>
      <c r="D54" s="416" t="str">
        <f>IF(CNGE_2021_M1_Secc1!D73="","",CNGE_2021_M1_Secc1!D73)</f>
        <v/>
      </c>
      <c r="E54" s="416"/>
      <c r="F54" s="416"/>
      <c r="G54" s="416"/>
      <c r="H54" s="416"/>
      <c r="I54" s="416"/>
      <c r="J54" s="416"/>
      <c r="K54" s="416"/>
      <c r="L54" s="416"/>
      <c r="M54" s="628"/>
      <c r="N54" s="366"/>
      <c r="O54" s="366"/>
      <c r="P54" s="366"/>
      <c r="Q54" s="366"/>
      <c r="R54" s="629"/>
      <c r="S54" s="628"/>
      <c r="T54" s="366"/>
      <c r="U54" s="366"/>
      <c r="V54" s="366"/>
      <c r="W54" s="366"/>
      <c r="X54" s="629"/>
      <c r="Y54" s="628"/>
      <c r="Z54" s="366"/>
      <c r="AA54" s="366"/>
      <c r="AB54" s="366"/>
      <c r="AC54" s="366"/>
      <c r="AD54" s="629"/>
      <c r="AG54" s="111">
        <f t="shared" si="0"/>
        <v>0</v>
      </c>
      <c r="AH54" s="95">
        <f t="shared" si="1"/>
        <v>0</v>
      </c>
      <c r="AI54" s="95">
        <f t="shared" si="2"/>
        <v>0</v>
      </c>
      <c r="AJ54" s="95">
        <f t="shared" si="3"/>
        <v>0</v>
      </c>
      <c r="AL54" s="111">
        <f t="shared" si="4"/>
        <v>0</v>
      </c>
      <c r="AP54" s="111">
        <f>CNGE_2021_M1_Secc1!S584</f>
        <v>0</v>
      </c>
      <c r="AQ54" s="111">
        <f>CNGE_2021_M1_Secc1!Y584</f>
        <v>0</v>
      </c>
      <c r="AT54" s="111">
        <f t="shared" si="5"/>
        <v>0</v>
      </c>
      <c r="AU54" s="111">
        <f t="shared" si="6"/>
        <v>0</v>
      </c>
    </row>
    <row r="55" spans="1:47">
      <c r="A55" s="306"/>
      <c r="B55" s="217"/>
      <c r="C55" s="307" t="s">
        <v>104</v>
      </c>
      <c r="D55" s="416" t="str">
        <f>IF(CNGE_2021_M1_Secc1!D74="","",CNGE_2021_M1_Secc1!D74)</f>
        <v/>
      </c>
      <c r="E55" s="416"/>
      <c r="F55" s="416"/>
      <c r="G55" s="416"/>
      <c r="H55" s="416"/>
      <c r="I55" s="416"/>
      <c r="J55" s="416"/>
      <c r="K55" s="416"/>
      <c r="L55" s="416"/>
      <c r="M55" s="628"/>
      <c r="N55" s="366"/>
      <c r="O55" s="366"/>
      <c r="P55" s="366"/>
      <c r="Q55" s="366"/>
      <c r="R55" s="629"/>
      <c r="S55" s="628"/>
      <c r="T55" s="366"/>
      <c r="U55" s="366"/>
      <c r="V55" s="366"/>
      <c r="W55" s="366"/>
      <c r="X55" s="629"/>
      <c r="Y55" s="628"/>
      <c r="Z55" s="366"/>
      <c r="AA55" s="366"/>
      <c r="AB55" s="366"/>
      <c r="AC55" s="366"/>
      <c r="AD55" s="629"/>
      <c r="AG55" s="111">
        <f t="shared" si="0"/>
        <v>0</v>
      </c>
      <c r="AH55" s="95">
        <f t="shared" si="1"/>
        <v>0</v>
      </c>
      <c r="AI55" s="95">
        <f t="shared" si="2"/>
        <v>0</v>
      </c>
      <c r="AJ55" s="95">
        <f t="shared" si="3"/>
        <v>0</v>
      </c>
      <c r="AL55" s="111">
        <f t="shared" si="4"/>
        <v>0</v>
      </c>
      <c r="AP55" s="111">
        <f>CNGE_2021_M1_Secc1!S585</f>
        <v>0</v>
      </c>
      <c r="AQ55" s="111">
        <f>CNGE_2021_M1_Secc1!Y585</f>
        <v>0</v>
      </c>
      <c r="AT55" s="111">
        <f t="shared" si="5"/>
        <v>0</v>
      </c>
      <c r="AU55" s="111">
        <f t="shared" si="6"/>
        <v>0</v>
      </c>
    </row>
    <row r="56" spans="1:47">
      <c r="A56" s="306"/>
      <c r="B56" s="217"/>
      <c r="C56" s="307" t="s">
        <v>105</v>
      </c>
      <c r="D56" s="416" t="str">
        <f>IF(CNGE_2021_M1_Secc1!D75="","",CNGE_2021_M1_Secc1!D75)</f>
        <v/>
      </c>
      <c r="E56" s="416"/>
      <c r="F56" s="416"/>
      <c r="G56" s="416"/>
      <c r="H56" s="416"/>
      <c r="I56" s="416"/>
      <c r="J56" s="416"/>
      <c r="K56" s="416"/>
      <c r="L56" s="416"/>
      <c r="M56" s="628"/>
      <c r="N56" s="366"/>
      <c r="O56" s="366"/>
      <c r="P56" s="366"/>
      <c r="Q56" s="366"/>
      <c r="R56" s="629"/>
      <c r="S56" s="628"/>
      <c r="T56" s="366"/>
      <c r="U56" s="366"/>
      <c r="V56" s="366"/>
      <c r="W56" s="366"/>
      <c r="X56" s="629"/>
      <c r="Y56" s="628"/>
      <c r="Z56" s="366"/>
      <c r="AA56" s="366"/>
      <c r="AB56" s="366"/>
      <c r="AC56" s="366"/>
      <c r="AD56" s="629"/>
      <c r="AG56" s="111">
        <f t="shared" si="0"/>
        <v>0</v>
      </c>
      <c r="AH56" s="95">
        <f t="shared" si="1"/>
        <v>0</v>
      </c>
      <c r="AI56" s="95">
        <f t="shared" si="2"/>
        <v>0</v>
      </c>
      <c r="AJ56" s="95">
        <f t="shared" si="3"/>
        <v>0</v>
      </c>
      <c r="AL56" s="111">
        <f t="shared" si="4"/>
        <v>0</v>
      </c>
      <c r="AP56" s="111">
        <f>CNGE_2021_M1_Secc1!S586</f>
        <v>0</v>
      </c>
      <c r="AQ56" s="111">
        <f>CNGE_2021_M1_Secc1!Y586</f>
        <v>0</v>
      </c>
      <c r="AT56" s="111">
        <f t="shared" si="5"/>
        <v>0</v>
      </c>
      <c r="AU56" s="111">
        <f t="shared" si="6"/>
        <v>0</v>
      </c>
    </row>
    <row r="57" spans="1:47">
      <c r="A57" s="306"/>
      <c r="B57" s="217"/>
      <c r="C57" s="307" t="s">
        <v>106</v>
      </c>
      <c r="D57" s="416" t="str">
        <f>IF(CNGE_2021_M1_Secc1!D76="","",CNGE_2021_M1_Secc1!D76)</f>
        <v/>
      </c>
      <c r="E57" s="416"/>
      <c r="F57" s="416"/>
      <c r="G57" s="416"/>
      <c r="H57" s="416"/>
      <c r="I57" s="416"/>
      <c r="J57" s="416"/>
      <c r="K57" s="416"/>
      <c r="L57" s="416"/>
      <c r="M57" s="628"/>
      <c r="N57" s="366"/>
      <c r="O57" s="366"/>
      <c r="P57" s="366"/>
      <c r="Q57" s="366"/>
      <c r="R57" s="629"/>
      <c r="S57" s="628"/>
      <c r="T57" s="366"/>
      <c r="U57" s="366"/>
      <c r="V57" s="366"/>
      <c r="W57" s="366"/>
      <c r="X57" s="629"/>
      <c r="Y57" s="628"/>
      <c r="Z57" s="366"/>
      <c r="AA57" s="366"/>
      <c r="AB57" s="366"/>
      <c r="AC57" s="366"/>
      <c r="AD57" s="629"/>
      <c r="AG57" s="111">
        <f t="shared" si="0"/>
        <v>0</v>
      </c>
      <c r="AH57" s="95">
        <f t="shared" si="1"/>
        <v>0</v>
      </c>
      <c r="AI57" s="95">
        <f t="shared" si="2"/>
        <v>0</v>
      </c>
      <c r="AJ57" s="95">
        <f t="shared" si="3"/>
        <v>0</v>
      </c>
      <c r="AL57" s="111">
        <f t="shared" si="4"/>
        <v>0</v>
      </c>
      <c r="AP57" s="111">
        <f>CNGE_2021_M1_Secc1!S587</f>
        <v>0</v>
      </c>
      <c r="AQ57" s="111">
        <f>CNGE_2021_M1_Secc1!Y587</f>
        <v>0</v>
      </c>
      <c r="AT57" s="111">
        <f t="shared" si="5"/>
        <v>0</v>
      </c>
      <c r="AU57" s="111">
        <f t="shared" si="6"/>
        <v>0</v>
      </c>
    </row>
    <row r="58" spans="1:47">
      <c r="A58" s="306"/>
      <c r="B58" s="217"/>
      <c r="C58" s="307" t="s">
        <v>107</v>
      </c>
      <c r="D58" s="416" t="str">
        <f>IF(CNGE_2021_M1_Secc1!D77="","",CNGE_2021_M1_Secc1!D77)</f>
        <v/>
      </c>
      <c r="E58" s="416"/>
      <c r="F58" s="416"/>
      <c r="G58" s="416"/>
      <c r="H58" s="416"/>
      <c r="I58" s="416"/>
      <c r="J58" s="416"/>
      <c r="K58" s="416"/>
      <c r="L58" s="416"/>
      <c r="M58" s="628"/>
      <c r="N58" s="366"/>
      <c r="O58" s="366"/>
      <c r="P58" s="366"/>
      <c r="Q58" s="366"/>
      <c r="R58" s="629"/>
      <c r="S58" s="628"/>
      <c r="T58" s="366"/>
      <c r="U58" s="366"/>
      <c r="V58" s="366"/>
      <c r="W58" s="366"/>
      <c r="X58" s="629"/>
      <c r="Y58" s="628"/>
      <c r="Z58" s="366"/>
      <c r="AA58" s="366"/>
      <c r="AB58" s="366"/>
      <c r="AC58" s="366"/>
      <c r="AD58" s="629"/>
      <c r="AG58" s="111">
        <f t="shared" si="0"/>
        <v>0</v>
      </c>
      <c r="AH58" s="95">
        <f t="shared" si="1"/>
        <v>0</v>
      </c>
      <c r="AI58" s="95">
        <f t="shared" si="2"/>
        <v>0</v>
      </c>
      <c r="AJ58" s="95">
        <f t="shared" si="3"/>
        <v>0</v>
      </c>
      <c r="AL58" s="111">
        <f t="shared" si="4"/>
        <v>0</v>
      </c>
      <c r="AP58" s="111">
        <f>CNGE_2021_M1_Secc1!S588</f>
        <v>0</v>
      </c>
      <c r="AQ58" s="111">
        <f>CNGE_2021_M1_Secc1!Y588</f>
        <v>0</v>
      </c>
      <c r="AT58" s="111">
        <f t="shared" si="5"/>
        <v>0</v>
      </c>
      <c r="AU58" s="111">
        <f t="shared" si="6"/>
        <v>0</v>
      </c>
    </row>
    <row r="59" spans="1:47">
      <c r="A59" s="306"/>
      <c r="B59" s="217"/>
      <c r="C59" s="307" t="s">
        <v>108</v>
      </c>
      <c r="D59" s="416" t="str">
        <f>IF(CNGE_2021_M1_Secc1!D78="","",CNGE_2021_M1_Secc1!D78)</f>
        <v/>
      </c>
      <c r="E59" s="416"/>
      <c r="F59" s="416"/>
      <c r="G59" s="416"/>
      <c r="H59" s="416"/>
      <c r="I59" s="416"/>
      <c r="J59" s="416"/>
      <c r="K59" s="416"/>
      <c r="L59" s="416"/>
      <c r="M59" s="628"/>
      <c r="N59" s="366"/>
      <c r="O59" s="366"/>
      <c r="P59" s="366"/>
      <c r="Q59" s="366"/>
      <c r="R59" s="629"/>
      <c r="S59" s="628"/>
      <c r="T59" s="366"/>
      <c r="U59" s="366"/>
      <c r="V59" s="366"/>
      <c r="W59" s="366"/>
      <c r="X59" s="629"/>
      <c r="Y59" s="628"/>
      <c r="Z59" s="366"/>
      <c r="AA59" s="366"/>
      <c r="AB59" s="366"/>
      <c r="AC59" s="366"/>
      <c r="AD59" s="629"/>
      <c r="AG59" s="111">
        <f t="shared" si="0"/>
        <v>0</v>
      </c>
      <c r="AH59" s="95">
        <f t="shared" si="1"/>
        <v>0</v>
      </c>
      <c r="AI59" s="95">
        <f t="shared" si="2"/>
        <v>0</v>
      </c>
      <c r="AJ59" s="95">
        <f t="shared" si="3"/>
        <v>0</v>
      </c>
      <c r="AL59" s="111">
        <f t="shared" si="4"/>
        <v>0</v>
      </c>
      <c r="AP59" s="111">
        <f>CNGE_2021_M1_Secc1!S589</f>
        <v>0</v>
      </c>
      <c r="AQ59" s="111">
        <f>CNGE_2021_M1_Secc1!Y589</f>
        <v>0</v>
      </c>
      <c r="AT59" s="111">
        <f t="shared" si="5"/>
        <v>0</v>
      </c>
      <c r="AU59" s="111">
        <f t="shared" si="6"/>
        <v>0</v>
      </c>
    </row>
    <row r="60" spans="1:47">
      <c r="A60" s="306"/>
      <c r="B60" s="217"/>
      <c r="C60" s="307" t="s">
        <v>109</v>
      </c>
      <c r="D60" s="416" t="str">
        <f>IF(CNGE_2021_M1_Secc1!D79="","",CNGE_2021_M1_Secc1!D79)</f>
        <v/>
      </c>
      <c r="E60" s="416"/>
      <c r="F60" s="416"/>
      <c r="G60" s="416"/>
      <c r="H60" s="416"/>
      <c r="I60" s="416"/>
      <c r="J60" s="416"/>
      <c r="K60" s="416"/>
      <c r="L60" s="416"/>
      <c r="M60" s="628"/>
      <c r="N60" s="366"/>
      <c r="O60" s="366"/>
      <c r="P60" s="366"/>
      <c r="Q60" s="366"/>
      <c r="R60" s="629"/>
      <c r="S60" s="628"/>
      <c r="T60" s="366"/>
      <c r="U60" s="366"/>
      <c r="V60" s="366"/>
      <c r="W60" s="366"/>
      <c r="X60" s="629"/>
      <c r="Y60" s="628"/>
      <c r="Z60" s="366"/>
      <c r="AA60" s="366"/>
      <c r="AB60" s="366"/>
      <c r="AC60" s="366"/>
      <c r="AD60" s="629"/>
      <c r="AG60" s="111">
        <f t="shared" si="0"/>
        <v>0</v>
      </c>
      <c r="AH60" s="95">
        <f t="shared" si="1"/>
        <v>0</v>
      </c>
      <c r="AI60" s="95">
        <f t="shared" si="2"/>
        <v>0</v>
      </c>
      <c r="AJ60" s="95">
        <f t="shared" si="3"/>
        <v>0</v>
      </c>
      <c r="AL60" s="111">
        <f t="shared" si="4"/>
        <v>0</v>
      </c>
      <c r="AP60" s="111">
        <f>CNGE_2021_M1_Secc1!S590</f>
        <v>0</v>
      </c>
      <c r="AQ60" s="111">
        <f>CNGE_2021_M1_Secc1!Y590</f>
        <v>0</v>
      </c>
      <c r="AT60" s="111">
        <f t="shared" si="5"/>
        <v>0</v>
      </c>
      <c r="AU60" s="111">
        <f t="shared" si="6"/>
        <v>0</v>
      </c>
    </row>
    <row r="61" spans="1:47">
      <c r="A61" s="306"/>
      <c r="B61" s="217"/>
      <c r="C61" s="307" t="s">
        <v>110</v>
      </c>
      <c r="D61" s="416" t="str">
        <f>IF(CNGE_2021_M1_Secc1!D80="","",CNGE_2021_M1_Secc1!D80)</f>
        <v/>
      </c>
      <c r="E61" s="416"/>
      <c r="F61" s="416"/>
      <c r="G61" s="416"/>
      <c r="H61" s="416"/>
      <c r="I61" s="416"/>
      <c r="J61" s="416"/>
      <c r="K61" s="416"/>
      <c r="L61" s="416"/>
      <c r="M61" s="628"/>
      <c r="N61" s="366"/>
      <c r="O61" s="366"/>
      <c r="P61" s="366"/>
      <c r="Q61" s="366"/>
      <c r="R61" s="629"/>
      <c r="S61" s="628"/>
      <c r="T61" s="366"/>
      <c r="U61" s="366"/>
      <c r="V61" s="366"/>
      <c r="W61" s="366"/>
      <c r="X61" s="629"/>
      <c r="Y61" s="628"/>
      <c r="Z61" s="366"/>
      <c r="AA61" s="366"/>
      <c r="AB61" s="366"/>
      <c r="AC61" s="366"/>
      <c r="AD61" s="629"/>
      <c r="AG61" s="111">
        <f t="shared" si="0"/>
        <v>0</v>
      </c>
      <c r="AH61" s="95">
        <f t="shared" si="1"/>
        <v>0</v>
      </c>
      <c r="AI61" s="95">
        <f t="shared" si="2"/>
        <v>0</v>
      </c>
      <c r="AJ61" s="95">
        <f t="shared" si="3"/>
        <v>0</v>
      </c>
      <c r="AL61" s="111">
        <f t="shared" si="4"/>
        <v>0</v>
      </c>
      <c r="AP61" s="111">
        <f>CNGE_2021_M1_Secc1!S591</f>
        <v>0</v>
      </c>
      <c r="AQ61" s="111">
        <f>CNGE_2021_M1_Secc1!Y591</f>
        <v>0</v>
      </c>
      <c r="AT61" s="111">
        <f t="shared" si="5"/>
        <v>0</v>
      </c>
      <c r="AU61" s="111">
        <f t="shared" si="6"/>
        <v>0</v>
      </c>
    </row>
    <row r="62" spans="1:47">
      <c r="A62" s="306"/>
      <c r="B62" s="217"/>
      <c r="C62" s="307" t="s">
        <v>111</v>
      </c>
      <c r="D62" s="416" t="str">
        <f>IF(CNGE_2021_M1_Secc1!D81="","",CNGE_2021_M1_Secc1!D81)</f>
        <v/>
      </c>
      <c r="E62" s="416"/>
      <c r="F62" s="416"/>
      <c r="G62" s="416"/>
      <c r="H62" s="416"/>
      <c r="I62" s="416"/>
      <c r="J62" s="416"/>
      <c r="K62" s="416"/>
      <c r="L62" s="416"/>
      <c r="M62" s="628"/>
      <c r="N62" s="366"/>
      <c r="O62" s="366"/>
      <c r="P62" s="366"/>
      <c r="Q62" s="366"/>
      <c r="R62" s="629"/>
      <c r="S62" s="628"/>
      <c r="T62" s="366"/>
      <c r="U62" s="366"/>
      <c r="V62" s="366"/>
      <c r="W62" s="366"/>
      <c r="X62" s="629"/>
      <c r="Y62" s="628"/>
      <c r="Z62" s="366"/>
      <c r="AA62" s="366"/>
      <c r="AB62" s="366"/>
      <c r="AC62" s="366"/>
      <c r="AD62" s="629"/>
      <c r="AG62" s="111">
        <f t="shared" si="0"/>
        <v>0</v>
      </c>
      <c r="AH62" s="95">
        <f t="shared" si="1"/>
        <v>0</v>
      </c>
      <c r="AI62" s="95">
        <f t="shared" si="2"/>
        <v>0</v>
      </c>
      <c r="AJ62" s="95">
        <f t="shared" si="3"/>
        <v>0</v>
      </c>
      <c r="AL62" s="111">
        <f t="shared" si="4"/>
        <v>0</v>
      </c>
      <c r="AP62" s="111">
        <f>CNGE_2021_M1_Secc1!S592</f>
        <v>0</v>
      </c>
      <c r="AQ62" s="111">
        <f>CNGE_2021_M1_Secc1!Y592</f>
        <v>0</v>
      </c>
      <c r="AT62" s="111">
        <f t="shared" si="5"/>
        <v>0</v>
      </c>
      <c r="AU62" s="111">
        <f t="shared" si="6"/>
        <v>0</v>
      </c>
    </row>
    <row r="63" spans="1:47">
      <c r="A63" s="306"/>
      <c r="B63" s="217"/>
      <c r="C63" s="307" t="s">
        <v>112</v>
      </c>
      <c r="D63" s="416" t="str">
        <f>IF(CNGE_2021_M1_Secc1!D82="","",CNGE_2021_M1_Secc1!D82)</f>
        <v/>
      </c>
      <c r="E63" s="416"/>
      <c r="F63" s="416"/>
      <c r="G63" s="416"/>
      <c r="H63" s="416"/>
      <c r="I63" s="416"/>
      <c r="J63" s="416"/>
      <c r="K63" s="416"/>
      <c r="L63" s="416"/>
      <c r="M63" s="628"/>
      <c r="N63" s="366"/>
      <c r="O63" s="366"/>
      <c r="P63" s="366"/>
      <c r="Q63" s="366"/>
      <c r="R63" s="629"/>
      <c r="S63" s="628"/>
      <c r="T63" s="366"/>
      <c r="U63" s="366"/>
      <c r="V63" s="366"/>
      <c r="W63" s="366"/>
      <c r="X63" s="629"/>
      <c r="Y63" s="628"/>
      <c r="Z63" s="366"/>
      <c r="AA63" s="366"/>
      <c r="AB63" s="366"/>
      <c r="AC63" s="366"/>
      <c r="AD63" s="629"/>
      <c r="AG63" s="111">
        <f t="shared" si="0"/>
        <v>0</v>
      </c>
      <c r="AH63" s="95">
        <f t="shared" si="1"/>
        <v>0</v>
      </c>
      <c r="AI63" s="95">
        <f t="shared" si="2"/>
        <v>0</v>
      </c>
      <c r="AJ63" s="95">
        <f t="shared" si="3"/>
        <v>0</v>
      </c>
      <c r="AL63" s="111">
        <f t="shared" si="4"/>
        <v>0</v>
      </c>
      <c r="AP63" s="111">
        <f>CNGE_2021_M1_Secc1!S593</f>
        <v>0</v>
      </c>
      <c r="AQ63" s="111">
        <f>CNGE_2021_M1_Secc1!Y593</f>
        <v>0</v>
      </c>
      <c r="AT63" s="111">
        <f t="shared" si="5"/>
        <v>0</v>
      </c>
      <c r="AU63" s="111">
        <f t="shared" si="6"/>
        <v>0</v>
      </c>
    </row>
    <row r="64" spans="1:47">
      <c r="A64" s="306"/>
      <c r="B64" s="217"/>
      <c r="C64" s="307" t="s">
        <v>113</v>
      </c>
      <c r="D64" s="416" t="str">
        <f>IF(CNGE_2021_M1_Secc1!D83="","",CNGE_2021_M1_Secc1!D83)</f>
        <v/>
      </c>
      <c r="E64" s="416"/>
      <c r="F64" s="416"/>
      <c r="G64" s="416"/>
      <c r="H64" s="416"/>
      <c r="I64" s="416"/>
      <c r="J64" s="416"/>
      <c r="K64" s="416"/>
      <c r="L64" s="416"/>
      <c r="M64" s="628"/>
      <c r="N64" s="366"/>
      <c r="O64" s="366"/>
      <c r="P64" s="366"/>
      <c r="Q64" s="366"/>
      <c r="R64" s="629"/>
      <c r="S64" s="628"/>
      <c r="T64" s="366"/>
      <c r="U64" s="366"/>
      <c r="V64" s="366"/>
      <c r="W64" s="366"/>
      <c r="X64" s="629"/>
      <c r="Y64" s="628"/>
      <c r="Z64" s="366"/>
      <c r="AA64" s="366"/>
      <c r="AB64" s="366"/>
      <c r="AC64" s="366"/>
      <c r="AD64" s="629"/>
      <c r="AG64" s="111">
        <f t="shared" si="0"/>
        <v>0</v>
      </c>
      <c r="AH64" s="95">
        <f t="shared" si="1"/>
        <v>0</v>
      </c>
      <c r="AI64" s="95">
        <f t="shared" si="2"/>
        <v>0</v>
      </c>
      <c r="AJ64" s="95">
        <f t="shared" si="3"/>
        <v>0</v>
      </c>
      <c r="AL64" s="111">
        <f t="shared" si="4"/>
        <v>0</v>
      </c>
      <c r="AP64" s="111">
        <f>CNGE_2021_M1_Secc1!S594</f>
        <v>0</v>
      </c>
      <c r="AQ64" s="111">
        <f>CNGE_2021_M1_Secc1!Y594</f>
        <v>0</v>
      </c>
      <c r="AT64" s="111">
        <f t="shared" si="5"/>
        <v>0</v>
      </c>
      <c r="AU64" s="111">
        <f t="shared" si="6"/>
        <v>0</v>
      </c>
    </row>
    <row r="65" spans="1:47">
      <c r="A65" s="306"/>
      <c r="B65" s="217"/>
      <c r="C65" s="307" t="s">
        <v>114</v>
      </c>
      <c r="D65" s="416" t="str">
        <f>IF(CNGE_2021_M1_Secc1!D84="","",CNGE_2021_M1_Secc1!D84)</f>
        <v/>
      </c>
      <c r="E65" s="416"/>
      <c r="F65" s="416"/>
      <c r="G65" s="416"/>
      <c r="H65" s="416"/>
      <c r="I65" s="416"/>
      <c r="J65" s="416"/>
      <c r="K65" s="416"/>
      <c r="L65" s="416"/>
      <c r="M65" s="628"/>
      <c r="N65" s="366"/>
      <c r="O65" s="366"/>
      <c r="P65" s="366"/>
      <c r="Q65" s="366"/>
      <c r="R65" s="629"/>
      <c r="S65" s="628"/>
      <c r="T65" s="366"/>
      <c r="U65" s="366"/>
      <c r="V65" s="366"/>
      <c r="W65" s="366"/>
      <c r="X65" s="629"/>
      <c r="Y65" s="628"/>
      <c r="Z65" s="366"/>
      <c r="AA65" s="366"/>
      <c r="AB65" s="366"/>
      <c r="AC65" s="366"/>
      <c r="AD65" s="629"/>
      <c r="AG65" s="111">
        <f t="shared" si="0"/>
        <v>0</v>
      </c>
      <c r="AH65" s="95">
        <f t="shared" si="1"/>
        <v>0</v>
      </c>
      <c r="AI65" s="95">
        <f t="shared" si="2"/>
        <v>0</v>
      </c>
      <c r="AJ65" s="95">
        <f t="shared" si="3"/>
        <v>0</v>
      </c>
      <c r="AL65" s="111">
        <f t="shared" si="4"/>
        <v>0</v>
      </c>
      <c r="AP65" s="111">
        <f>CNGE_2021_M1_Secc1!S595</f>
        <v>0</v>
      </c>
      <c r="AQ65" s="111">
        <f>CNGE_2021_M1_Secc1!Y595</f>
        <v>0</v>
      </c>
      <c r="AT65" s="111">
        <f t="shared" si="5"/>
        <v>0</v>
      </c>
      <c r="AU65" s="111">
        <f t="shared" si="6"/>
        <v>0</v>
      </c>
    </row>
    <row r="66" spans="1:47">
      <c r="A66" s="306"/>
      <c r="B66" s="217"/>
      <c r="C66" s="307" t="s">
        <v>115</v>
      </c>
      <c r="D66" s="416" t="str">
        <f>IF(CNGE_2021_M1_Secc1!D85="","",CNGE_2021_M1_Secc1!D85)</f>
        <v/>
      </c>
      <c r="E66" s="416"/>
      <c r="F66" s="416"/>
      <c r="G66" s="416"/>
      <c r="H66" s="416"/>
      <c r="I66" s="416"/>
      <c r="J66" s="416"/>
      <c r="K66" s="416"/>
      <c r="L66" s="416"/>
      <c r="M66" s="628"/>
      <c r="N66" s="366"/>
      <c r="O66" s="366"/>
      <c r="P66" s="366"/>
      <c r="Q66" s="366"/>
      <c r="R66" s="629"/>
      <c r="S66" s="628"/>
      <c r="T66" s="366"/>
      <c r="U66" s="366"/>
      <c r="V66" s="366"/>
      <c r="W66" s="366"/>
      <c r="X66" s="629"/>
      <c r="Y66" s="628"/>
      <c r="Z66" s="366"/>
      <c r="AA66" s="366"/>
      <c r="AB66" s="366"/>
      <c r="AC66" s="366"/>
      <c r="AD66" s="629"/>
      <c r="AG66" s="111">
        <f t="shared" si="0"/>
        <v>0</v>
      </c>
      <c r="AH66" s="95">
        <f t="shared" si="1"/>
        <v>0</v>
      </c>
      <c r="AI66" s="95">
        <f t="shared" si="2"/>
        <v>0</v>
      </c>
      <c r="AJ66" s="95">
        <f t="shared" si="3"/>
        <v>0</v>
      </c>
      <c r="AL66" s="111">
        <f t="shared" si="4"/>
        <v>0</v>
      </c>
      <c r="AP66" s="111">
        <f>CNGE_2021_M1_Secc1!S596</f>
        <v>0</v>
      </c>
      <c r="AQ66" s="111">
        <f>CNGE_2021_M1_Secc1!Y596</f>
        <v>0</v>
      </c>
      <c r="AT66" s="111">
        <f t="shared" si="5"/>
        <v>0</v>
      </c>
      <c r="AU66" s="111">
        <f t="shared" si="6"/>
        <v>0</v>
      </c>
    </row>
    <row r="67" spans="1:47">
      <c r="A67" s="306"/>
      <c r="B67" s="217"/>
      <c r="C67" s="307" t="s">
        <v>116</v>
      </c>
      <c r="D67" s="416" t="str">
        <f>IF(CNGE_2021_M1_Secc1!D86="","",CNGE_2021_M1_Secc1!D86)</f>
        <v/>
      </c>
      <c r="E67" s="416"/>
      <c r="F67" s="416"/>
      <c r="G67" s="416"/>
      <c r="H67" s="416"/>
      <c r="I67" s="416"/>
      <c r="J67" s="416"/>
      <c r="K67" s="416"/>
      <c r="L67" s="416"/>
      <c r="M67" s="628"/>
      <c r="N67" s="366"/>
      <c r="O67" s="366"/>
      <c r="P67" s="366"/>
      <c r="Q67" s="366"/>
      <c r="R67" s="629"/>
      <c r="S67" s="628"/>
      <c r="T67" s="366"/>
      <c r="U67" s="366"/>
      <c r="V67" s="366"/>
      <c r="W67" s="366"/>
      <c r="X67" s="629"/>
      <c r="Y67" s="628"/>
      <c r="Z67" s="366"/>
      <c r="AA67" s="366"/>
      <c r="AB67" s="366"/>
      <c r="AC67" s="366"/>
      <c r="AD67" s="629"/>
      <c r="AG67" s="111">
        <f t="shared" si="0"/>
        <v>0</v>
      </c>
      <c r="AH67" s="95">
        <f t="shared" si="1"/>
        <v>0</v>
      </c>
      <c r="AI67" s="95">
        <f t="shared" si="2"/>
        <v>0</v>
      </c>
      <c r="AJ67" s="95">
        <f t="shared" si="3"/>
        <v>0</v>
      </c>
      <c r="AL67" s="111">
        <f t="shared" si="4"/>
        <v>0</v>
      </c>
      <c r="AP67" s="111">
        <f>CNGE_2021_M1_Secc1!S597</f>
        <v>0</v>
      </c>
      <c r="AQ67" s="111">
        <f>CNGE_2021_M1_Secc1!Y597</f>
        <v>0</v>
      </c>
      <c r="AT67" s="111">
        <f t="shared" si="5"/>
        <v>0</v>
      </c>
      <c r="AU67" s="111">
        <f t="shared" si="6"/>
        <v>0</v>
      </c>
    </row>
    <row r="68" spans="1:47">
      <c r="A68" s="306"/>
      <c r="B68" s="217"/>
      <c r="C68" s="307" t="s">
        <v>117</v>
      </c>
      <c r="D68" s="416" t="str">
        <f>IF(CNGE_2021_M1_Secc1!D87="","",CNGE_2021_M1_Secc1!D87)</f>
        <v/>
      </c>
      <c r="E68" s="416"/>
      <c r="F68" s="416"/>
      <c r="G68" s="416"/>
      <c r="H68" s="416"/>
      <c r="I68" s="416"/>
      <c r="J68" s="416"/>
      <c r="K68" s="416"/>
      <c r="L68" s="416"/>
      <c r="M68" s="628"/>
      <c r="N68" s="366"/>
      <c r="O68" s="366"/>
      <c r="P68" s="366"/>
      <c r="Q68" s="366"/>
      <c r="R68" s="629"/>
      <c r="S68" s="628"/>
      <c r="T68" s="366"/>
      <c r="U68" s="366"/>
      <c r="V68" s="366"/>
      <c r="W68" s="366"/>
      <c r="X68" s="629"/>
      <c r="Y68" s="628"/>
      <c r="Z68" s="366"/>
      <c r="AA68" s="366"/>
      <c r="AB68" s="366"/>
      <c r="AC68" s="366"/>
      <c r="AD68" s="629"/>
      <c r="AG68" s="111">
        <f t="shared" si="0"/>
        <v>0</v>
      </c>
      <c r="AH68" s="95">
        <f t="shared" si="1"/>
        <v>0</v>
      </c>
      <c r="AI68" s="95">
        <f t="shared" si="2"/>
        <v>0</v>
      </c>
      <c r="AJ68" s="95">
        <f t="shared" si="3"/>
        <v>0</v>
      </c>
      <c r="AL68" s="111">
        <f t="shared" si="4"/>
        <v>0</v>
      </c>
      <c r="AP68" s="111">
        <f>CNGE_2021_M1_Secc1!S598</f>
        <v>0</v>
      </c>
      <c r="AQ68" s="111">
        <f>CNGE_2021_M1_Secc1!Y598</f>
        <v>0</v>
      </c>
      <c r="AT68" s="111">
        <f t="shared" si="5"/>
        <v>0</v>
      </c>
      <c r="AU68" s="111">
        <f t="shared" si="6"/>
        <v>0</v>
      </c>
    </row>
    <row r="69" spans="1:47">
      <c r="A69" s="306"/>
      <c r="B69" s="217"/>
      <c r="C69" s="307" t="s">
        <v>118</v>
      </c>
      <c r="D69" s="416" t="str">
        <f>IF(CNGE_2021_M1_Secc1!D88="","",CNGE_2021_M1_Secc1!D88)</f>
        <v/>
      </c>
      <c r="E69" s="416"/>
      <c r="F69" s="416"/>
      <c r="G69" s="416"/>
      <c r="H69" s="416"/>
      <c r="I69" s="416"/>
      <c r="J69" s="416"/>
      <c r="K69" s="416"/>
      <c r="L69" s="416"/>
      <c r="M69" s="628"/>
      <c r="N69" s="366"/>
      <c r="O69" s="366"/>
      <c r="P69" s="366"/>
      <c r="Q69" s="366"/>
      <c r="R69" s="629"/>
      <c r="S69" s="628"/>
      <c r="T69" s="366"/>
      <c r="U69" s="366"/>
      <c r="V69" s="366"/>
      <c r="W69" s="366"/>
      <c r="X69" s="629"/>
      <c r="Y69" s="628"/>
      <c r="Z69" s="366"/>
      <c r="AA69" s="366"/>
      <c r="AB69" s="366"/>
      <c r="AC69" s="366"/>
      <c r="AD69" s="629"/>
      <c r="AG69" s="111">
        <f t="shared" si="0"/>
        <v>0</v>
      </c>
      <c r="AH69" s="95">
        <f t="shared" si="1"/>
        <v>0</v>
      </c>
      <c r="AI69" s="95">
        <f t="shared" si="2"/>
        <v>0</v>
      </c>
      <c r="AJ69" s="95">
        <f t="shared" si="3"/>
        <v>0</v>
      </c>
      <c r="AL69" s="111">
        <f t="shared" si="4"/>
        <v>0</v>
      </c>
      <c r="AP69" s="111">
        <f>CNGE_2021_M1_Secc1!S599</f>
        <v>0</v>
      </c>
      <c r="AQ69" s="111">
        <f>CNGE_2021_M1_Secc1!Y599</f>
        <v>0</v>
      </c>
      <c r="AT69" s="111">
        <f t="shared" si="5"/>
        <v>0</v>
      </c>
      <c r="AU69" s="111">
        <f t="shared" si="6"/>
        <v>0</v>
      </c>
    </row>
    <row r="70" spans="1:47">
      <c r="A70" s="306"/>
      <c r="B70" s="217"/>
      <c r="C70" s="307" t="s">
        <v>119</v>
      </c>
      <c r="D70" s="416" t="str">
        <f>IF(CNGE_2021_M1_Secc1!D89="","",CNGE_2021_M1_Secc1!D89)</f>
        <v/>
      </c>
      <c r="E70" s="416"/>
      <c r="F70" s="416"/>
      <c r="G70" s="416"/>
      <c r="H70" s="416"/>
      <c r="I70" s="416"/>
      <c r="J70" s="416"/>
      <c r="K70" s="416"/>
      <c r="L70" s="416"/>
      <c r="M70" s="628"/>
      <c r="N70" s="366"/>
      <c r="O70" s="366"/>
      <c r="P70" s="366"/>
      <c r="Q70" s="366"/>
      <c r="R70" s="629"/>
      <c r="S70" s="628"/>
      <c r="T70" s="366"/>
      <c r="U70" s="366"/>
      <c r="V70" s="366"/>
      <c r="W70" s="366"/>
      <c r="X70" s="629"/>
      <c r="Y70" s="628"/>
      <c r="Z70" s="366"/>
      <c r="AA70" s="366"/>
      <c r="AB70" s="366"/>
      <c r="AC70" s="366"/>
      <c r="AD70" s="629"/>
      <c r="AG70" s="111">
        <f t="shared" si="0"/>
        <v>0</v>
      </c>
      <c r="AH70" s="95">
        <f t="shared" si="1"/>
        <v>0</v>
      </c>
      <c r="AI70" s="95">
        <f t="shared" si="2"/>
        <v>0</v>
      </c>
      <c r="AJ70" s="95">
        <f t="shared" si="3"/>
        <v>0</v>
      </c>
      <c r="AL70" s="111">
        <f t="shared" si="4"/>
        <v>0</v>
      </c>
      <c r="AP70" s="111">
        <f>CNGE_2021_M1_Secc1!S600</f>
        <v>0</v>
      </c>
      <c r="AQ70" s="111">
        <f>CNGE_2021_M1_Secc1!Y600</f>
        <v>0</v>
      </c>
      <c r="AT70" s="111">
        <f t="shared" si="5"/>
        <v>0</v>
      </c>
      <c r="AU70" s="111">
        <f t="shared" si="6"/>
        <v>0</v>
      </c>
    </row>
    <row r="71" spans="1:47">
      <c r="A71" s="306"/>
      <c r="B71" s="217"/>
      <c r="C71" s="307" t="s">
        <v>120</v>
      </c>
      <c r="D71" s="416" t="str">
        <f>IF(CNGE_2021_M1_Secc1!D90="","",CNGE_2021_M1_Secc1!D90)</f>
        <v/>
      </c>
      <c r="E71" s="416"/>
      <c r="F71" s="416"/>
      <c r="G71" s="416"/>
      <c r="H71" s="416"/>
      <c r="I71" s="416"/>
      <c r="J71" s="416"/>
      <c r="K71" s="416"/>
      <c r="L71" s="416"/>
      <c r="M71" s="628"/>
      <c r="N71" s="366"/>
      <c r="O71" s="366"/>
      <c r="P71" s="366"/>
      <c r="Q71" s="366"/>
      <c r="R71" s="629"/>
      <c r="S71" s="628"/>
      <c r="T71" s="366"/>
      <c r="U71" s="366"/>
      <c r="V71" s="366"/>
      <c r="W71" s="366"/>
      <c r="X71" s="629"/>
      <c r="Y71" s="628"/>
      <c r="Z71" s="366"/>
      <c r="AA71" s="366"/>
      <c r="AB71" s="366"/>
      <c r="AC71" s="366"/>
      <c r="AD71" s="629"/>
      <c r="AG71" s="111">
        <f t="shared" si="0"/>
        <v>0</v>
      </c>
      <c r="AH71" s="95">
        <f t="shared" si="1"/>
        <v>0</v>
      </c>
      <c r="AI71" s="95">
        <f t="shared" si="2"/>
        <v>0</v>
      </c>
      <c r="AJ71" s="95">
        <f t="shared" si="3"/>
        <v>0</v>
      </c>
      <c r="AL71" s="111">
        <f t="shared" si="4"/>
        <v>0</v>
      </c>
      <c r="AP71" s="111">
        <f>CNGE_2021_M1_Secc1!S601</f>
        <v>0</v>
      </c>
      <c r="AQ71" s="111">
        <f>CNGE_2021_M1_Secc1!Y601</f>
        <v>0</v>
      </c>
      <c r="AT71" s="111">
        <f t="shared" si="5"/>
        <v>0</v>
      </c>
      <c r="AU71" s="111">
        <f t="shared" si="6"/>
        <v>0</v>
      </c>
    </row>
    <row r="72" spans="1:47">
      <c r="A72" s="306"/>
      <c r="B72" s="217"/>
      <c r="C72" s="307" t="s">
        <v>121</v>
      </c>
      <c r="D72" s="416" t="str">
        <f>IF(CNGE_2021_M1_Secc1!D91="","",CNGE_2021_M1_Secc1!D91)</f>
        <v/>
      </c>
      <c r="E72" s="416"/>
      <c r="F72" s="416"/>
      <c r="G72" s="416"/>
      <c r="H72" s="416"/>
      <c r="I72" s="416"/>
      <c r="J72" s="416"/>
      <c r="K72" s="416"/>
      <c r="L72" s="416"/>
      <c r="M72" s="628"/>
      <c r="N72" s="366"/>
      <c r="O72" s="366"/>
      <c r="P72" s="366"/>
      <c r="Q72" s="366"/>
      <c r="R72" s="629"/>
      <c r="S72" s="628"/>
      <c r="T72" s="366"/>
      <c r="U72" s="366"/>
      <c r="V72" s="366"/>
      <c r="W72" s="366"/>
      <c r="X72" s="629"/>
      <c r="Y72" s="628"/>
      <c r="Z72" s="366"/>
      <c r="AA72" s="366"/>
      <c r="AB72" s="366"/>
      <c r="AC72" s="366"/>
      <c r="AD72" s="629"/>
      <c r="AG72" s="111">
        <f t="shared" si="0"/>
        <v>0</v>
      </c>
      <c r="AH72" s="95">
        <f t="shared" si="1"/>
        <v>0</v>
      </c>
      <c r="AI72" s="95">
        <f t="shared" si="2"/>
        <v>0</v>
      </c>
      <c r="AJ72" s="95">
        <f t="shared" si="3"/>
        <v>0</v>
      </c>
      <c r="AL72" s="111">
        <f t="shared" si="4"/>
        <v>0</v>
      </c>
      <c r="AP72" s="111">
        <f>CNGE_2021_M1_Secc1!S602</f>
        <v>0</v>
      </c>
      <c r="AQ72" s="111">
        <f>CNGE_2021_M1_Secc1!Y602</f>
        <v>0</v>
      </c>
      <c r="AT72" s="111">
        <f t="shared" si="5"/>
        <v>0</v>
      </c>
      <c r="AU72" s="111">
        <f t="shared" si="6"/>
        <v>0</v>
      </c>
    </row>
    <row r="73" spans="1:47">
      <c r="A73" s="306"/>
      <c r="B73" s="217"/>
      <c r="C73" s="307" t="s">
        <v>122</v>
      </c>
      <c r="D73" s="416" t="str">
        <f>IF(CNGE_2021_M1_Secc1!D92="","",CNGE_2021_M1_Secc1!D92)</f>
        <v/>
      </c>
      <c r="E73" s="416"/>
      <c r="F73" s="416"/>
      <c r="G73" s="416"/>
      <c r="H73" s="416"/>
      <c r="I73" s="416"/>
      <c r="J73" s="416"/>
      <c r="K73" s="416"/>
      <c r="L73" s="416"/>
      <c r="M73" s="628"/>
      <c r="N73" s="366"/>
      <c r="O73" s="366"/>
      <c r="P73" s="366"/>
      <c r="Q73" s="366"/>
      <c r="R73" s="629"/>
      <c r="S73" s="628"/>
      <c r="T73" s="366"/>
      <c r="U73" s="366"/>
      <c r="V73" s="366"/>
      <c r="W73" s="366"/>
      <c r="X73" s="629"/>
      <c r="Y73" s="628"/>
      <c r="Z73" s="366"/>
      <c r="AA73" s="366"/>
      <c r="AB73" s="366"/>
      <c r="AC73" s="366"/>
      <c r="AD73" s="629"/>
      <c r="AG73" s="111">
        <f t="shared" si="0"/>
        <v>0</v>
      </c>
      <c r="AH73" s="95">
        <f t="shared" si="1"/>
        <v>0</v>
      </c>
      <c r="AI73" s="95">
        <f t="shared" si="2"/>
        <v>0</v>
      </c>
      <c r="AJ73" s="95">
        <f t="shared" si="3"/>
        <v>0</v>
      </c>
      <c r="AL73" s="111">
        <f t="shared" si="4"/>
        <v>0</v>
      </c>
      <c r="AP73" s="111">
        <f>CNGE_2021_M1_Secc1!S603</f>
        <v>0</v>
      </c>
      <c r="AQ73" s="111">
        <f>CNGE_2021_M1_Secc1!Y603</f>
        <v>0</v>
      </c>
      <c r="AT73" s="111">
        <f t="shared" si="5"/>
        <v>0</v>
      </c>
      <c r="AU73" s="111">
        <f t="shared" si="6"/>
        <v>0</v>
      </c>
    </row>
    <row r="74" spans="1:47">
      <c r="A74" s="306"/>
      <c r="B74" s="217"/>
      <c r="C74" s="307" t="s">
        <v>123</v>
      </c>
      <c r="D74" s="416" t="str">
        <f>IF(CNGE_2021_M1_Secc1!D93="","",CNGE_2021_M1_Secc1!D93)</f>
        <v/>
      </c>
      <c r="E74" s="416"/>
      <c r="F74" s="416"/>
      <c r="G74" s="416"/>
      <c r="H74" s="416"/>
      <c r="I74" s="416"/>
      <c r="J74" s="416"/>
      <c r="K74" s="416"/>
      <c r="L74" s="416"/>
      <c r="M74" s="628"/>
      <c r="N74" s="366"/>
      <c r="O74" s="366"/>
      <c r="P74" s="366"/>
      <c r="Q74" s="366"/>
      <c r="R74" s="629"/>
      <c r="S74" s="628"/>
      <c r="T74" s="366"/>
      <c r="U74" s="366"/>
      <c r="V74" s="366"/>
      <c r="W74" s="366"/>
      <c r="X74" s="629"/>
      <c r="Y74" s="628"/>
      <c r="Z74" s="366"/>
      <c r="AA74" s="366"/>
      <c r="AB74" s="366"/>
      <c r="AC74" s="366"/>
      <c r="AD74" s="629"/>
      <c r="AG74" s="111">
        <f t="shared" si="0"/>
        <v>0</v>
      </c>
      <c r="AH74" s="95">
        <f t="shared" si="1"/>
        <v>0</v>
      </c>
      <c r="AI74" s="95">
        <f t="shared" si="2"/>
        <v>0</v>
      </c>
      <c r="AJ74" s="95">
        <f t="shared" si="3"/>
        <v>0</v>
      </c>
      <c r="AL74" s="111">
        <f t="shared" si="4"/>
        <v>0</v>
      </c>
      <c r="AP74" s="111">
        <f>CNGE_2021_M1_Secc1!S604</f>
        <v>0</v>
      </c>
      <c r="AQ74" s="111">
        <f>CNGE_2021_M1_Secc1!Y604</f>
        <v>0</v>
      </c>
      <c r="AT74" s="111">
        <f t="shared" si="5"/>
        <v>0</v>
      </c>
      <c r="AU74" s="111">
        <f t="shared" si="6"/>
        <v>0</v>
      </c>
    </row>
    <row r="75" spans="1:47">
      <c r="A75" s="306"/>
      <c r="B75" s="217"/>
      <c r="C75" s="307" t="s">
        <v>124</v>
      </c>
      <c r="D75" s="416" t="str">
        <f>IF(CNGE_2021_M1_Secc1!D94="","",CNGE_2021_M1_Secc1!D94)</f>
        <v/>
      </c>
      <c r="E75" s="416"/>
      <c r="F75" s="416"/>
      <c r="G75" s="416"/>
      <c r="H75" s="416"/>
      <c r="I75" s="416"/>
      <c r="J75" s="416"/>
      <c r="K75" s="416"/>
      <c r="L75" s="416"/>
      <c r="M75" s="628"/>
      <c r="N75" s="366"/>
      <c r="O75" s="366"/>
      <c r="P75" s="366"/>
      <c r="Q75" s="366"/>
      <c r="R75" s="629"/>
      <c r="S75" s="628"/>
      <c r="T75" s="366"/>
      <c r="U75" s="366"/>
      <c r="V75" s="366"/>
      <c r="W75" s="366"/>
      <c r="X75" s="629"/>
      <c r="Y75" s="628"/>
      <c r="Z75" s="366"/>
      <c r="AA75" s="366"/>
      <c r="AB75" s="366"/>
      <c r="AC75" s="366"/>
      <c r="AD75" s="629"/>
      <c r="AG75" s="111">
        <f t="shared" si="0"/>
        <v>0</v>
      </c>
      <c r="AH75" s="95">
        <f t="shared" si="1"/>
        <v>0</v>
      </c>
      <c r="AI75" s="95">
        <f t="shared" si="2"/>
        <v>0</v>
      </c>
      <c r="AJ75" s="95">
        <f t="shared" si="3"/>
        <v>0</v>
      </c>
      <c r="AL75" s="111">
        <f t="shared" si="4"/>
        <v>0</v>
      </c>
      <c r="AP75" s="111">
        <f>CNGE_2021_M1_Secc1!S605</f>
        <v>0</v>
      </c>
      <c r="AQ75" s="111">
        <f>CNGE_2021_M1_Secc1!Y605</f>
        <v>0</v>
      </c>
      <c r="AT75" s="111">
        <f t="shared" si="5"/>
        <v>0</v>
      </c>
      <c r="AU75" s="111">
        <f t="shared" si="6"/>
        <v>0</v>
      </c>
    </row>
    <row r="76" spans="1:47">
      <c r="A76" s="306"/>
      <c r="B76" s="217"/>
      <c r="C76" s="307" t="s">
        <v>125</v>
      </c>
      <c r="D76" s="416" t="str">
        <f>IF(CNGE_2021_M1_Secc1!D95="","",CNGE_2021_M1_Secc1!D95)</f>
        <v/>
      </c>
      <c r="E76" s="416"/>
      <c r="F76" s="416"/>
      <c r="G76" s="416"/>
      <c r="H76" s="416"/>
      <c r="I76" s="416"/>
      <c r="J76" s="416"/>
      <c r="K76" s="416"/>
      <c r="L76" s="416"/>
      <c r="M76" s="628"/>
      <c r="N76" s="366"/>
      <c r="O76" s="366"/>
      <c r="P76" s="366"/>
      <c r="Q76" s="366"/>
      <c r="R76" s="629"/>
      <c r="S76" s="628"/>
      <c r="T76" s="366"/>
      <c r="U76" s="366"/>
      <c r="V76" s="366"/>
      <c r="W76" s="366"/>
      <c r="X76" s="629"/>
      <c r="Y76" s="628"/>
      <c r="Z76" s="366"/>
      <c r="AA76" s="366"/>
      <c r="AB76" s="366"/>
      <c r="AC76" s="366"/>
      <c r="AD76" s="629"/>
      <c r="AG76" s="111">
        <f t="shared" si="0"/>
        <v>0</v>
      </c>
      <c r="AH76" s="95">
        <f t="shared" si="1"/>
        <v>0</v>
      </c>
      <c r="AI76" s="95">
        <f t="shared" si="2"/>
        <v>0</v>
      </c>
      <c r="AJ76" s="95">
        <f t="shared" si="3"/>
        <v>0</v>
      </c>
      <c r="AL76" s="111">
        <f t="shared" si="4"/>
        <v>0</v>
      </c>
      <c r="AP76" s="111">
        <f>CNGE_2021_M1_Secc1!S606</f>
        <v>0</v>
      </c>
      <c r="AQ76" s="111">
        <f>CNGE_2021_M1_Secc1!Y606</f>
        <v>0</v>
      </c>
      <c r="AT76" s="111">
        <f t="shared" si="5"/>
        <v>0</v>
      </c>
      <c r="AU76" s="111">
        <f t="shared" si="6"/>
        <v>0</v>
      </c>
    </row>
    <row r="77" spans="1:47">
      <c r="A77" s="306"/>
      <c r="B77" s="217"/>
      <c r="C77" s="307" t="s">
        <v>126</v>
      </c>
      <c r="D77" s="416" t="str">
        <f>IF(CNGE_2021_M1_Secc1!D96="","",CNGE_2021_M1_Secc1!D96)</f>
        <v/>
      </c>
      <c r="E77" s="416"/>
      <c r="F77" s="416"/>
      <c r="G77" s="416"/>
      <c r="H77" s="416"/>
      <c r="I77" s="416"/>
      <c r="J77" s="416"/>
      <c r="K77" s="416"/>
      <c r="L77" s="416"/>
      <c r="M77" s="628"/>
      <c r="N77" s="366"/>
      <c r="O77" s="366"/>
      <c r="P77" s="366"/>
      <c r="Q77" s="366"/>
      <c r="R77" s="629"/>
      <c r="S77" s="628"/>
      <c r="T77" s="366"/>
      <c r="U77" s="366"/>
      <c r="V77" s="366"/>
      <c r="W77" s="366"/>
      <c r="X77" s="629"/>
      <c r="Y77" s="628"/>
      <c r="Z77" s="366"/>
      <c r="AA77" s="366"/>
      <c r="AB77" s="366"/>
      <c r="AC77" s="366"/>
      <c r="AD77" s="629"/>
      <c r="AG77" s="111">
        <f t="shared" si="0"/>
        <v>0</v>
      </c>
      <c r="AH77" s="95">
        <f t="shared" si="1"/>
        <v>0</v>
      </c>
      <c r="AI77" s="95">
        <f t="shared" si="2"/>
        <v>0</v>
      </c>
      <c r="AJ77" s="95">
        <f t="shared" si="3"/>
        <v>0</v>
      </c>
      <c r="AL77" s="111">
        <f t="shared" si="4"/>
        <v>0</v>
      </c>
      <c r="AP77" s="111">
        <f>CNGE_2021_M1_Secc1!S607</f>
        <v>0</v>
      </c>
      <c r="AQ77" s="111">
        <f>CNGE_2021_M1_Secc1!Y607</f>
        <v>0</v>
      </c>
      <c r="AT77" s="111">
        <f t="shared" si="5"/>
        <v>0</v>
      </c>
      <c r="AU77" s="111">
        <f t="shared" si="6"/>
        <v>0</v>
      </c>
    </row>
    <row r="78" spans="1:47">
      <c r="A78" s="306"/>
      <c r="B78" s="217"/>
      <c r="C78" s="307" t="s">
        <v>127</v>
      </c>
      <c r="D78" s="416" t="str">
        <f>IF(CNGE_2021_M1_Secc1!D97="","",CNGE_2021_M1_Secc1!D97)</f>
        <v/>
      </c>
      <c r="E78" s="416"/>
      <c r="F78" s="416"/>
      <c r="G78" s="416"/>
      <c r="H78" s="416"/>
      <c r="I78" s="416"/>
      <c r="J78" s="416"/>
      <c r="K78" s="416"/>
      <c r="L78" s="416"/>
      <c r="M78" s="628"/>
      <c r="N78" s="366"/>
      <c r="O78" s="366"/>
      <c r="P78" s="366"/>
      <c r="Q78" s="366"/>
      <c r="R78" s="629"/>
      <c r="S78" s="628"/>
      <c r="T78" s="366"/>
      <c r="U78" s="366"/>
      <c r="V78" s="366"/>
      <c r="W78" s="366"/>
      <c r="X78" s="629"/>
      <c r="Y78" s="628"/>
      <c r="Z78" s="366"/>
      <c r="AA78" s="366"/>
      <c r="AB78" s="366"/>
      <c r="AC78" s="366"/>
      <c r="AD78" s="629"/>
      <c r="AG78" s="111">
        <f t="shared" si="0"/>
        <v>0</v>
      </c>
      <c r="AH78" s="95">
        <f t="shared" si="1"/>
        <v>0</v>
      </c>
      <c r="AI78" s="95">
        <f t="shared" si="2"/>
        <v>0</v>
      </c>
      <c r="AJ78" s="95">
        <f t="shared" si="3"/>
        <v>0</v>
      </c>
      <c r="AL78" s="111">
        <f t="shared" si="4"/>
        <v>0</v>
      </c>
      <c r="AP78" s="111">
        <f>CNGE_2021_M1_Secc1!S608</f>
        <v>0</v>
      </c>
      <c r="AQ78" s="111">
        <f>CNGE_2021_M1_Secc1!Y608</f>
        <v>0</v>
      </c>
      <c r="AT78" s="111">
        <f t="shared" si="5"/>
        <v>0</v>
      </c>
      <c r="AU78" s="111">
        <f t="shared" si="6"/>
        <v>0</v>
      </c>
    </row>
    <row r="79" spans="1:47">
      <c r="A79" s="306"/>
      <c r="B79" s="217"/>
      <c r="C79" s="307" t="s">
        <v>128</v>
      </c>
      <c r="D79" s="416" t="str">
        <f>IF(CNGE_2021_M1_Secc1!D98="","",CNGE_2021_M1_Secc1!D98)</f>
        <v/>
      </c>
      <c r="E79" s="416"/>
      <c r="F79" s="416"/>
      <c r="G79" s="416"/>
      <c r="H79" s="416"/>
      <c r="I79" s="416"/>
      <c r="J79" s="416"/>
      <c r="K79" s="416"/>
      <c r="L79" s="416"/>
      <c r="M79" s="628"/>
      <c r="N79" s="366"/>
      <c r="O79" s="366"/>
      <c r="P79" s="366"/>
      <c r="Q79" s="366"/>
      <c r="R79" s="629"/>
      <c r="S79" s="628"/>
      <c r="T79" s="366"/>
      <c r="U79" s="366"/>
      <c r="V79" s="366"/>
      <c r="W79" s="366"/>
      <c r="X79" s="629"/>
      <c r="Y79" s="628"/>
      <c r="Z79" s="366"/>
      <c r="AA79" s="366"/>
      <c r="AB79" s="366"/>
      <c r="AC79" s="366"/>
      <c r="AD79" s="629"/>
      <c r="AG79" s="111">
        <f t="shared" si="0"/>
        <v>0</v>
      </c>
      <c r="AH79" s="95">
        <f t="shared" si="1"/>
        <v>0</v>
      </c>
      <c r="AI79" s="95">
        <f t="shared" si="2"/>
        <v>0</v>
      </c>
      <c r="AJ79" s="95">
        <f t="shared" si="3"/>
        <v>0</v>
      </c>
      <c r="AL79" s="111">
        <f t="shared" si="4"/>
        <v>0</v>
      </c>
      <c r="AP79" s="111">
        <f>CNGE_2021_M1_Secc1!S609</f>
        <v>0</v>
      </c>
      <c r="AQ79" s="111">
        <f>CNGE_2021_M1_Secc1!Y609</f>
        <v>0</v>
      </c>
      <c r="AT79" s="111">
        <f t="shared" si="5"/>
        <v>0</v>
      </c>
      <c r="AU79" s="111">
        <f t="shared" si="6"/>
        <v>0</v>
      </c>
    </row>
    <row r="80" spans="1:47">
      <c r="A80" s="306"/>
      <c r="B80" s="217"/>
      <c r="C80" s="307" t="s">
        <v>129</v>
      </c>
      <c r="D80" s="416" t="str">
        <f>IF(CNGE_2021_M1_Secc1!D99="","",CNGE_2021_M1_Secc1!D99)</f>
        <v/>
      </c>
      <c r="E80" s="416"/>
      <c r="F80" s="416"/>
      <c r="G80" s="416"/>
      <c r="H80" s="416"/>
      <c r="I80" s="416"/>
      <c r="J80" s="416"/>
      <c r="K80" s="416"/>
      <c r="L80" s="416"/>
      <c r="M80" s="628"/>
      <c r="N80" s="366"/>
      <c r="O80" s="366"/>
      <c r="P80" s="366"/>
      <c r="Q80" s="366"/>
      <c r="R80" s="629"/>
      <c r="S80" s="628"/>
      <c r="T80" s="366"/>
      <c r="U80" s="366"/>
      <c r="V80" s="366"/>
      <c r="W80" s="366"/>
      <c r="X80" s="629"/>
      <c r="Y80" s="628"/>
      <c r="Z80" s="366"/>
      <c r="AA80" s="366"/>
      <c r="AB80" s="366"/>
      <c r="AC80" s="366"/>
      <c r="AD80" s="629"/>
      <c r="AG80" s="111">
        <f t="shared" si="0"/>
        <v>0</v>
      </c>
      <c r="AH80" s="95">
        <f t="shared" si="1"/>
        <v>0</v>
      </c>
      <c r="AI80" s="95">
        <f t="shared" si="2"/>
        <v>0</v>
      </c>
      <c r="AJ80" s="95">
        <f t="shared" si="3"/>
        <v>0</v>
      </c>
      <c r="AL80" s="111">
        <f t="shared" si="4"/>
        <v>0</v>
      </c>
      <c r="AP80" s="111">
        <f>CNGE_2021_M1_Secc1!S610</f>
        <v>0</v>
      </c>
      <c r="AQ80" s="111">
        <f>CNGE_2021_M1_Secc1!Y610</f>
        <v>0</v>
      </c>
      <c r="AT80" s="111">
        <f t="shared" si="5"/>
        <v>0</v>
      </c>
      <c r="AU80" s="111">
        <f t="shared" si="6"/>
        <v>0</v>
      </c>
    </row>
    <row r="81" spans="1:47">
      <c r="A81" s="306"/>
      <c r="B81" s="217"/>
      <c r="C81" s="307" t="s">
        <v>130</v>
      </c>
      <c r="D81" s="416" t="str">
        <f>IF(CNGE_2021_M1_Secc1!D100="","",CNGE_2021_M1_Secc1!D100)</f>
        <v/>
      </c>
      <c r="E81" s="416"/>
      <c r="F81" s="416"/>
      <c r="G81" s="416"/>
      <c r="H81" s="416"/>
      <c r="I81" s="416"/>
      <c r="J81" s="416"/>
      <c r="K81" s="416"/>
      <c r="L81" s="416"/>
      <c r="M81" s="628"/>
      <c r="N81" s="366"/>
      <c r="O81" s="366"/>
      <c r="P81" s="366"/>
      <c r="Q81" s="366"/>
      <c r="R81" s="629"/>
      <c r="S81" s="628"/>
      <c r="T81" s="366"/>
      <c r="U81" s="366"/>
      <c r="V81" s="366"/>
      <c r="W81" s="366"/>
      <c r="X81" s="629"/>
      <c r="Y81" s="628"/>
      <c r="Z81" s="366"/>
      <c r="AA81" s="366"/>
      <c r="AB81" s="366"/>
      <c r="AC81" s="366"/>
      <c r="AD81" s="629"/>
      <c r="AG81" s="111">
        <f t="shared" si="0"/>
        <v>0</v>
      </c>
      <c r="AH81" s="95">
        <f t="shared" si="1"/>
        <v>0</v>
      </c>
      <c r="AI81" s="95">
        <f t="shared" si="2"/>
        <v>0</v>
      </c>
      <c r="AJ81" s="95">
        <f t="shared" si="3"/>
        <v>0</v>
      </c>
      <c r="AL81" s="111">
        <f t="shared" si="4"/>
        <v>0</v>
      </c>
      <c r="AP81" s="111">
        <f>CNGE_2021_M1_Secc1!S611</f>
        <v>0</v>
      </c>
      <c r="AQ81" s="111">
        <f>CNGE_2021_M1_Secc1!Y611</f>
        <v>0</v>
      </c>
      <c r="AT81" s="111">
        <f t="shared" si="5"/>
        <v>0</v>
      </c>
      <c r="AU81" s="111">
        <f t="shared" si="6"/>
        <v>0</v>
      </c>
    </row>
    <row r="82" spans="1:47">
      <c r="A82" s="306"/>
      <c r="B82" s="217"/>
      <c r="C82" s="307" t="s">
        <v>131</v>
      </c>
      <c r="D82" s="416" t="str">
        <f>IF(CNGE_2021_M1_Secc1!D101="","",CNGE_2021_M1_Secc1!D101)</f>
        <v/>
      </c>
      <c r="E82" s="416"/>
      <c r="F82" s="416"/>
      <c r="G82" s="416"/>
      <c r="H82" s="416"/>
      <c r="I82" s="416"/>
      <c r="J82" s="416"/>
      <c r="K82" s="416"/>
      <c r="L82" s="416"/>
      <c r="M82" s="628"/>
      <c r="N82" s="366"/>
      <c r="O82" s="366"/>
      <c r="P82" s="366"/>
      <c r="Q82" s="366"/>
      <c r="R82" s="629"/>
      <c r="S82" s="628"/>
      <c r="T82" s="366"/>
      <c r="U82" s="366"/>
      <c r="V82" s="366"/>
      <c r="W82" s="366"/>
      <c r="X82" s="629"/>
      <c r="Y82" s="628"/>
      <c r="Z82" s="366"/>
      <c r="AA82" s="366"/>
      <c r="AB82" s="366"/>
      <c r="AC82" s="366"/>
      <c r="AD82" s="629"/>
      <c r="AG82" s="111">
        <f t="shared" si="0"/>
        <v>0</v>
      </c>
      <c r="AH82" s="95">
        <f t="shared" si="1"/>
        <v>0</v>
      </c>
      <c r="AI82" s="95">
        <f t="shared" si="2"/>
        <v>0</v>
      </c>
      <c r="AJ82" s="95">
        <f t="shared" si="3"/>
        <v>0</v>
      </c>
      <c r="AL82" s="111">
        <f t="shared" si="4"/>
        <v>0</v>
      </c>
      <c r="AP82" s="111">
        <f>CNGE_2021_M1_Secc1!S612</f>
        <v>0</v>
      </c>
      <c r="AQ82" s="111">
        <f>CNGE_2021_M1_Secc1!Y612</f>
        <v>0</v>
      </c>
      <c r="AT82" s="111">
        <f t="shared" si="5"/>
        <v>0</v>
      </c>
      <c r="AU82" s="111">
        <f t="shared" si="6"/>
        <v>0</v>
      </c>
    </row>
    <row r="83" spans="1:47">
      <c r="A83" s="306"/>
      <c r="B83" s="217"/>
      <c r="C83" s="307" t="s">
        <v>132</v>
      </c>
      <c r="D83" s="416" t="str">
        <f>IF(CNGE_2021_M1_Secc1!D102="","",CNGE_2021_M1_Secc1!D102)</f>
        <v/>
      </c>
      <c r="E83" s="416"/>
      <c r="F83" s="416"/>
      <c r="G83" s="416"/>
      <c r="H83" s="416"/>
      <c r="I83" s="416"/>
      <c r="J83" s="416"/>
      <c r="K83" s="416"/>
      <c r="L83" s="416"/>
      <c r="M83" s="628"/>
      <c r="N83" s="366"/>
      <c r="O83" s="366"/>
      <c r="P83" s="366"/>
      <c r="Q83" s="366"/>
      <c r="R83" s="629"/>
      <c r="S83" s="628"/>
      <c r="T83" s="366"/>
      <c r="U83" s="366"/>
      <c r="V83" s="366"/>
      <c r="W83" s="366"/>
      <c r="X83" s="629"/>
      <c r="Y83" s="628"/>
      <c r="Z83" s="366"/>
      <c r="AA83" s="366"/>
      <c r="AB83" s="366"/>
      <c r="AC83" s="366"/>
      <c r="AD83" s="629"/>
      <c r="AG83" s="111">
        <f t="shared" si="0"/>
        <v>0</v>
      </c>
      <c r="AH83" s="95">
        <f t="shared" si="1"/>
        <v>0</v>
      </c>
      <c r="AI83" s="95">
        <f t="shared" si="2"/>
        <v>0</v>
      </c>
      <c r="AJ83" s="95">
        <f t="shared" si="3"/>
        <v>0</v>
      </c>
      <c r="AL83" s="111">
        <f t="shared" si="4"/>
        <v>0</v>
      </c>
      <c r="AP83" s="111">
        <f>CNGE_2021_M1_Secc1!S613</f>
        <v>0</v>
      </c>
      <c r="AQ83" s="111">
        <f>CNGE_2021_M1_Secc1!Y613</f>
        <v>0</v>
      </c>
      <c r="AT83" s="111">
        <f t="shared" si="5"/>
        <v>0</v>
      </c>
      <c r="AU83" s="111">
        <f t="shared" si="6"/>
        <v>0</v>
      </c>
    </row>
    <row r="84" spans="1:47">
      <c r="A84" s="306"/>
      <c r="B84" s="217"/>
      <c r="C84" s="307" t="s">
        <v>133</v>
      </c>
      <c r="D84" s="416" t="str">
        <f>IF(CNGE_2021_M1_Secc1!D103="","",CNGE_2021_M1_Secc1!D103)</f>
        <v/>
      </c>
      <c r="E84" s="416"/>
      <c r="F84" s="416"/>
      <c r="G84" s="416"/>
      <c r="H84" s="416"/>
      <c r="I84" s="416"/>
      <c r="J84" s="416"/>
      <c r="K84" s="416"/>
      <c r="L84" s="416"/>
      <c r="M84" s="628"/>
      <c r="N84" s="366"/>
      <c r="O84" s="366"/>
      <c r="P84" s="366"/>
      <c r="Q84" s="366"/>
      <c r="R84" s="629"/>
      <c r="S84" s="628"/>
      <c r="T84" s="366"/>
      <c r="U84" s="366"/>
      <c r="V84" s="366"/>
      <c r="W84" s="366"/>
      <c r="X84" s="629"/>
      <c r="Y84" s="628"/>
      <c r="Z84" s="366"/>
      <c r="AA84" s="366"/>
      <c r="AB84" s="366"/>
      <c r="AC84" s="366"/>
      <c r="AD84" s="629"/>
      <c r="AG84" s="111">
        <f t="shared" ref="AG84:AG138" si="7">M84</f>
        <v>0</v>
      </c>
      <c r="AH84" s="95">
        <f t="shared" ref="AH84:AH138" si="8">IF(COUNTIF(S84:AD84,"NA")=2,"NA",SUM(S84:AD84))</f>
        <v>0</v>
      </c>
      <c r="AI84" s="95">
        <f t="shared" ref="AI84:AI138" si="9">COUNTIF(S84:AD84, "NS")</f>
        <v>0</v>
      </c>
      <c r="AJ84" s="95">
        <f t="shared" ref="AJ84:AJ138" si="10">IF($AG$17 = $AH$17, 0, IF(OR(AND(AG84 = 0, AI84 &gt; 0), AND(AG84 = "NS", AH84 &gt; 0), AND(AG84 = "NS", AI84 = 0, AH84 =0), AND(AG84="NA", AH84&lt;&gt;"NA")), 1, IF(OR(AND(AG84 &gt; 0, AI84 = 2), AND(AG84 = "NS", AI84 = 2), AND(AG84 = "NS", AH84 = 0, AI84 &gt; 0), AG84 = AH84), 0, 1)))</f>
        <v>0</v>
      </c>
      <c r="AL84" s="111">
        <f t="shared" ref="AL84:AL138" si="11">IF($AG$17=$AH$17,0,IF(OR(AND(D84&lt;&gt;"",COUNTA(M84:AD84)&lt;COUNTA($M$18:$AD$18)),AND(D84="",COUNTA(M84:AD84)&gt;0)),1,0))</f>
        <v>0</v>
      </c>
      <c r="AP84" s="111">
        <f>CNGE_2021_M1_Secc1!S614</f>
        <v>0</v>
      </c>
      <c r="AQ84" s="111">
        <f>CNGE_2021_M1_Secc1!Y614</f>
        <v>0</v>
      </c>
      <c r="AT84" s="111">
        <f t="shared" ref="AT84:AT138" si="12">IF($AG$17=$AH$17,0,IF(OR(AND(S84="NA",AP84&lt;&gt;"NA"),AND(S84&lt;&gt;"NA",AP84="NA"),AND(S84&gt;0,AP84=0,S84&lt;&gt;"NS",AP84&lt;&gt;"NS"),AND(S84&gt;AP84,S84&lt;&gt;"NS",AP84&lt;&gt;"NS")),1,0))</f>
        <v>0</v>
      </c>
      <c r="AU84" s="111">
        <f t="shared" ref="AU84:AU138" si="13">IF($AG$17=$AH$17,0,IF(OR(AND(Y84="NA",AQ84&lt;&gt;"NA"),AND(Y84&lt;&gt;"NA",AQ84="NA"),AND(Y84&gt;0,AQ84=0,Y84&lt;&gt;"NS",AQ84&lt;&gt;"NS"),AND(Y84&gt;AQ84,Y84&lt;&gt;"NS",AQ84&lt;&gt;"NS")),1,0))</f>
        <v>0</v>
      </c>
    </row>
    <row r="85" spans="1:47">
      <c r="A85" s="306"/>
      <c r="B85" s="217"/>
      <c r="C85" s="307" t="s">
        <v>134</v>
      </c>
      <c r="D85" s="416" t="str">
        <f>IF(CNGE_2021_M1_Secc1!D104="","",CNGE_2021_M1_Secc1!D104)</f>
        <v/>
      </c>
      <c r="E85" s="416"/>
      <c r="F85" s="416"/>
      <c r="G85" s="416"/>
      <c r="H85" s="416"/>
      <c r="I85" s="416"/>
      <c r="J85" s="416"/>
      <c r="K85" s="416"/>
      <c r="L85" s="416"/>
      <c r="M85" s="628"/>
      <c r="N85" s="366"/>
      <c r="O85" s="366"/>
      <c r="P85" s="366"/>
      <c r="Q85" s="366"/>
      <c r="R85" s="629"/>
      <c r="S85" s="628"/>
      <c r="T85" s="366"/>
      <c r="U85" s="366"/>
      <c r="V85" s="366"/>
      <c r="W85" s="366"/>
      <c r="X85" s="629"/>
      <c r="Y85" s="628"/>
      <c r="Z85" s="366"/>
      <c r="AA85" s="366"/>
      <c r="AB85" s="366"/>
      <c r="AC85" s="366"/>
      <c r="AD85" s="629"/>
      <c r="AG85" s="111">
        <f t="shared" si="7"/>
        <v>0</v>
      </c>
      <c r="AH85" s="95">
        <f t="shared" si="8"/>
        <v>0</v>
      </c>
      <c r="AI85" s="95">
        <f t="shared" si="9"/>
        <v>0</v>
      </c>
      <c r="AJ85" s="95">
        <f t="shared" si="10"/>
        <v>0</v>
      </c>
      <c r="AL85" s="111">
        <f t="shared" si="11"/>
        <v>0</v>
      </c>
      <c r="AP85" s="111">
        <f>CNGE_2021_M1_Secc1!S615</f>
        <v>0</v>
      </c>
      <c r="AQ85" s="111">
        <f>CNGE_2021_M1_Secc1!Y615</f>
        <v>0</v>
      </c>
      <c r="AT85" s="111">
        <f t="shared" si="12"/>
        <v>0</v>
      </c>
      <c r="AU85" s="111">
        <f t="shared" si="13"/>
        <v>0</v>
      </c>
    </row>
    <row r="86" spans="1:47">
      <c r="A86" s="306"/>
      <c r="B86" s="217"/>
      <c r="C86" s="307" t="s">
        <v>135</v>
      </c>
      <c r="D86" s="416" t="str">
        <f>IF(CNGE_2021_M1_Secc1!D105="","",CNGE_2021_M1_Secc1!D105)</f>
        <v/>
      </c>
      <c r="E86" s="416"/>
      <c r="F86" s="416"/>
      <c r="G86" s="416"/>
      <c r="H86" s="416"/>
      <c r="I86" s="416"/>
      <c r="J86" s="416"/>
      <c r="K86" s="416"/>
      <c r="L86" s="416"/>
      <c r="M86" s="628"/>
      <c r="N86" s="366"/>
      <c r="O86" s="366"/>
      <c r="P86" s="366"/>
      <c r="Q86" s="366"/>
      <c r="R86" s="629"/>
      <c r="S86" s="628"/>
      <c r="T86" s="366"/>
      <c r="U86" s="366"/>
      <c r="V86" s="366"/>
      <c r="W86" s="366"/>
      <c r="X86" s="629"/>
      <c r="Y86" s="628"/>
      <c r="Z86" s="366"/>
      <c r="AA86" s="366"/>
      <c r="AB86" s="366"/>
      <c r="AC86" s="366"/>
      <c r="AD86" s="629"/>
      <c r="AG86" s="111">
        <f t="shared" si="7"/>
        <v>0</v>
      </c>
      <c r="AH86" s="95">
        <f t="shared" si="8"/>
        <v>0</v>
      </c>
      <c r="AI86" s="95">
        <f t="shared" si="9"/>
        <v>0</v>
      </c>
      <c r="AJ86" s="95">
        <f t="shared" si="10"/>
        <v>0</v>
      </c>
      <c r="AL86" s="111">
        <f t="shared" si="11"/>
        <v>0</v>
      </c>
      <c r="AP86" s="111">
        <f>CNGE_2021_M1_Secc1!S616</f>
        <v>0</v>
      </c>
      <c r="AQ86" s="111">
        <f>CNGE_2021_M1_Secc1!Y616</f>
        <v>0</v>
      </c>
      <c r="AT86" s="111">
        <f t="shared" si="12"/>
        <v>0</v>
      </c>
      <c r="AU86" s="111">
        <f t="shared" si="13"/>
        <v>0</v>
      </c>
    </row>
    <row r="87" spans="1:47">
      <c r="A87" s="306"/>
      <c r="B87" s="217"/>
      <c r="C87" s="307" t="s">
        <v>136</v>
      </c>
      <c r="D87" s="416" t="str">
        <f>IF(CNGE_2021_M1_Secc1!D106="","",CNGE_2021_M1_Secc1!D106)</f>
        <v/>
      </c>
      <c r="E87" s="416"/>
      <c r="F87" s="416"/>
      <c r="G87" s="416"/>
      <c r="H87" s="416"/>
      <c r="I87" s="416"/>
      <c r="J87" s="416"/>
      <c r="K87" s="416"/>
      <c r="L87" s="416"/>
      <c r="M87" s="628"/>
      <c r="N87" s="366"/>
      <c r="O87" s="366"/>
      <c r="P87" s="366"/>
      <c r="Q87" s="366"/>
      <c r="R87" s="629"/>
      <c r="S87" s="628"/>
      <c r="T87" s="366"/>
      <c r="U87" s="366"/>
      <c r="V87" s="366"/>
      <c r="W87" s="366"/>
      <c r="X87" s="629"/>
      <c r="Y87" s="628"/>
      <c r="Z87" s="366"/>
      <c r="AA87" s="366"/>
      <c r="AB87" s="366"/>
      <c r="AC87" s="366"/>
      <c r="AD87" s="629"/>
      <c r="AG87" s="111">
        <f t="shared" si="7"/>
        <v>0</v>
      </c>
      <c r="AH87" s="95">
        <f t="shared" si="8"/>
        <v>0</v>
      </c>
      <c r="AI87" s="95">
        <f t="shared" si="9"/>
        <v>0</v>
      </c>
      <c r="AJ87" s="95">
        <f t="shared" si="10"/>
        <v>0</v>
      </c>
      <c r="AL87" s="111">
        <f t="shared" si="11"/>
        <v>0</v>
      </c>
      <c r="AP87" s="111">
        <f>CNGE_2021_M1_Secc1!S617</f>
        <v>0</v>
      </c>
      <c r="AQ87" s="111">
        <f>CNGE_2021_M1_Secc1!Y617</f>
        <v>0</v>
      </c>
      <c r="AT87" s="111">
        <f t="shared" si="12"/>
        <v>0</v>
      </c>
      <c r="AU87" s="111">
        <f t="shared" si="13"/>
        <v>0</v>
      </c>
    </row>
    <row r="88" spans="1:47">
      <c r="A88" s="306"/>
      <c r="B88" s="217"/>
      <c r="C88" s="307" t="s">
        <v>137</v>
      </c>
      <c r="D88" s="416" t="str">
        <f>IF(CNGE_2021_M1_Secc1!D107="","",CNGE_2021_M1_Secc1!D107)</f>
        <v/>
      </c>
      <c r="E88" s="416"/>
      <c r="F88" s="416"/>
      <c r="G88" s="416"/>
      <c r="H88" s="416"/>
      <c r="I88" s="416"/>
      <c r="J88" s="416"/>
      <c r="K88" s="416"/>
      <c r="L88" s="416"/>
      <c r="M88" s="628"/>
      <c r="N88" s="366"/>
      <c r="O88" s="366"/>
      <c r="P88" s="366"/>
      <c r="Q88" s="366"/>
      <c r="R88" s="629"/>
      <c r="S88" s="628"/>
      <c r="T88" s="366"/>
      <c r="U88" s="366"/>
      <c r="V88" s="366"/>
      <c r="W88" s="366"/>
      <c r="X88" s="629"/>
      <c r="Y88" s="628"/>
      <c r="Z88" s="366"/>
      <c r="AA88" s="366"/>
      <c r="AB88" s="366"/>
      <c r="AC88" s="366"/>
      <c r="AD88" s="629"/>
      <c r="AG88" s="111">
        <f t="shared" si="7"/>
        <v>0</v>
      </c>
      <c r="AH88" s="95">
        <f t="shared" si="8"/>
        <v>0</v>
      </c>
      <c r="AI88" s="95">
        <f t="shared" si="9"/>
        <v>0</v>
      </c>
      <c r="AJ88" s="95">
        <f t="shared" si="10"/>
        <v>0</v>
      </c>
      <c r="AL88" s="111">
        <f t="shared" si="11"/>
        <v>0</v>
      </c>
      <c r="AP88" s="111">
        <f>CNGE_2021_M1_Secc1!S618</f>
        <v>0</v>
      </c>
      <c r="AQ88" s="111">
        <f>CNGE_2021_M1_Secc1!Y618</f>
        <v>0</v>
      </c>
      <c r="AT88" s="111">
        <f t="shared" si="12"/>
        <v>0</v>
      </c>
      <c r="AU88" s="111">
        <f t="shared" si="13"/>
        <v>0</v>
      </c>
    </row>
    <row r="89" spans="1:47">
      <c r="A89" s="306"/>
      <c r="B89" s="217"/>
      <c r="C89" s="307" t="s">
        <v>138</v>
      </c>
      <c r="D89" s="416" t="str">
        <f>IF(CNGE_2021_M1_Secc1!D108="","",CNGE_2021_M1_Secc1!D108)</f>
        <v/>
      </c>
      <c r="E89" s="416"/>
      <c r="F89" s="416"/>
      <c r="G89" s="416"/>
      <c r="H89" s="416"/>
      <c r="I89" s="416"/>
      <c r="J89" s="416"/>
      <c r="K89" s="416"/>
      <c r="L89" s="416"/>
      <c r="M89" s="628"/>
      <c r="N89" s="366"/>
      <c r="O89" s="366"/>
      <c r="P89" s="366"/>
      <c r="Q89" s="366"/>
      <c r="R89" s="629"/>
      <c r="S89" s="628"/>
      <c r="T89" s="366"/>
      <c r="U89" s="366"/>
      <c r="V89" s="366"/>
      <c r="W89" s="366"/>
      <c r="X89" s="629"/>
      <c r="Y89" s="628"/>
      <c r="Z89" s="366"/>
      <c r="AA89" s="366"/>
      <c r="AB89" s="366"/>
      <c r="AC89" s="366"/>
      <c r="AD89" s="629"/>
      <c r="AG89" s="111">
        <f t="shared" si="7"/>
        <v>0</v>
      </c>
      <c r="AH89" s="95">
        <f t="shared" si="8"/>
        <v>0</v>
      </c>
      <c r="AI89" s="95">
        <f t="shared" si="9"/>
        <v>0</v>
      </c>
      <c r="AJ89" s="95">
        <f t="shared" si="10"/>
        <v>0</v>
      </c>
      <c r="AL89" s="111">
        <f t="shared" si="11"/>
        <v>0</v>
      </c>
      <c r="AP89" s="111">
        <f>CNGE_2021_M1_Secc1!S619</f>
        <v>0</v>
      </c>
      <c r="AQ89" s="111">
        <f>CNGE_2021_M1_Secc1!Y619</f>
        <v>0</v>
      </c>
      <c r="AT89" s="111">
        <f t="shared" si="12"/>
        <v>0</v>
      </c>
      <c r="AU89" s="111">
        <f t="shared" si="13"/>
        <v>0</v>
      </c>
    </row>
    <row r="90" spans="1:47">
      <c r="A90" s="306"/>
      <c r="B90" s="217"/>
      <c r="C90" s="307" t="s">
        <v>139</v>
      </c>
      <c r="D90" s="416" t="str">
        <f>IF(CNGE_2021_M1_Secc1!D109="","",CNGE_2021_M1_Secc1!D109)</f>
        <v/>
      </c>
      <c r="E90" s="416"/>
      <c r="F90" s="416"/>
      <c r="G90" s="416"/>
      <c r="H90" s="416"/>
      <c r="I90" s="416"/>
      <c r="J90" s="416"/>
      <c r="K90" s="416"/>
      <c r="L90" s="416"/>
      <c r="M90" s="628"/>
      <c r="N90" s="366"/>
      <c r="O90" s="366"/>
      <c r="P90" s="366"/>
      <c r="Q90" s="366"/>
      <c r="R90" s="629"/>
      <c r="S90" s="628"/>
      <c r="T90" s="366"/>
      <c r="U90" s="366"/>
      <c r="V90" s="366"/>
      <c r="W90" s="366"/>
      <c r="X90" s="629"/>
      <c r="Y90" s="628"/>
      <c r="Z90" s="366"/>
      <c r="AA90" s="366"/>
      <c r="AB90" s="366"/>
      <c r="AC90" s="366"/>
      <c r="AD90" s="629"/>
      <c r="AG90" s="111">
        <f t="shared" si="7"/>
        <v>0</v>
      </c>
      <c r="AH90" s="95">
        <f t="shared" si="8"/>
        <v>0</v>
      </c>
      <c r="AI90" s="95">
        <f t="shared" si="9"/>
        <v>0</v>
      </c>
      <c r="AJ90" s="95">
        <f t="shared" si="10"/>
        <v>0</v>
      </c>
      <c r="AL90" s="111">
        <f t="shared" si="11"/>
        <v>0</v>
      </c>
      <c r="AP90" s="111">
        <f>CNGE_2021_M1_Secc1!S620</f>
        <v>0</v>
      </c>
      <c r="AQ90" s="111">
        <f>CNGE_2021_M1_Secc1!Y620</f>
        <v>0</v>
      </c>
      <c r="AT90" s="111">
        <f t="shared" si="12"/>
        <v>0</v>
      </c>
      <c r="AU90" s="111">
        <f t="shared" si="13"/>
        <v>0</v>
      </c>
    </row>
    <row r="91" spans="1:47">
      <c r="A91" s="306"/>
      <c r="B91" s="217"/>
      <c r="C91" s="307" t="s">
        <v>140</v>
      </c>
      <c r="D91" s="416" t="str">
        <f>IF(CNGE_2021_M1_Secc1!D110="","",CNGE_2021_M1_Secc1!D110)</f>
        <v/>
      </c>
      <c r="E91" s="416"/>
      <c r="F91" s="416"/>
      <c r="G91" s="416"/>
      <c r="H91" s="416"/>
      <c r="I91" s="416"/>
      <c r="J91" s="416"/>
      <c r="K91" s="416"/>
      <c r="L91" s="416"/>
      <c r="M91" s="628"/>
      <c r="N91" s="366"/>
      <c r="O91" s="366"/>
      <c r="P91" s="366"/>
      <c r="Q91" s="366"/>
      <c r="R91" s="629"/>
      <c r="S91" s="628"/>
      <c r="T91" s="366"/>
      <c r="U91" s="366"/>
      <c r="V91" s="366"/>
      <c r="W91" s="366"/>
      <c r="X91" s="629"/>
      <c r="Y91" s="628"/>
      <c r="Z91" s="366"/>
      <c r="AA91" s="366"/>
      <c r="AB91" s="366"/>
      <c r="AC91" s="366"/>
      <c r="AD91" s="629"/>
      <c r="AG91" s="111">
        <f t="shared" si="7"/>
        <v>0</v>
      </c>
      <c r="AH91" s="95">
        <f t="shared" si="8"/>
        <v>0</v>
      </c>
      <c r="AI91" s="95">
        <f t="shared" si="9"/>
        <v>0</v>
      </c>
      <c r="AJ91" s="95">
        <f t="shared" si="10"/>
        <v>0</v>
      </c>
      <c r="AL91" s="111">
        <f t="shared" si="11"/>
        <v>0</v>
      </c>
      <c r="AP91" s="111">
        <f>CNGE_2021_M1_Secc1!S621</f>
        <v>0</v>
      </c>
      <c r="AQ91" s="111">
        <f>CNGE_2021_M1_Secc1!Y621</f>
        <v>0</v>
      </c>
      <c r="AT91" s="111">
        <f t="shared" si="12"/>
        <v>0</v>
      </c>
      <c r="AU91" s="111">
        <f t="shared" si="13"/>
        <v>0</v>
      </c>
    </row>
    <row r="92" spans="1:47">
      <c r="A92" s="306"/>
      <c r="B92" s="217"/>
      <c r="C92" s="307" t="s">
        <v>141</v>
      </c>
      <c r="D92" s="416" t="str">
        <f>IF(CNGE_2021_M1_Secc1!D111="","",CNGE_2021_M1_Secc1!D111)</f>
        <v/>
      </c>
      <c r="E92" s="416"/>
      <c r="F92" s="416"/>
      <c r="G92" s="416"/>
      <c r="H92" s="416"/>
      <c r="I92" s="416"/>
      <c r="J92" s="416"/>
      <c r="K92" s="416"/>
      <c r="L92" s="416"/>
      <c r="M92" s="628"/>
      <c r="N92" s="366"/>
      <c r="O92" s="366"/>
      <c r="P92" s="366"/>
      <c r="Q92" s="366"/>
      <c r="R92" s="629"/>
      <c r="S92" s="628"/>
      <c r="T92" s="366"/>
      <c r="U92" s="366"/>
      <c r="V92" s="366"/>
      <c r="W92" s="366"/>
      <c r="X92" s="629"/>
      <c r="Y92" s="628"/>
      <c r="Z92" s="366"/>
      <c r="AA92" s="366"/>
      <c r="AB92" s="366"/>
      <c r="AC92" s="366"/>
      <c r="AD92" s="629"/>
      <c r="AG92" s="111">
        <f t="shared" si="7"/>
        <v>0</v>
      </c>
      <c r="AH92" s="95">
        <f t="shared" si="8"/>
        <v>0</v>
      </c>
      <c r="AI92" s="95">
        <f t="shared" si="9"/>
        <v>0</v>
      </c>
      <c r="AJ92" s="95">
        <f t="shared" si="10"/>
        <v>0</v>
      </c>
      <c r="AL92" s="111">
        <f t="shared" si="11"/>
        <v>0</v>
      </c>
      <c r="AP92" s="111">
        <f>CNGE_2021_M1_Secc1!S622</f>
        <v>0</v>
      </c>
      <c r="AQ92" s="111">
        <f>CNGE_2021_M1_Secc1!Y622</f>
        <v>0</v>
      </c>
      <c r="AT92" s="111">
        <f t="shared" si="12"/>
        <v>0</v>
      </c>
      <c r="AU92" s="111">
        <f t="shared" si="13"/>
        <v>0</v>
      </c>
    </row>
    <row r="93" spans="1:47">
      <c r="A93" s="306"/>
      <c r="B93" s="217"/>
      <c r="C93" s="307" t="s">
        <v>142</v>
      </c>
      <c r="D93" s="416" t="str">
        <f>IF(CNGE_2021_M1_Secc1!D112="","",CNGE_2021_M1_Secc1!D112)</f>
        <v/>
      </c>
      <c r="E93" s="416"/>
      <c r="F93" s="416"/>
      <c r="G93" s="416"/>
      <c r="H93" s="416"/>
      <c r="I93" s="416"/>
      <c r="J93" s="416"/>
      <c r="K93" s="416"/>
      <c r="L93" s="416"/>
      <c r="M93" s="628"/>
      <c r="N93" s="366"/>
      <c r="O93" s="366"/>
      <c r="P93" s="366"/>
      <c r="Q93" s="366"/>
      <c r="R93" s="629"/>
      <c r="S93" s="628"/>
      <c r="T93" s="366"/>
      <c r="U93" s="366"/>
      <c r="V93" s="366"/>
      <c r="W93" s="366"/>
      <c r="X93" s="629"/>
      <c r="Y93" s="628"/>
      <c r="Z93" s="366"/>
      <c r="AA93" s="366"/>
      <c r="AB93" s="366"/>
      <c r="AC93" s="366"/>
      <c r="AD93" s="629"/>
      <c r="AG93" s="111">
        <f t="shared" si="7"/>
        <v>0</v>
      </c>
      <c r="AH93" s="95">
        <f t="shared" si="8"/>
        <v>0</v>
      </c>
      <c r="AI93" s="95">
        <f t="shared" si="9"/>
        <v>0</v>
      </c>
      <c r="AJ93" s="95">
        <f t="shared" si="10"/>
        <v>0</v>
      </c>
      <c r="AL93" s="111">
        <f t="shared" si="11"/>
        <v>0</v>
      </c>
      <c r="AP93" s="111">
        <f>CNGE_2021_M1_Secc1!S623</f>
        <v>0</v>
      </c>
      <c r="AQ93" s="111">
        <f>CNGE_2021_M1_Secc1!Y623</f>
        <v>0</v>
      </c>
      <c r="AT93" s="111">
        <f t="shared" si="12"/>
        <v>0</v>
      </c>
      <c r="AU93" s="111">
        <f t="shared" si="13"/>
        <v>0</v>
      </c>
    </row>
    <row r="94" spans="1:47">
      <c r="A94" s="306"/>
      <c r="B94" s="217"/>
      <c r="C94" s="307" t="s">
        <v>143</v>
      </c>
      <c r="D94" s="416" t="str">
        <f>IF(CNGE_2021_M1_Secc1!D113="","",CNGE_2021_M1_Secc1!D113)</f>
        <v/>
      </c>
      <c r="E94" s="416"/>
      <c r="F94" s="416"/>
      <c r="G94" s="416"/>
      <c r="H94" s="416"/>
      <c r="I94" s="416"/>
      <c r="J94" s="416"/>
      <c r="K94" s="416"/>
      <c r="L94" s="416"/>
      <c r="M94" s="628"/>
      <c r="N94" s="366"/>
      <c r="O94" s="366"/>
      <c r="P94" s="366"/>
      <c r="Q94" s="366"/>
      <c r="R94" s="629"/>
      <c r="S94" s="628"/>
      <c r="T94" s="366"/>
      <c r="U94" s="366"/>
      <c r="V94" s="366"/>
      <c r="W94" s="366"/>
      <c r="X94" s="629"/>
      <c r="Y94" s="628"/>
      <c r="Z94" s="366"/>
      <c r="AA94" s="366"/>
      <c r="AB94" s="366"/>
      <c r="AC94" s="366"/>
      <c r="AD94" s="629"/>
      <c r="AG94" s="111">
        <f t="shared" si="7"/>
        <v>0</v>
      </c>
      <c r="AH94" s="95">
        <f t="shared" si="8"/>
        <v>0</v>
      </c>
      <c r="AI94" s="95">
        <f t="shared" si="9"/>
        <v>0</v>
      </c>
      <c r="AJ94" s="95">
        <f t="shared" si="10"/>
        <v>0</v>
      </c>
      <c r="AL94" s="111">
        <f t="shared" si="11"/>
        <v>0</v>
      </c>
      <c r="AP94" s="111">
        <f>CNGE_2021_M1_Secc1!S624</f>
        <v>0</v>
      </c>
      <c r="AQ94" s="111">
        <f>CNGE_2021_M1_Secc1!Y624</f>
        <v>0</v>
      </c>
      <c r="AT94" s="111">
        <f t="shared" si="12"/>
        <v>0</v>
      </c>
      <c r="AU94" s="111">
        <f t="shared" si="13"/>
        <v>0</v>
      </c>
    </row>
    <row r="95" spans="1:47">
      <c r="A95" s="306"/>
      <c r="B95" s="217"/>
      <c r="C95" s="307" t="s">
        <v>144</v>
      </c>
      <c r="D95" s="416" t="str">
        <f>IF(CNGE_2021_M1_Secc1!D114="","",CNGE_2021_M1_Secc1!D114)</f>
        <v/>
      </c>
      <c r="E95" s="416"/>
      <c r="F95" s="416"/>
      <c r="G95" s="416"/>
      <c r="H95" s="416"/>
      <c r="I95" s="416"/>
      <c r="J95" s="416"/>
      <c r="K95" s="416"/>
      <c r="L95" s="416"/>
      <c r="M95" s="628"/>
      <c r="N95" s="366"/>
      <c r="O95" s="366"/>
      <c r="P95" s="366"/>
      <c r="Q95" s="366"/>
      <c r="R95" s="629"/>
      <c r="S95" s="628"/>
      <c r="T95" s="366"/>
      <c r="U95" s="366"/>
      <c r="V95" s="366"/>
      <c r="W95" s="366"/>
      <c r="X95" s="629"/>
      <c r="Y95" s="628"/>
      <c r="Z95" s="366"/>
      <c r="AA95" s="366"/>
      <c r="AB95" s="366"/>
      <c r="AC95" s="366"/>
      <c r="AD95" s="629"/>
      <c r="AG95" s="111">
        <f t="shared" si="7"/>
        <v>0</v>
      </c>
      <c r="AH95" s="95">
        <f t="shared" si="8"/>
        <v>0</v>
      </c>
      <c r="AI95" s="95">
        <f t="shared" si="9"/>
        <v>0</v>
      </c>
      <c r="AJ95" s="95">
        <f t="shared" si="10"/>
        <v>0</v>
      </c>
      <c r="AL95" s="111">
        <f t="shared" si="11"/>
        <v>0</v>
      </c>
      <c r="AP95" s="111">
        <f>CNGE_2021_M1_Secc1!S625</f>
        <v>0</v>
      </c>
      <c r="AQ95" s="111">
        <f>CNGE_2021_M1_Secc1!Y625</f>
        <v>0</v>
      </c>
      <c r="AT95" s="111">
        <f t="shared" si="12"/>
        <v>0</v>
      </c>
      <c r="AU95" s="111">
        <f t="shared" si="13"/>
        <v>0</v>
      </c>
    </row>
    <row r="96" spans="1:47">
      <c r="A96" s="306"/>
      <c r="B96" s="217"/>
      <c r="C96" s="307" t="s">
        <v>145</v>
      </c>
      <c r="D96" s="416" t="str">
        <f>IF(CNGE_2021_M1_Secc1!D115="","",CNGE_2021_M1_Secc1!D115)</f>
        <v/>
      </c>
      <c r="E96" s="416"/>
      <c r="F96" s="416"/>
      <c r="G96" s="416"/>
      <c r="H96" s="416"/>
      <c r="I96" s="416"/>
      <c r="J96" s="416"/>
      <c r="K96" s="416"/>
      <c r="L96" s="416"/>
      <c r="M96" s="628"/>
      <c r="N96" s="366"/>
      <c r="O96" s="366"/>
      <c r="P96" s="366"/>
      <c r="Q96" s="366"/>
      <c r="R96" s="629"/>
      <c r="S96" s="628"/>
      <c r="T96" s="366"/>
      <c r="U96" s="366"/>
      <c r="V96" s="366"/>
      <c r="W96" s="366"/>
      <c r="X96" s="629"/>
      <c r="Y96" s="628"/>
      <c r="Z96" s="366"/>
      <c r="AA96" s="366"/>
      <c r="AB96" s="366"/>
      <c r="AC96" s="366"/>
      <c r="AD96" s="629"/>
      <c r="AG96" s="111">
        <f t="shared" si="7"/>
        <v>0</v>
      </c>
      <c r="AH96" s="95">
        <f t="shared" si="8"/>
        <v>0</v>
      </c>
      <c r="AI96" s="95">
        <f t="shared" si="9"/>
        <v>0</v>
      </c>
      <c r="AJ96" s="95">
        <f t="shared" si="10"/>
        <v>0</v>
      </c>
      <c r="AL96" s="111">
        <f t="shared" si="11"/>
        <v>0</v>
      </c>
      <c r="AP96" s="111">
        <f>CNGE_2021_M1_Secc1!S626</f>
        <v>0</v>
      </c>
      <c r="AQ96" s="111">
        <f>CNGE_2021_M1_Secc1!Y626</f>
        <v>0</v>
      </c>
      <c r="AT96" s="111">
        <f t="shared" si="12"/>
        <v>0</v>
      </c>
      <c r="AU96" s="111">
        <f t="shared" si="13"/>
        <v>0</v>
      </c>
    </row>
    <row r="97" spans="1:47">
      <c r="A97" s="306"/>
      <c r="B97" s="217"/>
      <c r="C97" s="307" t="s">
        <v>146</v>
      </c>
      <c r="D97" s="416" t="str">
        <f>IF(CNGE_2021_M1_Secc1!D116="","",CNGE_2021_M1_Secc1!D116)</f>
        <v/>
      </c>
      <c r="E97" s="416"/>
      <c r="F97" s="416"/>
      <c r="G97" s="416"/>
      <c r="H97" s="416"/>
      <c r="I97" s="416"/>
      <c r="J97" s="416"/>
      <c r="K97" s="416"/>
      <c r="L97" s="416"/>
      <c r="M97" s="628"/>
      <c r="N97" s="366"/>
      <c r="O97" s="366"/>
      <c r="P97" s="366"/>
      <c r="Q97" s="366"/>
      <c r="R97" s="629"/>
      <c r="S97" s="628"/>
      <c r="T97" s="366"/>
      <c r="U97" s="366"/>
      <c r="V97" s="366"/>
      <c r="W97" s="366"/>
      <c r="X97" s="629"/>
      <c r="Y97" s="628"/>
      <c r="Z97" s="366"/>
      <c r="AA97" s="366"/>
      <c r="AB97" s="366"/>
      <c r="AC97" s="366"/>
      <c r="AD97" s="629"/>
      <c r="AG97" s="111">
        <f t="shared" si="7"/>
        <v>0</v>
      </c>
      <c r="AH97" s="95">
        <f t="shared" si="8"/>
        <v>0</v>
      </c>
      <c r="AI97" s="95">
        <f t="shared" si="9"/>
        <v>0</v>
      </c>
      <c r="AJ97" s="95">
        <f t="shared" si="10"/>
        <v>0</v>
      </c>
      <c r="AL97" s="111">
        <f t="shared" si="11"/>
        <v>0</v>
      </c>
      <c r="AP97" s="111">
        <f>CNGE_2021_M1_Secc1!S627</f>
        <v>0</v>
      </c>
      <c r="AQ97" s="111">
        <f>CNGE_2021_M1_Secc1!Y627</f>
        <v>0</v>
      </c>
      <c r="AT97" s="111">
        <f t="shared" si="12"/>
        <v>0</v>
      </c>
      <c r="AU97" s="111">
        <f t="shared" si="13"/>
        <v>0</v>
      </c>
    </row>
    <row r="98" spans="1:47">
      <c r="A98" s="306"/>
      <c r="B98" s="217"/>
      <c r="C98" s="307" t="s">
        <v>147</v>
      </c>
      <c r="D98" s="416" t="str">
        <f>IF(CNGE_2021_M1_Secc1!D117="","",CNGE_2021_M1_Secc1!D117)</f>
        <v/>
      </c>
      <c r="E98" s="416"/>
      <c r="F98" s="416"/>
      <c r="G98" s="416"/>
      <c r="H98" s="416"/>
      <c r="I98" s="416"/>
      <c r="J98" s="416"/>
      <c r="K98" s="416"/>
      <c r="L98" s="416"/>
      <c r="M98" s="628"/>
      <c r="N98" s="366"/>
      <c r="O98" s="366"/>
      <c r="P98" s="366"/>
      <c r="Q98" s="366"/>
      <c r="R98" s="629"/>
      <c r="S98" s="628"/>
      <c r="T98" s="366"/>
      <c r="U98" s="366"/>
      <c r="V98" s="366"/>
      <c r="W98" s="366"/>
      <c r="X98" s="629"/>
      <c r="Y98" s="628"/>
      <c r="Z98" s="366"/>
      <c r="AA98" s="366"/>
      <c r="AB98" s="366"/>
      <c r="AC98" s="366"/>
      <c r="AD98" s="629"/>
      <c r="AG98" s="111">
        <f t="shared" si="7"/>
        <v>0</v>
      </c>
      <c r="AH98" s="95">
        <f t="shared" si="8"/>
        <v>0</v>
      </c>
      <c r="AI98" s="95">
        <f t="shared" si="9"/>
        <v>0</v>
      </c>
      <c r="AJ98" s="95">
        <f t="shared" si="10"/>
        <v>0</v>
      </c>
      <c r="AL98" s="111">
        <f t="shared" si="11"/>
        <v>0</v>
      </c>
      <c r="AP98" s="111">
        <f>CNGE_2021_M1_Secc1!S628</f>
        <v>0</v>
      </c>
      <c r="AQ98" s="111">
        <f>CNGE_2021_M1_Secc1!Y628</f>
        <v>0</v>
      </c>
      <c r="AT98" s="111">
        <f t="shared" si="12"/>
        <v>0</v>
      </c>
      <c r="AU98" s="111">
        <f t="shared" si="13"/>
        <v>0</v>
      </c>
    </row>
    <row r="99" spans="1:47">
      <c r="A99" s="306"/>
      <c r="B99" s="217"/>
      <c r="C99" s="307" t="s">
        <v>148</v>
      </c>
      <c r="D99" s="416" t="str">
        <f>IF(CNGE_2021_M1_Secc1!D118="","",CNGE_2021_M1_Secc1!D118)</f>
        <v/>
      </c>
      <c r="E99" s="416"/>
      <c r="F99" s="416"/>
      <c r="G99" s="416"/>
      <c r="H99" s="416"/>
      <c r="I99" s="416"/>
      <c r="J99" s="416"/>
      <c r="K99" s="416"/>
      <c r="L99" s="416"/>
      <c r="M99" s="628"/>
      <c r="N99" s="366"/>
      <c r="O99" s="366"/>
      <c r="P99" s="366"/>
      <c r="Q99" s="366"/>
      <c r="R99" s="629"/>
      <c r="S99" s="628"/>
      <c r="T99" s="366"/>
      <c r="U99" s="366"/>
      <c r="V99" s="366"/>
      <c r="W99" s="366"/>
      <c r="X99" s="629"/>
      <c r="Y99" s="628"/>
      <c r="Z99" s="366"/>
      <c r="AA99" s="366"/>
      <c r="AB99" s="366"/>
      <c r="AC99" s="366"/>
      <c r="AD99" s="629"/>
      <c r="AG99" s="111">
        <f t="shared" si="7"/>
        <v>0</v>
      </c>
      <c r="AH99" s="95">
        <f t="shared" si="8"/>
        <v>0</v>
      </c>
      <c r="AI99" s="95">
        <f t="shared" si="9"/>
        <v>0</v>
      </c>
      <c r="AJ99" s="95">
        <f t="shared" si="10"/>
        <v>0</v>
      </c>
      <c r="AL99" s="111">
        <f t="shared" si="11"/>
        <v>0</v>
      </c>
      <c r="AP99" s="111">
        <f>CNGE_2021_M1_Secc1!S629</f>
        <v>0</v>
      </c>
      <c r="AQ99" s="111">
        <f>CNGE_2021_M1_Secc1!Y629</f>
        <v>0</v>
      </c>
      <c r="AT99" s="111">
        <f t="shared" si="12"/>
        <v>0</v>
      </c>
      <c r="AU99" s="111">
        <f t="shared" si="13"/>
        <v>0</v>
      </c>
    </row>
    <row r="100" spans="1:47">
      <c r="A100" s="306"/>
      <c r="B100" s="217"/>
      <c r="C100" s="307" t="s">
        <v>149</v>
      </c>
      <c r="D100" s="416" t="str">
        <f>IF(CNGE_2021_M1_Secc1!D119="","",CNGE_2021_M1_Secc1!D119)</f>
        <v/>
      </c>
      <c r="E100" s="416"/>
      <c r="F100" s="416"/>
      <c r="G100" s="416"/>
      <c r="H100" s="416"/>
      <c r="I100" s="416"/>
      <c r="J100" s="416"/>
      <c r="K100" s="416"/>
      <c r="L100" s="416"/>
      <c r="M100" s="628"/>
      <c r="N100" s="366"/>
      <c r="O100" s="366"/>
      <c r="P100" s="366"/>
      <c r="Q100" s="366"/>
      <c r="R100" s="629"/>
      <c r="S100" s="628"/>
      <c r="T100" s="366"/>
      <c r="U100" s="366"/>
      <c r="V100" s="366"/>
      <c r="W100" s="366"/>
      <c r="X100" s="629"/>
      <c r="Y100" s="628"/>
      <c r="Z100" s="366"/>
      <c r="AA100" s="366"/>
      <c r="AB100" s="366"/>
      <c r="AC100" s="366"/>
      <c r="AD100" s="629"/>
      <c r="AG100" s="111">
        <f t="shared" si="7"/>
        <v>0</v>
      </c>
      <c r="AH100" s="95">
        <f t="shared" si="8"/>
        <v>0</v>
      </c>
      <c r="AI100" s="95">
        <f t="shared" si="9"/>
        <v>0</v>
      </c>
      <c r="AJ100" s="95">
        <f t="shared" si="10"/>
        <v>0</v>
      </c>
      <c r="AL100" s="111">
        <f t="shared" si="11"/>
        <v>0</v>
      </c>
      <c r="AP100" s="111">
        <f>CNGE_2021_M1_Secc1!S630</f>
        <v>0</v>
      </c>
      <c r="AQ100" s="111">
        <f>CNGE_2021_M1_Secc1!Y630</f>
        <v>0</v>
      </c>
      <c r="AT100" s="111">
        <f t="shared" si="12"/>
        <v>0</v>
      </c>
      <c r="AU100" s="111">
        <f t="shared" si="13"/>
        <v>0</v>
      </c>
    </row>
    <row r="101" spans="1:47">
      <c r="A101" s="306"/>
      <c r="B101" s="217"/>
      <c r="C101" s="307" t="s">
        <v>150</v>
      </c>
      <c r="D101" s="416" t="str">
        <f>IF(CNGE_2021_M1_Secc1!D120="","",CNGE_2021_M1_Secc1!D120)</f>
        <v/>
      </c>
      <c r="E101" s="416"/>
      <c r="F101" s="416"/>
      <c r="G101" s="416"/>
      <c r="H101" s="416"/>
      <c r="I101" s="416"/>
      <c r="J101" s="416"/>
      <c r="K101" s="416"/>
      <c r="L101" s="416"/>
      <c r="M101" s="628"/>
      <c r="N101" s="366"/>
      <c r="O101" s="366"/>
      <c r="P101" s="366"/>
      <c r="Q101" s="366"/>
      <c r="R101" s="629"/>
      <c r="S101" s="628"/>
      <c r="T101" s="366"/>
      <c r="U101" s="366"/>
      <c r="V101" s="366"/>
      <c r="W101" s="366"/>
      <c r="X101" s="629"/>
      <c r="Y101" s="628"/>
      <c r="Z101" s="366"/>
      <c r="AA101" s="366"/>
      <c r="AB101" s="366"/>
      <c r="AC101" s="366"/>
      <c r="AD101" s="629"/>
      <c r="AG101" s="111">
        <f t="shared" si="7"/>
        <v>0</v>
      </c>
      <c r="AH101" s="95">
        <f t="shared" si="8"/>
        <v>0</v>
      </c>
      <c r="AI101" s="95">
        <f t="shared" si="9"/>
        <v>0</v>
      </c>
      <c r="AJ101" s="95">
        <f t="shared" si="10"/>
        <v>0</v>
      </c>
      <c r="AL101" s="111">
        <f t="shared" si="11"/>
        <v>0</v>
      </c>
      <c r="AP101" s="111">
        <f>CNGE_2021_M1_Secc1!S631</f>
        <v>0</v>
      </c>
      <c r="AQ101" s="111">
        <f>CNGE_2021_M1_Secc1!Y631</f>
        <v>0</v>
      </c>
      <c r="AT101" s="111">
        <f t="shared" si="12"/>
        <v>0</v>
      </c>
      <c r="AU101" s="111">
        <f t="shared" si="13"/>
        <v>0</v>
      </c>
    </row>
    <row r="102" spans="1:47">
      <c r="A102" s="306"/>
      <c r="B102" s="217"/>
      <c r="C102" s="307" t="s">
        <v>151</v>
      </c>
      <c r="D102" s="416" t="str">
        <f>IF(CNGE_2021_M1_Secc1!D121="","",CNGE_2021_M1_Secc1!D121)</f>
        <v/>
      </c>
      <c r="E102" s="416"/>
      <c r="F102" s="416"/>
      <c r="G102" s="416"/>
      <c r="H102" s="416"/>
      <c r="I102" s="416"/>
      <c r="J102" s="416"/>
      <c r="K102" s="416"/>
      <c r="L102" s="416"/>
      <c r="M102" s="628"/>
      <c r="N102" s="366"/>
      <c r="O102" s="366"/>
      <c r="P102" s="366"/>
      <c r="Q102" s="366"/>
      <c r="R102" s="629"/>
      <c r="S102" s="628"/>
      <c r="T102" s="366"/>
      <c r="U102" s="366"/>
      <c r="V102" s="366"/>
      <c r="W102" s="366"/>
      <c r="X102" s="629"/>
      <c r="Y102" s="628"/>
      <c r="Z102" s="366"/>
      <c r="AA102" s="366"/>
      <c r="AB102" s="366"/>
      <c r="AC102" s="366"/>
      <c r="AD102" s="629"/>
      <c r="AG102" s="111">
        <f t="shared" si="7"/>
        <v>0</v>
      </c>
      <c r="AH102" s="95">
        <f t="shared" si="8"/>
        <v>0</v>
      </c>
      <c r="AI102" s="95">
        <f t="shared" si="9"/>
        <v>0</v>
      </c>
      <c r="AJ102" s="95">
        <f t="shared" si="10"/>
        <v>0</v>
      </c>
      <c r="AL102" s="111">
        <f t="shared" si="11"/>
        <v>0</v>
      </c>
      <c r="AP102" s="111">
        <f>CNGE_2021_M1_Secc1!S632</f>
        <v>0</v>
      </c>
      <c r="AQ102" s="111">
        <f>CNGE_2021_M1_Secc1!Y632</f>
        <v>0</v>
      </c>
      <c r="AT102" s="111">
        <f t="shared" si="12"/>
        <v>0</v>
      </c>
      <c r="AU102" s="111">
        <f t="shared" si="13"/>
        <v>0</v>
      </c>
    </row>
    <row r="103" spans="1:47">
      <c r="A103" s="306"/>
      <c r="B103" s="217"/>
      <c r="C103" s="307" t="s">
        <v>152</v>
      </c>
      <c r="D103" s="416" t="str">
        <f>IF(CNGE_2021_M1_Secc1!D122="","",CNGE_2021_M1_Secc1!D122)</f>
        <v/>
      </c>
      <c r="E103" s="416"/>
      <c r="F103" s="416"/>
      <c r="G103" s="416"/>
      <c r="H103" s="416"/>
      <c r="I103" s="416"/>
      <c r="J103" s="416"/>
      <c r="K103" s="416"/>
      <c r="L103" s="416"/>
      <c r="M103" s="628"/>
      <c r="N103" s="366"/>
      <c r="O103" s="366"/>
      <c r="P103" s="366"/>
      <c r="Q103" s="366"/>
      <c r="R103" s="629"/>
      <c r="S103" s="628"/>
      <c r="T103" s="366"/>
      <c r="U103" s="366"/>
      <c r="V103" s="366"/>
      <c r="W103" s="366"/>
      <c r="X103" s="629"/>
      <c r="Y103" s="628"/>
      <c r="Z103" s="366"/>
      <c r="AA103" s="366"/>
      <c r="AB103" s="366"/>
      <c r="AC103" s="366"/>
      <c r="AD103" s="629"/>
      <c r="AG103" s="111">
        <f t="shared" si="7"/>
        <v>0</v>
      </c>
      <c r="AH103" s="95">
        <f t="shared" si="8"/>
        <v>0</v>
      </c>
      <c r="AI103" s="95">
        <f t="shared" si="9"/>
        <v>0</v>
      </c>
      <c r="AJ103" s="95">
        <f t="shared" si="10"/>
        <v>0</v>
      </c>
      <c r="AL103" s="111">
        <f t="shared" si="11"/>
        <v>0</v>
      </c>
      <c r="AP103" s="111">
        <f>CNGE_2021_M1_Secc1!S633</f>
        <v>0</v>
      </c>
      <c r="AQ103" s="111">
        <f>CNGE_2021_M1_Secc1!Y633</f>
        <v>0</v>
      </c>
      <c r="AT103" s="111">
        <f t="shared" si="12"/>
        <v>0</v>
      </c>
      <c r="AU103" s="111">
        <f t="shared" si="13"/>
        <v>0</v>
      </c>
    </row>
    <row r="104" spans="1:47">
      <c r="A104" s="306"/>
      <c r="B104" s="217"/>
      <c r="C104" s="307" t="s">
        <v>153</v>
      </c>
      <c r="D104" s="416" t="str">
        <f>IF(CNGE_2021_M1_Secc1!D123="","",CNGE_2021_M1_Secc1!D123)</f>
        <v/>
      </c>
      <c r="E104" s="416"/>
      <c r="F104" s="416"/>
      <c r="G104" s="416"/>
      <c r="H104" s="416"/>
      <c r="I104" s="416"/>
      <c r="J104" s="416"/>
      <c r="K104" s="416"/>
      <c r="L104" s="416"/>
      <c r="M104" s="628"/>
      <c r="N104" s="366"/>
      <c r="O104" s="366"/>
      <c r="P104" s="366"/>
      <c r="Q104" s="366"/>
      <c r="R104" s="629"/>
      <c r="S104" s="628"/>
      <c r="T104" s="366"/>
      <c r="U104" s="366"/>
      <c r="V104" s="366"/>
      <c r="W104" s="366"/>
      <c r="X104" s="629"/>
      <c r="Y104" s="628"/>
      <c r="Z104" s="366"/>
      <c r="AA104" s="366"/>
      <c r="AB104" s="366"/>
      <c r="AC104" s="366"/>
      <c r="AD104" s="629"/>
      <c r="AG104" s="111">
        <f t="shared" si="7"/>
        <v>0</v>
      </c>
      <c r="AH104" s="95">
        <f t="shared" si="8"/>
        <v>0</v>
      </c>
      <c r="AI104" s="95">
        <f t="shared" si="9"/>
        <v>0</v>
      </c>
      <c r="AJ104" s="95">
        <f t="shared" si="10"/>
        <v>0</v>
      </c>
      <c r="AL104" s="111">
        <f t="shared" si="11"/>
        <v>0</v>
      </c>
      <c r="AP104" s="111">
        <f>CNGE_2021_M1_Secc1!S634</f>
        <v>0</v>
      </c>
      <c r="AQ104" s="111">
        <f>CNGE_2021_M1_Secc1!Y634</f>
        <v>0</v>
      </c>
      <c r="AT104" s="111">
        <f t="shared" si="12"/>
        <v>0</v>
      </c>
      <c r="AU104" s="111">
        <f t="shared" si="13"/>
        <v>0</v>
      </c>
    </row>
    <row r="105" spans="1:47">
      <c r="A105" s="306"/>
      <c r="B105" s="217"/>
      <c r="C105" s="307" t="s">
        <v>154</v>
      </c>
      <c r="D105" s="416" t="str">
        <f>IF(CNGE_2021_M1_Secc1!D124="","",CNGE_2021_M1_Secc1!D124)</f>
        <v/>
      </c>
      <c r="E105" s="416"/>
      <c r="F105" s="416"/>
      <c r="G105" s="416"/>
      <c r="H105" s="416"/>
      <c r="I105" s="416"/>
      <c r="J105" s="416"/>
      <c r="K105" s="416"/>
      <c r="L105" s="416"/>
      <c r="M105" s="628"/>
      <c r="N105" s="366"/>
      <c r="O105" s="366"/>
      <c r="P105" s="366"/>
      <c r="Q105" s="366"/>
      <c r="R105" s="629"/>
      <c r="S105" s="628"/>
      <c r="T105" s="366"/>
      <c r="U105" s="366"/>
      <c r="V105" s="366"/>
      <c r="W105" s="366"/>
      <c r="X105" s="629"/>
      <c r="Y105" s="628"/>
      <c r="Z105" s="366"/>
      <c r="AA105" s="366"/>
      <c r="AB105" s="366"/>
      <c r="AC105" s="366"/>
      <c r="AD105" s="629"/>
      <c r="AG105" s="111">
        <f t="shared" si="7"/>
        <v>0</v>
      </c>
      <c r="AH105" s="95">
        <f t="shared" si="8"/>
        <v>0</v>
      </c>
      <c r="AI105" s="95">
        <f t="shared" si="9"/>
        <v>0</v>
      </c>
      <c r="AJ105" s="95">
        <f t="shared" si="10"/>
        <v>0</v>
      </c>
      <c r="AL105" s="111">
        <f t="shared" si="11"/>
        <v>0</v>
      </c>
      <c r="AP105" s="111">
        <f>CNGE_2021_M1_Secc1!S635</f>
        <v>0</v>
      </c>
      <c r="AQ105" s="111">
        <f>CNGE_2021_M1_Secc1!Y635</f>
        <v>0</v>
      </c>
      <c r="AT105" s="111">
        <f t="shared" si="12"/>
        <v>0</v>
      </c>
      <c r="AU105" s="111">
        <f t="shared" si="13"/>
        <v>0</v>
      </c>
    </row>
    <row r="106" spans="1:47">
      <c r="A106" s="306"/>
      <c r="B106" s="217"/>
      <c r="C106" s="307" t="s">
        <v>155</v>
      </c>
      <c r="D106" s="416" t="str">
        <f>IF(CNGE_2021_M1_Secc1!D125="","",CNGE_2021_M1_Secc1!D125)</f>
        <v/>
      </c>
      <c r="E106" s="416"/>
      <c r="F106" s="416"/>
      <c r="G106" s="416"/>
      <c r="H106" s="416"/>
      <c r="I106" s="416"/>
      <c r="J106" s="416"/>
      <c r="K106" s="416"/>
      <c r="L106" s="416"/>
      <c r="M106" s="628"/>
      <c r="N106" s="366"/>
      <c r="O106" s="366"/>
      <c r="P106" s="366"/>
      <c r="Q106" s="366"/>
      <c r="R106" s="629"/>
      <c r="S106" s="628"/>
      <c r="T106" s="366"/>
      <c r="U106" s="366"/>
      <c r="V106" s="366"/>
      <c r="W106" s="366"/>
      <c r="X106" s="629"/>
      <c r="Y106" s="628"/>
      <c r="Z106" s="366"/>
      <c r="AA106" s="366"/>
      <c r="AB106" s="366"/>
      <c r="AC106" s="366"/>
      <c r="AD106" s="629"/>
      <c r="AG106" s="111">
        <f t="shared" si="7"/>
        <v>0</v>
      </c>
      <c r="AH106" s="95">
        <f t="shared" si="8"/>
        <v>0</v>
      </c>
      <c r="AI106" s="95">
        <f t="shared" si="9"/>
        <v>0</v>
      </c>
      <c r="AJ106" s="95">
        <f t="shared" si="10"/>
        <v>0</v>
      </c>
      <c r="AL106" s="111">
        <f t="shared" si="11"/>
        <v>0</v>
      </c>
      <c r="AP106" s="111">
        <f>CNGE_2021_M1_Secc1!S636</f>
        <v>0</v>
      </c>
      <c r="AQ106" s="111">
        <f>CNGE_2021_M1_Secc1!Y636</f>
        <v>0</v>
      </c>
      <c r="AT106" s="111">
        <f t="shared" si="12"/>
        <v>0</v>
      </c>
      <c r="AU106" s="111">
        <f t="shared" si="13"/>
        <v>0</v>
      </c>
    </row>
    <row r="107" spans="1:47">
      <c r="A107" s="306"/>
      <c r="B107" s="217"/>
      <c r="C107" s="307" t="s">
        <v>156</v>
      </c>
      <c r="D107" s="416" t="str">
        <f>IF(CNGE_2021_M1_Secc1!D126="","",CNGE_2021_M1_Secc1!D126)</f>
        <v/>
      </c>
      <c r="E107" s="416"/>
      <c r="F107" s="416"/>
      <c r="G107" s="416"/>
      <c r="H107" s="416"/>
      <c r="I107" s="416"/>
      <c r="J107" s="416"/>
      <c r="K107" s="416"/>
      <c r="L107" s="416"/>
      <c r="M107" s="628"/>
      <c r="N107" s="366"/>
      <c r="O107" s="366"/>
      <c r="P107" s="366"/>
      <c r="Q107" s="366"/>
      <c r="R107" s="629"/>
      <c r="S107" s="628"/>
      <c r="T107" s="366"/>
      <c r="U107" s="366"/>
      <c r="V107" s="366"/>
      <c r="W107" s="366"/>
      <c r="X107" s="629"/>
      <c r="Y107" s="628"/>
      <c r="Z107" s="366"/>
      <c r="AA107" s="366"/>
      <c r="AB107" s="366"/>
      <c r="AC107" s="366"/>
      <c r="AD107" s="629"/>
      <c r="AG107" s="111">
        <f t="shared" si="7"/>
        <v>0</v>
      </c>
      <c r="AH107" s="95">
        <f t="shared" si="8"/>
        <v>0</v>
      </c>
      <c r="AI107" s="95">
        <f t="shared" si="9"/>
        <v>0</v>
      </c>
      <c r="AJ107" s="95">
        <f t="shared" si="10"/>
        <v>0</v>
      </c>
      <c r="AL107" s="111">
        <f t="shared" si="11"/>
        <v>0</v>
      </c>
      <c r="AP107" s="111">
        <f>CNGE_2021_M1_Secc1!S637</f>
        <v>0</v>
      </c>
      <c r="AQ107" s="111">
        <f>CNGE_2021_M1_Secc1!Y637</f>
        <v>0</v>
      </c>
      <c r="AT107" s="111">
        <f t="shared" si="12"/>
        <v>0</v>
      </c>
      <c r="AU107" s="111">
        <f t="shared" si="13"/>
        <v>0</v>
      </c>
    </row>
    <row r="108" spans="1:47">
      <c r="A108" s="306"/>
      <c r="B108" s="217"/>
      <c r="C108" s="307" t="s">
        <v>157</v>
      </c>
      <c r="D108" s="416" t="str">
        <f>IF(CNGE_2021_M1_Secc1!D127="","",CNGE_2021_M1_Secc1!D127)</f>
        <v/>
      </c>
      <c r="E108" s="416"/>
      <c r="F108" s="416"/>
      <c r="G108" s="416"/>
      <c r="H108" s="416"/>
      <c r="I108" s="416"/>
      <c r="J108" s="416"/>
      <c r="K108" s="416"/>
      <c r="L108" s="416"/>
      <c r="M108" s="628"/>
      <c r="N108" s="366"/>
      <c r="O108" s="366"/>
      <c r="P108" s="366"/>
      <c r="Q108" s="366"/>
      <c r="R108" s="629"/>
      <c r="S108" s="628"/>
      <c r="T108" s="366"/>
      <c r="U108" s="366"/>
      <c r="V108" s="366"/>
      <c r="W108" s="366"/>
      <c r="X108" s="629"/>
      <c r="Y108" s="628"/>
      <c r="Z108" s="366"/>
      <c r="AA108" s="366"/>
      <c r="AB108" s="366"/>
      <c r="AC108" s="366"/>
      <c r="AD108" s="629"/>
      <c r="AG108" s="111">
        <f t="shared" si="7"/>
        <v>0</v>
      </c>
      <c r="AH108" s="95">
        <f t="shared" si="8"/>
        <v>0</v>
      </c>
      <c r="AI108" s="95">
        <f t="shared" si="9"/>
        <v>0</v>
      </c>
      <c r="AJ108" s="95">
        <f t="shared" si="10"/>
        <v>0</v>
      </c>
      <c r="AL108" s="111">
        <f t="shared" si="11"/>
        <v>0</v>
      </c>
      <c r="AP108" s="111">
        <f>CNGE_2021_M1_Secc1!S638</f>
        <v>0</v>
      </c>
      <c r="AQ108" s="111">
        <f>CNGE_2021_M1_Secc1!Y638</f>
        <v>0</v>
      </c>
      <c r="AT108" s="111">
        <f t="shared" si="12"/>
        <v>0</v>
      </c>
      <c r="AU108" s="111">
        <f t="shared" si="13"/>
        <v>0</v>
      </c>
    </row>
    <row r="109" spans="1:47">
      <c r="A109" s="306"/>
      <c r="B109" s="217"/>
      <c r="C109" s="307" t="s">
        <v>158</v>
      </c>
      <c r="D109" s="416" t="str">
        <f>IF(CNGE_2021_M1_Secc1!D128="","",CNGE_2021_M1_Secc1!D128)</f>
        <v/>
      </c>
      <c r="E109" s="416"/>
      <c r="F109" s="416"/>
      <c r="G109" s="416"/>
      <c r="H109" s="416"/>
      <c r="I109" s="416"/>
      <c r="J109" s="416"/>
      <c r="K109" s="416"/>
      <c r="L109" s="416"/>
      <c r="M109" s="628"/>
      <c r="N109" s="366"/>
      <c r="O109" s="366"/>
      <c r="P109" s="366"/>
      <c r="Q109" s="366"/>
      <c r="R109" s="629"/>
      <c r="S109" s="628"/>
      <c r="T109" s="366"/>
      <c r="U109" s="366"/>
      <c r="V109" s="366"/>
      <c r="W109" s="366"/>
      <c r="X109" s="629"/>
      <c r="Y109" s="628"/>
      <c r="Z109" s="366"/>
      <c r="AA109" s="366"/>
      <c r="AB109" s="366"/>
      <c r="AC109" s="366"/>
      <c r="AD109" s="629"/>
      <c r="AG109" s="111">
        <f t="shared" si="7"/>
        <v>0</v>
      </c>
      <c r="AH109" s="95">
        <f t="shared" si="8"/>
        <v>0</v>
      </c>
      <c r="AI109" s="95">
        <f t="shared" si="9"/>
        <v>0</v>
      </c>
      <c r="AJ109" s="95">
        <f t="shared" si="10"/>
        <v>0</v>
      </c>
      <c r="AL109" s="111">
        <f t="shared" si="11"/>
        <v>0</v>
      </c>
      <c r="AP109" s="111">
        <f>CNGE_2021_M1_Secc1!S639</f>
        <v>0</v>
      </c>
      <c r="AQ109" s="111">
        <f>CNGE_2021_M1_Secc1!Y639</f>
        <v>0</v>
      </c>
      <c r="AT109" s="111">
        <f t="shared" si="12"/>
        <v>0</v>
      </c>
      <c r="AU109" s="111">
        <f t="shared" si="13"/>
        <v>0</v>
      </c>
    </row>
    <row r="110" spans="1:47">
      <c r="A110" s="306"/>
      <c r="B110" s="217"/>
      <c r="C110" s="307" t="s">
        <v>159</v>
      </c>
      <c r="D110" s="416" t="str">
        <f>IF(CNGE_2021_M1_Secc1!D129="","",CNGE_2021_M1_Secc1!D129)</f>
        <v/>
      </c>
      <c r="E110" s="416"/>
      <c r="F110" s="416"/>
      <c r="G110" s="416"/>
      <c r="H110" s="416"/>
      <c r="I110" s="416"/>
      <c r="J110" s="416"/>
      <c r="K110" s="416"/>
      <c r="L110" s="416"/>
      <c r="M110" s="628"/>
      <c r="N110" s="366"/>
      <c r="O110" s="366"/>
      <c r="P110" s="366"/>
      <c r="Q110" s="366"/>
      <c r="R110" s="629"/>
      <c r="S110" s="628"/>
      <c r="T110" s="366"/>
      <c r="U110" s="366"/>
      <c r="V110" s="366"/>
      <c r="W110" s="366"/>
      <c r="X110" s="629"/>
      <c r="Y110" s="628"/>
      <c r="Z110" s="366"/>
      <c r="AA110" s="366"/>
      <c r="AB110" s="366"/>
      <c r="AC110" s="366"/>
      <c r="AD110" s="629"/>
      <c r="AG110" s="111">
        <f t="shared" si="7"/>
        <v>0</v>
      </c>
      <c r="AH110" s="95">
        <f t="shared" si="8"/>
        <v>0</v>
      </c>
      <c r="AI110" s="95">
        <f t="shared" si="9"/>
        <v>0</v>
      </c>
      <c r="AJ110" s="95">
        <f t="shared" si="10"/>
        <v>0</v>
      </c>
      <c r="AL110" s="111">
        <f t="shared" si="11"/>
        <v>0</v>
      </c>
      <c r="AP110" s="111">
        <f>CNGE_2021_M1_Secc1!S640</f>
        <v>0</v>
      </c>
      <c r="AQ110" s="111">
        <f>CNGE_2021_M1_Secc1!Y640</f>
        <v>0</v>
      </c>
      <c r="AT110" s="111">
        <f t="shared" si="12"/>
        <v>0</v>
      </c>
      <c r="AU110" s="111">
        <f t="shared" si="13"/>
        <v>0</v>
      </c>
    </row>
    <row r="111" spans="1:47">
      <c r="A111" s="306"/>
      <c r="B111" s="217"/>
      <c r="C111" s="307" t="s">
        <v>160</v>
      </c>
      <c r="D111" s="416" t="str">
        <f>IF(CNGE_2021_M1_Secc1!D130="","",CNGE_2021_M1_Secc1!D130)</f>
        <v/>
      </c>
      <c r="E111" s="416"/>
      <c r="F111" s="416"/>
      <c r="G111" s="416"/>
      <c r="H111" s="416"/>
      <c r="I111" s="416"/>
      <c r="J111" s="416"/>
      <c r="K111" s="416"/>
      <c r="L111" s="416"/>
      <c r="M111" s="628"/>
      <c r="N111" s="366"/>
      <c r="O111" s="366"/>
      <c r="P111" s="366"/>
      <c r="Q111" s="366"/>
      <c r="R111" s="629"/>
      <c r="S111" s="628"/>
      <c r="T111" s="366"/>
      <c r="U111" s="366"/>
      <c r="V111" s="366"/>
      <c r="W111" s="366"/>
      <c r="X111" s="629"/>
      <c r="Y111" s="628"/>
      <c r="Z111" s="366"/>
      <c r="AA111" s="366"/>
      <c r="AB111" s="366"/>
      <c r="AC111" s="366"/>
      <c r="AD111" s="629"/>
      <c r="AG111" s="111">
        <f t="shared" si="7"/>
        <v>0</v>
      </c>
      <c r="AH111" s="95">
        <f t="shared" si="8"/>
        <v>0</v>
      </c>
      <c r="AI111" s="95">
        <f t="shared" si="9"/>
        <v>0</v>
      </c>
      <c r="AJ111" s="95">
        <f t="shared" si="10"/>
        <v>0</v>
      </c>
      <c r="AL111" s="111">
        <f t="shared" si="11"/>
        <v>0</v>
      </c>
      <c r="AP111" s="111">
        <f>CNGE_2021_M1_Secc1!S641</f>
        <v>0</v>
      </c>
      <c r="AQ111" s="111">
        <f>CNGE_2021_M1_Secc1!Y641</f>
        <v>0</v>
      </c>
      <c r="AT111" s="111">
        <f t="shared" si="12"/>
        <v>0</v>
      </c>
      <c r="AU111" s="111">
        <f t="shared" si="13"/>
        <v>0</v>
      </c>
    </row>
    <row r="112" spans="1:47">
      <c r="A112" s="306"/>
      <c r="B112" s="217"/>
      <c r="C112" s="307" t="s">
        <v>161</v>
      </c>
      <c r="D112" s="416" t="str">
        <f>IF(CNGE_2021_M1_Secc1!D131="","",CNGE_2021_M1_Secc1!D131)</f>
        <v/>
      </c>
      <c r="E112" s="416"/>
      <c r="F112" s="416"/>
      <c r="G112" s="416"/>
      <c r="H112" s="416"/>
      <c r="I112" s="416"/>
      <c r="J112" s="416"/>
      <c r="K112" s="416"/>
      <c r="L112" s="416"/>
      <c r="M112" s="628"/>
      <c r="N112" s="366"/>
      <c r="O112" s="366"/>
      <c r="P112" s="366"/>
      <c r="Q112" s="366"/>
      <c r="R112" s="629"/>
      <c r="S112" s="628"/>
      <c r="T112" s="366"/>
      <c r="U112" s="366"/>
      <c r="V112" s="366"/>
      <c r="W112" s="366"/>
      <c r="X112" s="629"/>
      <c r="Y112" s="628"/>
      <c r="Z112" s="366"/>
      <c r="AA112" s="366"/>
      <c r="AB112" s="366"/>
      <c r="AC112" s="366"/>
      <c r="AD112" s="629"/>
      <c r="AG112" s="111">
        <f t="shared" si="7"/>
        <v>0</v>
      </c>
      <c r="AH112" s="95">
        <f t="shared" si="8"/>
        <v>0</v>
      </c>
      <c r="AI112" s="95">
        <f t="shared" si="9"/>
        <v>0</v>
      </c>
      <c r="AJ112" s="95">
        <f t="shared" si="10"/>
        <v>0</v>
      </c>
      <c r="AL112" s="111">
        <f t="shared" si="11"/>
        <v>0</v>
      </c>
      <c r="AP112" s="111">
        <f>CNGE_2021_M1_Secc1!S642</f>
        <v>0</v>
      </c>
      <c r="AQ112" s="111">
        <f>CNGE_2021_M1_Secc1!Y642</f>
        <v>0</v>
      </c>
      <c r="AT112" s="111">
        <f t="shared" si="12"/>
        <v>0</v>
      </c>
      <c r="AU112" s="111">
        <f t="shared" si="13"/>
        <v>0</v>
      </c>
    </row>
    <row r="113" spans="1:47">
      <c r="A113" s="306"/>
      <c r="B113" s="217"/>
      <c r="C113" s="307" t="s">
        <v>162</v>
      </c>
      <c r="D113" s="416" t="str">
        <f>IF(CNGE_2021_M1_Secc1!D132="","",CNGE_2021_M1_Secc1!D132)</f>
        <v/>
      </c>
      <c r="E113" s="416"/>
      <c r="F113" s="416"/>
      <c r="G113" s="416"/>
      <c r="H113" s="416"/>
      <c r="I113" s="416"/>
      <c r="J113" s="416"/>
      <c r="K113" s="416"/>
      <c r="L113" s="416"/>
      <c r="M113" s="628"/>
      <c r="N113" s="366"/>
      <c r="O113" s="366"/>
      <c r="P113" s="366"/>
      <c r="Q113" s="366"/>
      <c r="R113" s="629"/>
      <c r="S113" s="628"/>
      <c r="T113" s="366"/>
      <c r="U113" s="366"/>
      <c r="V113" s="366"/>
      <c r="W113" s="366"/>
      <c r="X113" s="629"/>
      <c r="Y113" s="628"/>
      <c r="Z113" s="366"/>
      <c r="AA113" s="366"/>
      <c r="AB113" s="366"/>
      <c r="AC113" s="366"/>
      <c r="AD113" s="629"/>
      <c r="AG113" s="111">
        <f t="shared" si="7"/>
        <v>0</v>
      </c>
      <c r="AH113" s="95">
        <f t="shared" si="8"/>
        <v>0</v>
      </c>
      <c r="AI113" s="95">
        <f t="shared" si="9"/>
        <v>0</v>
      </c>
      <c r="AJ113" s="95">
        <f t="shared" si="10"/>
        <v>0</v>
      </c>
      <c r="AL113" s="111">
        <f t="shared" si="11"/>
        <v>0</v>
      </c>
      <c r="AP113" s="111">
        <f>CNGE_2021_M1_Secc1!S643</f>
        <v>0</v>
      </c>
      <c r="AQ113" s="111">
        <f>CNGE_2021_M1_Secc1!Y643</f>
        <v>0</v>
      </c>
      <c r="AT113" s="111">
        <f t="shared" si="12"/>
        <v>0</v>
      </c>
      <c r="AU113" s="111">
        <f t="shared" si="13"/>
        <v>0</v>
      </c>
    </row>
    <row r="114" spans="1:47">
      <c r="A114" s="306"/>
      <c r="B114" s="217"/>
      <c r="C114" s="307" t="s">
        <v>163</v>
      </c>
      <c r="D114" s="416" t="str">
        <f>IF(CNGE_2021_M1_Secc1!D133="","",CNGE_2021_M1_Secc1!D133)</f>
        <v/>
      </c>
      <c r="E114" s="416"/>
      <c r="F114" s="416"/>
      <c r="G114" s="416"/>
      <c r="H114" s="416"/>
      <c r="I114" s="416"/>
      <c r="J114" s="416"/>
      <c r="K114" s="416"/>
      <c r="L114" s="416"/>
      <c r="M114" s="628"/>
      <c r="N114" s="366"/>
      <c r="O114" s="366"/>
      <c r="P114" s="366"/>
      <c r="Q114" s="366"/>
      <c r="R114" s="629"/>
      <c r="S114" s="628"/>
      <c r="T114" s="366"/>
      <c r="U114" s="366"/>
      <c r="V114" s="366"/>
      <c r="W114" s="366"/>
      <c r="X114" s="629"/>
      <c r="Y114" s="628"/>
      <c r="Z114" s="366"/>
      <c r="AA114" s="366"/>
      <c r="AB114" s="366"/>
      <c r="AC114" s="366"/>
      <c r="AD114" s="629"/>
      <c r="AG114" s="111">
        <f t="shared" si="7"/>
        <v>0</v>
      </c>
      <c r="AH114" s="95">
        <f t="shared" si="8"/>
        <v>0</v>
      </c>
      <c r="AI114" s="95">
        <f t="shared" si="9"/>
        <v>0</v>
      </c>
      <c r="AJ114" s="95">
        <f t="shared" si="10"/>
        <v>0</v>
      </c>
      <c r="AL114" s="111">
        <f t="shared" si="11"/>
        <v>0</v>
      </c>
      <c r="AP114" s="111">
        <f>CNGE_2021_M1_Secc1!S644</f>
        <v>0</v>
      </c>
      <c r="AQ114" s="111">
        <f>CNGE_2021_M1_Secc1!Y644</f>
        <v>0</v>
      </c>
      <c r="AT114" s="111">
        <f t="shared" si="12"/>
        <v>0</v>
      </c>
      <c r="AU114" s="111">
        <f t="shared" si="13"/>
        <v>0</v>
      </c>
    </row>
    <row r="115" spans="1:47">
      <c r="A115" s="306"/>
      <c r="B115" s="217"/>
      <c r="C115" s="307" t="s">
        <v>164</v>
      </c>
      <c r="D115" s="416" t="str">
        <f>IF(CNGE_2021_M1_Secc1!D134="","",CNGE_2021_M1_Secc1!D134)</f>
        <v/>
      </c>
      <c r="E115" s="416"/>
      <c r="F115" s="416"/>
      <c r="G115" s="416"/>
      <c r="H115" s="416"/>
      <c r="I115" s="416"/>
      <c r="J115" s="416"/>
      <c r="K115" s="416"/>
      <c r="L115" s="416"/>
      <c r="M115" s="628"/>
      <c r="N115" s="366"/>
      <c r="O115" s="366"/>
      <c r="P115" s="366"/>
      <c r="Q115" s="366"/>
      <c r="R115" s="629"/>
      <c r="S115" s="628"/>
      <c r="T115" s="366"/>
      <c r="U115" s="366"/>
      <c r="V115" s="366"/>
      <c r="W115" s="366"/>
      <c r="X115" s="629"/>
      <c r="Y115" s="628"/>
      <c r="Z115" s="366"/>
      <c r="AA115" s="366"/>
      <c r="AB115" s="366"/>
      <c r="AC115" s="366"/>
      <c r="AD115" s="629"/>
      <c r="AG115" s="111">
        <f t="shared" si="7"/>
        <v>0</v>
      </c>
      <c r="AH115" s="95">
        <f t="shared" si="8"/>
        <v>0</v>
      </c>
      <c r="AI115" s="95">
        <f t="shared" si="9"/>
        <v>0</v>
      </c>
      <c r="AJ115" s="95">
        <f t="shared" si="10"/>
        <v>0</v>
      </c>
      <c r="AL115" s="111">
        <f t="shared" si="11"/>
        <v>0</v>
      </c>
      <c r="AP115" s="111">
        <f>CNGE_2021_M1_Secc1!S645</f>
        <v>0</v>
      </c>
      <c r="AQ115" s="111">
        <f>CNGE_2021_M1_Secc1!Y645</f>
        <v>0</v>
      </c>
      <c r="AT115" s="111">
        <f t="shared" si="12"/>
        <v>0</v>
      </c>
      <c r="AU115" s="111">
        <f t="shared" si="13"/>
        <v>0</v>
      </c>
    </row>
    <row r="116" spans="1:47">
      <c r="A116" s="306"/>
      <c r="B116" s="217"/>
      <c r="C116" s="307" t="s">
        <v>165</v>
      </c>
      <c r="D116" s="416" t="str">
        <f>IF(CNGE_2021_M1_Secc1!D135="","",CNGE_2021_M1_Secc1!D135)</f>
        <v/>
      </c>
      <c r="E116" s="416"/>
      <c r="F116" s="416"/>
      <c r="G116" s="416"/>
      <c r="H116" s="416"/>
      <c r="I116" s="416"/>
      <c r="J116" s="416"/>
      <c r="K116" s="416"/>
      <c r="L116" s="416"/>
      <c r="M116" s="628"/>
      <c r="N116" s="366"/>
      <c r="O116" s="366"/>
      <c r="P116" s="366"/>
      <c r="Q116" s="366"/>
      <c r="R116" s="629"/>
      <c r="S116" s="628"/>
      <c r="T116" s="366"/>
      <c r="U116" s="366"/>
      <c r="V116" s="366"/>
      <c r="W116" s="366"/>
      <c r="X116" s="629"/>
      <c r="Y116" s="628"/>
      <c r="Z116" s="366"/>
      <c r="AA116" s="366"/>
      <c r="AB116" s="366"/>
      <c r="AC116" s="366"/>
      <c r="AD116" s="629"/>
      <c r="AG116" s="111">
        <f t="shared" si="7"/>
        <v>0</v>
      </c>
      <c r="AH116" s="95">
        <f t="shared" si="8"/>
        <v>0</v>
      </c>
      <c r="AI116" s="95">
        <f t="shared" si="9"/>
        <v>0</v>
      </c>
      <c r="AJ116" s="95">
        <f t="shared" si="10"/>
        <v>0</v>
      </c>
      <c r="AL116" s="111">
        <f t="shared" si="11"/>
        <v>0</v>
      </c>
      <c r="AP116" s="111">
        <f>CNGE_2021_M1_Secc1!S646</f>
        <v>0</v>
      </c>
      <c r="AQ116" s="111">
        <f>CNGE_2021_M1_Secc1!Y646</f>
        <v>0</v>
      </c>
      <c r="AT116" s="111">
        <f t="shared" si="12"/>
        <v>0</v>
      </c>
      <c r="AU116" s="111">
        <f t="shared" si="13"/>
        <v>0</v>
      </c>
    </row>
    <row r="117" spans="1:47">
      <c r="A117" s="306"/>
      <c r="B117" s="217"/>
      <c r="C117" s="307" t="s">
        <v>166</v>
      </c>
      <c r="D117" s="416" t="str">
        <f>IF(CNGE_2021_M1_Secc1!D136="","",CNGE_2021_M1_Secc1!D136)</f>
        <v/>
      </c>
      <c r="E117" s="416"/>
      <c r="F117" s="416"/>
      <c r="G117" s="416"/>
      <c r="H117" s="416"/>
      <c r="I117" s="416"/>
      <c r="J117" s="416"/>
      <c r="K117" s="416"/>
      <c r="L117" s="416"/>
      <c r="M117" s="628"/>
      <c r="N117" s="366"/>
      <c r="O117" s="366"/>
      <c r="P117" s="366"/>
      <c r="Q117" s="366"/>
      <c r="R117" s="629"/>
      <c r="S117" s="628"/>
      <c r="T117" s="366"/>
      <c r="U117" s="366"/>
      <c r="V117" s="366"/>
      <c r="W117" s="366"/>
      <c r="X117" s="629"/>
      <c r="Y117" s="628"/>
      <c r="Z117" s="366"/>
      <c r="AA117" s="366"/>
      <c r="AB117" s="366"/>
      <c r="AC117" s="366"/>
      <c r="AD117" s="629"/>
      <c r="AG117" s="111">
        <f t="shared" si="7"/>
        <v>0</v>
      </c>
      <c r="AH117" s="95">
        <f t="shared" si="8"/>
        <v>0</v>
      </c>
      <c r="AI117" s="95">
        <f t="shared" si="9"/>
        <v>0</v>
      </c>
      <c r="AJ117" s="95">
        <f t="shared" si="10"/>
        <v>0</v>
      </c>
      <c r="AL117" s="111">
        <f t="shared" si="11"/>
        <v>0</v>
      </c>
      <c r="AP117" s="111">
        <f>CNGE_2021_M1_Secc1!S647</f>
        <v>0</v>
      </c>
      <c r="AQ117" s="111">
        <f>CNGE_2021_M1_Secc1!Y647</f>
        <v>0</v>
      </c>
      <c r="AT117" s="111">
        <f t="shared" si="12"/>
        <v>0</v>
      </c>
      <c r="AU117" s="111">
        <f t="shared" si="13"/>
        <v>0</v>
      </c>
    </row>
    <row r="118" spans="1:47">
      <c r="A118" s="306"/>
      <c r="B118" s="217"/>
      <c r="C118" s="307" t="s">
        <v>167</v>
      </c>
      <c r="D118" s="416" t="str">
        <f>IF(CNGE_2021_M1_Secc1!D137="","",CNGE_2021_M1_Secc1!D137)</f>
        <v/>
      </c>
      <c r="E118" s="416"/>
      <c r="F118" s="416"/>
      <c r="G118" s="416"/>
      <c r="H118" s="416"/>
      <c r="I118" s="416"/>
      <c r="J118" s="416"/>
      <c r="K118" s="416"/>
      <c r="L118" s="416"/>
      <c r="M118" s="628"/>
      <c r="N118" s="366"/>
      <c r="O118" s="366"/>
      <c r="P118" s="366"/>
      <c r="Q118" s="366"/>
      <c r="R118" s="629"/>
      <c r="S118" s="628"/>
      <c r="T118" s="366"/>
      <c r="U118" s="366"/>
      <c r="V118" s="366"/>
      <c r="W118" s="366"/>
      <c r="X118" s="629"/>
      <c r="Y118" s="628"/>
      <c r="Z118" s="366"/>
      <c r="AA118" s="366"/>
      <c r="AB118" s="366"/>
      <c r="AC118" s="366"/>
      <c r="AD118" s="629"/>
      <c r="AG118" s="111">
        <f t="shared" si="7"/>
        <v>0</v>
      </c>
      <c r="AH118" s="95">
        <f t="shared" si="8"/>
        <v>0</v>
      </c>
      <c r="AI118" s="95">
        <f t="shared" si="9"/>
        <v>0</v>
      </c>
      <c r="AJ118" s="95">
        <f t="shared" si="10"/>
        <v>0</v>
      </c>
      <c r="AL118" s="111">
        <f t="shared" si="11"/>
        <v>0</v>
      </c>
      <c r="AP118" s="111">
        <f>CNGE_2021_M1_Secc1!S648</f>
        <v>0</v>
      </c>
      <c r="AQ118" s="111">
        <f>CNGE_2021_M1_Secc1!Y648</f>
        <v>0</v>
      </c>
      <c r="AT118" s="111">
        <f t="shared" si="12"/>
        <v>0</v>
      </c>
      <c r="AU118" s="111">
        <f t="shared" si="13"/>
        <v>0</v>
      </c>
    </row>
    <row r="119" spans="1:47">
      <c r="A119" s="306"/>
      <c r="B119" s="217"/>
      <c r="C119" s="192" t="s">
        <v>168</v>
      </c>
      <c r="D119" s="416" t="str">
        <f>IF(CNGE_2021_M1_Secc1!D138="","",CNGE_2021_M1_Secc1!D138)</f>
        <v/>
      </c>
      <c r="E119" s="416"/>
      <c r="F119" s="416"/>
      <c r="G119" s="416"/>
      <c r="H119" s="416"/>
      <c r="I119" s="416"/>
      <c r="J119" s="416"/>
      <c r="K119" s="416"/>
      <c r="L119" s="416"/>
      <c r="M119" s="628"/>
      <c r="N119" s="366"/>
      <c r="O119" s="366"/>
      <c r="P119" s="366"/>
      <c r="Q119" s="366"/>
      <c r="R119" s="629"/>
      <c r="S119" s="628"/>
      <c r="T119" s="366"/>
      <c r="U119" s="366"/>
      <c r="V119" s="366"/>
      <c r="W119" s="366"/>
      <c r="X119" s="629"/>
      <c r="Y119" s="628"/>
      <c r="Z119" s="366"/>
      <c r="AA119" s="366"/>
      <c r="AB119" s="366"/>
      <c r="AC119" s="366"/>
      <c r="AD119" s="629"/>
      <c r="AG119" s="111">
        <f t="shared" si="7"/>
        <v>0</v>
      </c>
      <c r="AH119" s="95">
        <f t="shared" si="8"/>
        <v>0</v>
      </c>
      <c r="AI119" s="95">
        <f t="shared" si="9"/>
        <v>0</v>
      </c>
      <c r="AJ119" s="95">
        <f t="shared" si="10"/>
        <v>0</v>
      </c>
      <c r="AL119" s="111">
        <f t="shared" si="11"/>
        <v>0</v>
      </c>
      <c r="AP119" s="111">
        <f>CNGE_2021_M1_Secc1!S649</f>
        <v>0</v>
      </c>
      <c r="AQ119" s="111">
        <f>CNGE_2021_M1_Secc1!Y649</f>
        <v>0</v>
      </c>
      <c r="AT119" s="111">
        <f t="shared" si="12"/>
        <v>0</v>
      </c>
      <c r="AU119" s="111">
        <f t="shared" si="13"/>
        <v>0</v>
      </c>
    </row>
    <row r="120" spans="1:47">
      <c r="A120" s="306"/>
      <c r="B120" s="217"/>
      <c r="C120" s="192" t="s">
        <v>169</v>
      </c>
      <c r="D120" s="416" t="str">
        <f>IF(CNGE_2021_M1_Secc1!D139="","",CNGE_2021_M1_Secc1!D139)</f>
        <v/>
      </c>
      <c r="E120" s="416"/>
      <c r="F120" s="416"/>
      <c r="G120" s="416"/>
      <c r="H120" s="416"/>
      <c r="I120" s="416"/>
      <c r="J120" s="416"/>
      <c r="K120" s="416"/>
      <c r="L120" s="416"/>
      <c r="M120" s="628"/>
      <c r="N120" s="366"/>
      <c r="O120" s="366"/>
      <c r="P120" s="366"/>
      <c r="Q120" s="366"/>
      <c r="R120" s="629"/>
      <c r="S120" s="628"/>
      <c r="T120" s="366"/>
      <c r="U120" s="366"/>
      <c r="V120" s="366"/>
      <c r="W120" s="366"/>
      <c r="X120" s="629"/>
      <c r="Y120" s="628"/>
      <c r="Z120" s="366"/>
      <c r="AA120" s="366"/>
      <c r="AB120" s="366"/>
      <c r="AC120" s="366"/>
      <c r="AD120" s="629"/>
      <c r="AG120" s="111">
        <f t="shared" si="7"/>
        <v>0</v>
      </c>
      <c r="AH120" s="95">
        <f t="shared" si="8"/>
        <v>0</v>
      </c>
      <c r="AI120" s="95">
        <f t="shared" si="9"/>
        <v>0</v>
      </c>
      <c r="AJ120" s="95">
        <f t="shared" si="10"/>
        <v>0</v>
      </c>
      <c r="AL120" s="111">
        <f t="shared" si="11"/>
        <v>0</v>
      </c>
      <c r="AP120" s="111">
        <f>CNGE_2021_M1_Secc1!S650</f>
        <v>0</v>
      </c>
      <c r="AQ120" s="111">
        <f>CNGE_2021_M1_Secc1!Y650</f>
        <v>0</v>
      </c>
      <c r="AT120" s="111">
        <f t="shared" si="12"/>
        <v>0</v>
      </c>
      <c r="AU120" s="111">
        <f t="shared" si="13"/>
        <v>0</v>
      </c>
    </row>
    <row r="121" spans="1:47">
      <c r="A121" s="306"/>
      <c r="B121" s="217"/>
      <c r="C121" s="192" t="s">
        <v>170</v>
      </c>
      <c r="D121" s="416" t="str">
        <f>IF(CNGE_2021_M1_Secc1!D140="","",CNGE_2021_M1_Secc1!D140)</f>
        <v/>
      </c>
      <c r="E121" s="416"/>
      <c r="F121" s="416"/>
      <c r="G121" s="416"/>
      <c r="H121" s="416"/>
      <c r="I121" s="416"/>
      <c r="J121" s="416"/>
      <c r="K121" s="416"/>
      <c r="L121" s="416"/>
      <c r="M121" s="628"/>
      <c r="N121" s="366"/>
      <c r="O121" s="366"/>
      <c r="P121" s="366"/>
      <c r="Q121" s="366"/>
      <c r="R121" s="629"/>
      <c r="S121" s="628"/>
      <c r="T121" s="366"/>
      <c r="U121" s="366"/>
      <c r="V121" s="366"/>
      <c r="W121" s="366"/>
      <c r="X121" s="629"/>
      <c r="Y121" s="628"/>
      <c r="Z121" s="366"/>
      <c r="AA121" s="366"/>
      <c r="AB121" s="366"/>
      <c r="AC121" s="366"/>
      <c r="AD121" s="629"/>
      <c r="AG121" s="111">
        <f t="shared" si="7"/>
        <v>0</v>
      </c>
      <c r="AH121" s="95">
        <f t="shared" si="8"/>
        <v>0</v>
      </c>
      <c r="AI121" s="95">
        <f t="shared" si="9"/>
        <v>0</v>
      </c>
      <c r="AJ121" s="95">
        <f t="shared" si="10"/>
        <v>0</v>
      </c>
      <c r="AL121" s="111">
        <f t="shared" si="11"/>
        <v>0</v>
      </c>
      <c r="AP121" s="111">
        <f>CNGE_2021_M1_Secc1!S651</f>
        <v>0</v>
      </c>
      <c r="AQ121" s="111">
        <f>CNGE_2021_M1_Secc1!Y651</f>
        <v>0</v>
      </c>
      <c r="AT121" s="111">
        <f t="shared" si="12"/>
        <v>0</v>
      </c>
      <c r="AU121" s="111">
        <f t="shared" si="13"/>
        <v>0</v>
      </c>
    </row>
    <row r="122" spans="1:47">
      <c r="A122" s="306"/>
      <c r="B122" s="217"/>
      <c r="C122" s="192" t="s">
        <v>171</v>
      </c>
      <c r="D122" s="416" t="str">
        <f>IF(CNGE_2021_M1_Secc1!D141="","",CNGE_2021_M1_Secc1!D141)</f>
        <v/>
      </c>
      <c r="E122" s="416"/>
      <c r="F122" s="416"/>
      <c r="G122" s="416"/>
      <c r="H122" s="416"/>
      <c r="I122" s="416"/>
      <c r="J122" s="416"/>
      <c r="K122" s="416"/>
      <c r="L122" s="416"/>
      <c r="M122" s="628"/>
      <c r="N122" s="366"/>
      <c r="O122" s="366"/>
      <c r="P122" s="366"/>
      <c r="Q122" s="366"/>
      <c r="R122" s="629"/>
      <c r="S122" s="628"/>
      <c r="T122" s="366"/>
      <c r="U122" s="366"/>
      <c r="V122" s="366"/>
      <c r="W122" s="366"/>
      <c r="X122" s="629"/>
      <c r="Y122" s="628"/>
      <c r="Z122" s="366"/>
      <c r="AA122" s="366"/>
      <c r="AB122" s="366"/>
      <c r="AC122" s="366"/>
      <c r="AD122" s="629"/>
      <c r="AG122" s="111">
        <f t="shared" si="7"/>
        <v>0</v>
      </c>
      <c r="AH122" s="95">
        <f t="shared" si="8"/>
        <v>0</v>
      </c>
      <c r="AI122" s="95">
        <f t="shared" si="9"/>
        <v>0</v>
      </c>
      <c r="AJ122" s="95">
        <f t="shared" si="10"/>
        <v>0</v>
      </c>
      <c r="AL122" s="111">
        <f t="shared" si="11"/>
        <v>0</v>
      </c>
      <c r="AP122" s="111">
        <f>CNGE_2021_M1_Secc1!S652</f>
        <v>0</v>
      </c>
      <c r="AQ122" s="111">
        <f>CNGE_2021_M1_Secc1!Y652</f>
        <v>0</v>
      </c>
      <c r="AT122" s="111">
        <f t="shared" si="12"/>
        <v>0</v>
      </c>
      <c r="AU122" s="111">
        <f t="shared" si="13"/>
        <v>0</v>
      </c>
    </row>
    <row r="123" spans="1:47">
      <c r="A123" s="306"/>
      <c r="B123" s="217"/>
      <c r="C123" s="192" t="s">
        <v>172</v>
      </c>
      <c r="D123" s="416" t="str">
        <f>IF(CNGE_2021_M1_Secc1!D142="","",CNGE_2021_M1_Secc1!D142)</f>
        <v/>
      </c>
      <c r="E123" s="416"/>
      <c r="F123" s="416"/>
      <c r="G123" s="416"/>
      <c r="H123" s="416"/>
      <c r="I123" s="416"/>
      <c r="J123" s="416"/>
      <c r="K123" s="416"/>
      <c r="L123" s="416"/>
      <c r="M123" s="628"/>
      <c r="N123" s="366"/>
      <c r="O123" s="366"/>
      <c r="P123" s="366"/>
      <c r="Q123" s="366"/>
      <c r="R123" s="629"/>
      <c r="S123" s="628"/>
      <c r="T123" s="366"/>
      <c r="U123" s="366"/>
      <c r="V123" s="366"/>
      <c r="W123" s="366"/>
      <c r="X123" s="629"/>
      <c r="Y123" s="628"/>
      <c r="Z123" s="366"/>
      <c r="AA123" s="366"/>
      <c r="AB123" s="366"/>
      <c r="AC123" s="366"/>
      <c r="AD123" s="629"/>
      <c r="AG123" s="111">
        <f t="shared" si="7"/>
        <v>0</v>
      </c>
      <c r="AH123" s="95">
        <f t="shared" si="8"/>
        <v>0</v>
      </c>
      <c r="AI123" s="95">
        <f t="shared" si="9"/>
        <v>0</v>
      </c>
      <c r="AJ123" s="95">
        <f t="shared" si="10"/>
        <v>0</v>
      </c>
      <c r="AL123" s="111">
        <f t="shared" si="11"/>
        <v>0</v>
      </c>
      <c r="AP123" s="111">
        <f>CNGE_2021_M1_Secc1!S653</f>
        <v>0</v>
      </c>
      <c r="AQ123" s="111">
        <f>CNGE_2021_M1_Secc1!Y653</f>
        <v>0</v>
      </c>
      <c r="AT123" s="111">
        <f t="shared" si="12"/>
        <v>0</v>
      </c>
      <c r="AU123" s="111">
        <f t="shared" si="13"/>
        <v>0</v>
      </c>
    </row>
    <row r="124" spans="1:47">
      <c r="A124" s="306"/>
      <c r="B124" s="217"/>
      <c r="C124" s="192" t="s">
        <v>173</v>
      </c>
      <c r="D124" s="416" t="str">
        <f>IF(CNGE_2021_M1_Secc1!D143="","",CNGE_2021_M1_Secc1!D143)</f>
        <v/>
      </c>
      <c r="E124" s="416"/>
      <c r="F124" s="416"/>
      <c r="G124" s="416"/>
      <c r="H124" s="416"/>
      <c r="I124" s="416"/>
      <c r="J124" s="416"/>
      <c r="K124" s="416"/>
      <c r="L124" s="416"/>
      <c r="M124" s="628"/>
      <c r="N124" s="366"/>
      <c r="O124" s="366"/>
      <c r="P124" s="366"/>
      <c r="Q124" s="366"/>
      <c r="R124" s="629"/>
      <c r="S124" s="628"/>
      <c r="T124" s="366"/>
      <c r="U124" s="366"/>
      <c r="V124" s="366"/>
      <c r="W124" s="366"/>
      <c r="X124" s="629"/>
      <c r="Y124" s="628"/>
      <c r="Z124" s="366"/>
      <c r="AA124" s="366"/>
      <c r="AB124" s="366"/>
      <c r="AC124" s="366"/>
      <c r="AD124" s="629"/>
      <c r="AG124" s="111">
        <f t="shared" si="7"/>
        <v>0</v>
      </c>
      <c r="AH124" s="95">
        <f t="shared" si="8"/>
        <v>0</v>
      </c>
      <c r="AI124" s="95">
        <f t="shared" si="9"/>
        <v>0</v>
      </c>
      <c r="AJ124" s="95">
        <f t="shared" si="10"/>
        <v>0</v>
      </c>
      <c r="AL124" s="111">
        <f t="shared" si="11"/>
        <v>0</v>
      </c>
      <c r="AP124" s="111">
        <f>CNGE_2021_M1_Secc1!S654</f>
        <v>0</v>
      </c>
      <c r="AQ124" s="111">
        <f>CNGE_2021_M1_Secc1!Y654</f>
        <v>0</v>
      </c>
      <c r="AT124" s="111">
        <f t="shared" si="12"/>
        <v>0</v>
      </c>
      <c r="AU124" s="111">
        <f t="shared" si="13"/>
        <v>0</v>
      </c>
    </row>
    <row r="125" spans="1:47">
      <c r="A125" s="306"/>
      <c r="B125" s="217"/>
      <c r="C125" s="192" t="s">
        <v>174</v>
      </c>
      <c r="D125" s="416" t="str">
        <f>IF(CNGE_2021_M1_Secc1!D144="","",CNGE_2021_M1_Secc1!D144)</f>
        <v/>
      </c>
      <c r="E125" s="416"/>
      <c r="F125" s="416"/>
      <c r="G125" s="416"/>
      <c r="H125" s="416"/>
      <c r="I125" s="416"/>
      <c r="J125" s="416"/>
      <c r="K125" s="416"/>
      <c r="L125" s="416"/>
      <c r="M125" s="628"/>
      <c r="N125" s="366"/>
      <c r="O125" s="366"/>
      <c r="P125" s="366"/>
      <c r="Q125" s="366"/>
      <c r="R125" s="629"/>
      <c r="S125" s="628"/>
      <c r="T125" s="366"/>
      <c r="U125" s="366"/>
      <c r="V125" s="366"/>
      <c r="W125" s="366"/>
      <c r="X125" s="629"/>
      <c r="Y125" s="628"/>
      <c r="Z125" s="366"/>
      <c r="AA125" s="366"/>
      <c r="AB125" s="366"/>
      <c r="AC125" s="366"/>
      <c r="AD125" s="629"/>
      <c r="AG125" s="111">
        <f t="shared" si="7"/>
        <v>0</v>
      </c>
      <c r="AH125" s="95">
        <f t="shared" si="8"/>
        <v>0</v>
      </c>
      <c r="AI125" s="95">
        <f t="shared" si="9"/>
        <v>0</v>
      </c>
      <c r="AJ125" s="95">
        <f t="shared" si="10"/>
        <v>0</v>
      </c>
      <c r="AL125" s="111">
        <f t="shared" si="11"/>
        <v>0</v>
      </c>
      <c r="AP125" s="111">
        <f>CNGE_2021_M1_Secc1!S655</f>
        <v>0</v>
      </c>
      <c r="AQ125" s="111">
        <f>CNGE_2021_M1_Secc1!Y655</f>
        <v>0</v>
      </c>
      <c r="AT125" s="111">
        <f t="shared" si="12"/>
        <v>0</v>
      </c>
      <c r="AU125" s="111">
        <f t="shared" si="13"/>
        <v>0</v>
      </c>
    </row>
    <row r="126" spans="1:47">
      <c r="A126" s="306"/>
      <c r="B126" s="217"/>
      <c r="C126" s="192" t="s">
        <v>175</v>
      </c>
      <c r="D126" s="416" t="str">
        <f>IF(CNGE_2021_M1_Secc1!D145="","",CNGE_2021_M1_Secc1!D145)</f>
        <v/>
      </c>
      <c r="E126" s="416"/>
      <c r="F126" s="416"/>
      <c r="G126" s="416"/>
      <c r="H126" s="416"/>
      <c r="I126" s="416"/>
      <c r="J126" s="416"/>
      <c r="K126" s="416"/>
      <c r="L126" s="416"/>
      <c r="M126" s="628"/>
      <c r="N126" s="366"/>
      <c r="O126" s="366"/>
      <c r="P126" s="366"/>
      <c r="Q126" s="366"/>
      <c r="R126" s="629"/>
      <c r="S126" s="628"/>
      <c r="T126" s="366"/>
      <c r="U126" s="366"/>
      <c r="V126" s="366"/>
      <c r="W126" s="366"/>
      <c r="X126" s="629"/>
      <c r="Y126" s="628"/>
      <c r="Z126" s="366"/>
      <c r="AA126" s="366"/>
      <c r="AB126" s="366"/>
      <c r="AC126" s="366"/>
      <c r="AD126" s="629"/>
      <c r="AG126" s="111">
        <f t="shared" si="7"/>
        <v>0</v>
      </c>
      <c r="AH126" s="95">
        <f t="shared" si="8"/>
        <v>0</v>
      </c>
      <c r="AI126" s="95">
        <f t="shared" si="9"/>
        <v>0</v>
      </c>
      <c r="AJ126" s="95">
        <f t="shared" si="10"/>
        <v>0</v>
      </c>
      <c r="AL126" s="111">
        <f t="shared" si="11"/>
        <v>0</v>
      </c>
      <c r="AP126" s="111">
        <f>CNGE_2021_M1_Secc1!S656</f>
        <v>0</v>
      </c>
      <c r="AQ126" s="111">
        <f>CNGE_2021_M1_Secc1!Y656</f>
        <v>0</v>
      </c>
      <c r="AT126" s="111">
        <f t="shared" si="12"/>
        <v>0</v>
      </c>
      <c r="AU126" s="111">
        <f t="shared" si="13"/>
        <v>0</v>
      </c>
    </row>
    <row r="127" spans="1:47">
      <c r="A127" s="306"/>
      <c r="B127" s="217"/>
      <c r="C127" s="192" t="s">
        <v>176</v>
      </c>
      <c r="D127" s="416" t="str">
        <f>IF(CNGE_2021_M1_Secc1!D146="","",CNGE_2021_M1_Secc1!D146)</f>
        <v/>
      </c>
      <c r="E127" s="416"/>
      <c r="F127" s="416"/>
      <c r="G127" s="416"/>
      <c r="H127" s="416"/>
      <c r="I127" s="416"/>
      <c r="J127" s="416"/>
      <c r="K127" s="416"/>
      <c r="L127" s="416"/>
      <c r="M127" s="628"/>
      <c r="N127" s="366"/>
      <c r="O127" s="366"/>
      <c r="P127" s="366"/>
      <c r="Q127" s="366"/>
      <c r="R127" s="629"/>
      <c r="S127" s="628"/>
      <c r="T127" s="366"/>
      <c r="U127" s="366"/>
      <c r="V127" s="366"/>
      <c r="W127" s="366"/>
      <c r="X127" s="629"/>
      <c r="Y127" s="628"/>
      <c r="Z127" s="366"/>
      <c r="AA127" s="366"/>
      <c r="AB127" s="366"/>
      <c r="AC127" s="366"/>
      <c r="AD127" s="629"/>
      <c r="AG127" s="111">
        <f t="shared" si="7"/>
        <v>0</v>
      </c>
      <c r="AH127" s="95">
        <f t="shared" si="8"/>
        <v>0</v>
      </c>
      <c r="AI127" s="95">
        <f t="shared" si="9"/>
        <v>0</v>
      </c>
      <c r="AJ127" s="95">
        <f t="shared" si="10"/>
        <v>0</v>
      </c>
      <c r="AL127" s="111">
        <f t="shared" si="11"/>
        <v>0</v>
      </c>
      <c r="AP127" s="111">
        <f>CNGE_2021_M1_Secc1!S657</f>
        <v>0</v>
      </c>
      <c r="AQ127" s="111">
        <f>CNGE_2021_M1_Secc1!Y657</f>
        <v>0</v>
      </c>
      <c r="AT127" s="111">
        <f t="shared" si="12"/>
        <v>0</v>
      </c>
      <c r="AU127" s="111">
        <f t="shared" si="13"/>
        <v>0</v>
      </c>
    </row>
    <row r="128" spans="1:47">
      <c r="A128" s="306"/>
      <c r="B128" s="217"/>
      <c r="C128" s="192" t="s">
        <v>177</v>
      </c>
      <c r="D128" s="416" t="str">
        <f>IF(CNGE_2021_M1_Secc1!D147="","",CNGE_2021_M1_Secc1!D147)</f>
        <v/>
      </c>
      <c r="E128" s="416"/>
      <c r="F128" s="416"/>
      <c r="G128" s="416"/>
      <c r="H128" s="416"/>
      <c r="I128" s="416"/>
      <c r="J128" s="416"/>
      <c r="K128" s="416"/>
      <c r="L128" s="416"/>
      <c r="M128" s="628"/>
      <c r="N128" s="366"/>
      <c r="O128" s="366"/>
      <c r="P128" s="366"/>
      <c r="Q128" s="366"/>
      <c r="R128" s="629"/>
      <c r="S128" s="628"/>
      <c r="T128" s="366"/>
      <c r="U128" s="366"/>
      <c r="V128" s="366"/>
      <c r="W128" s="366"/>
      <c r="X128" s="629"/>
      <c r="Y128" s="628"/>
      <c r="Z128" s="366"/>
      <c r="AA128" s="366"/>
      <c r="AB128" s="366"/>
      <c r="AC128" s="366"/>
      <c r="AD128" s="629"/>
      <c r="AG128" s="111">
        <f t="shared" si="7"/>
        <v>0</v>
      </c>
      <c r="AH128" s="95">
        <f t="shared" si="8"/>
        <v>0</v>
      </c>
      <c r="AI128" s="95">
        <f t="shared" si="9"/>
        <v>0</v>
      </c>
      <c r="AJ128" s="95">
        <f t="shared" si="10"/>
        <v>0</v>
      </c>
      <c r="AL128" s="111">
        <f t="shared" si="11"/>
        <v>0</v>
      </c>
      <c r="AP128" s="111">
        <f>CNGE_2021_M1_Secc1!S658</f>
        <v>0</v>
      </c>
      <c r="AQ128" s="111">
        <f>CNGE_2021_M1_Secc1!Y658</f>
        <v>0</v>
      </c>
      <c r="AT128" s="111">
        <f t="shared" si="12"/>
        <v>0</v>
      </c>
      <c r="AU128" s="111">
        <f t="shared" si="13"/>
        <v>0</v>
      </c>
    </row>
    <row r="129" spans="1:47">
      <c r="A129" s="306"/>
      <c r="B129" s="217"/>
      <c r="C129" s="193" t="s">
        <v>178</v>
      </c>
      <c r="D129" s="416" t="str">
        <f>IF(CNGE_2021_M1_Secc1!D148="","",CNGE_2021_M1_Secc1!D148)</f>
        <v/>
      </c>
      <c r="E129" s="416"/>
      <c r="F129" s="416"/>
      <c r="G129" s="416"/>
      <c r="H129" s="416"/>
      <c r="I129" s="416"/>
      <c r="J129" s="416"/>
      <c r="K129" s="416"/>
      <c r="L129" s="416"/>
      <c r="M129" s="628"/>
      <c r="N129" s="366"/>
      <c r="O129" s="366"/>
      <c r="P129" s="366"/>
      <c r="Q129" s="366"/>
      <c r="R129" s="629"/>
      <c r="S129" s="628"/>
      <c r="T129" s="366"/>
      <c r="U129" s="366"/>
      <c r="V129" s="366"/>
      <c r="W129" s="366"/>
      <c r="X129" s="629"/>
      <c r="Y129" s="628"/>
      <c r="Z129" s="366"/>
      <c r="AA129" s="366"/>
      <c r="AB129" s="366"/>
      <c r="AC129" s="366"/>
      <c r="AD129" s="629"/>
      <c r="AG129" s="111">
        <f t="shared" si="7"/>
        <v>0</v>
      </c>
      <c r="AH129" s="95">
        <f t="shared" si="8"/>
        <v>0</v>
      </c>
      <c r="AI129" s="95">
        <f t="shared" si="9"/>
        <v>0</v>
      </c>
      <c r="AJ129" s="95">
        <f t="shared" si="10"/>
        <v>0</v>
      </c>
      <c r="AL129" s="111">
        <f t="shared" si="11"/>
        <v>0</v>
      </c>
      <c r="AP129" s="111">
        <f>CNGE_2021_M1_Secc1!S659</f>
        <v>0</v>
      </c>
      <c r="AQ129" s="111">
        <f>CNGE_2021_M1_Secc1!Y659</f>
        <v>0</v>
      </c>
      <c r="AT129" s="111">
        <f t="shared" si="12"/>
        <v>0</v>
      </c>
      <c r="AU129" s="111">
        <f t="shared" si="13"/>
        <v>0</v>
      </c>
    </row>
    <row r="130" spans="1:47">
      <c r="A130" s="306"/>
      <c r="B130" s="217"/>
      <c r="C130" s="193" t="s">
        <v>179</v>
      </c>
      <c r="D130" s="416" t="str">
        <f>IF(CNGE_2021_M1_Secc1!D149="","",CNGE_2021_M1_Secc1!D149)</f>
        <v/>
      </c>
      <c r="E130" s="416"/>
      <c r="F130" s="416"/>
      <c r="G130" s="416"/>
      <c r="H130" s="416"/>
      <c r="I130" s="416"/>
      <c r="J130" s="416"/>
      <c r="K130" s="416"/>
      <c r="L130" s="416"/>
      <c r="M130" s="628"/>
      <c r="N130" s="366"/>
      <c r="O130" s="366"/>
      <c r="P130" s="366"/>
      <c r="Q130" s="366"/>
      <c r="R130" s="629"/>
      <c r="S130" s="628"/>
      <c r="T130" s="366"/>
      <c r="U130" s="366"/>
      <c r="V130" s="366"/>
      <c r="W130" s="366"/>
      <c r="X130" s="629"/>
      <c r="Y130" s="628"/>
      <c r="Z130" s="366"/>
      <c r="AA130" s="366"/>
      <c r="AB130" s="366"/>
      <c r="AC130" s="366"/>
      <c r="AD130" s="629"/>
      <c r="AG130" s="111">
        <f t="shared" si="7"/>
        <v>0</v>
      </c>
      <c r="AH130" s="95">
        <f t="shared" si="8"/>
        <v>0</v>
      </c>
      <c r="AI130" s="95">
        <f t="shared" si="9"/>
        <v>0</v>
      </c>
      <c r="AJ130" s="95">
        <f t="shared" si="10"/>
        <v>0</v>
      </c>
      <c r="AL130" s="111">
        <f t="shared" si="11"/>
        <v>0</v>
      </c>
      <c r="AP130" s="111">
        <f>CNGE_2021_M1_Secc1!S660</f>
        <v>0</v>
      </c>
      <c r="AQ130" s="111">
        <f>CNGE_2021_M1_Secc1!Y660</f>
        <v>0</v>
      </c>
      <c r="AT130" s="111">
        <f t="shared" si="12"/>
        <v>0</v>
      </c>
      <c r="AU130" s="111">
        <f t="shared" si="13"/>
        <v>0</v>
      </c>
    </row>
    <row r="131" spans="1:47">
      <c r="A131" s="306"/>
      <c r="B131" s="217"/>
      <c r="C131" s="193" t="s">
        <v>180</v>
      </c>
      <c r="D131" s="416" t="str">
        <f>IF(CNGE_2021_M1_Secc1!D150="","",CNGE_2021_M1_Secc1!D150)</f>
        <v/>
      </c>
      <c r="E131" s="416"/>
      <c r="F131" s="416"/>
      <c r="G131" s="416"/>
      <c r="H131" s="416"/>
      <c r="I131" s="416"/>
      <c r="J131" s="416"/>
      <c r="K131" s="416"/>
      <c r="L131" s="416"/>
      <c r="M131" s="628"/>
      <c r="N131" s="366"/>
      <c r="O131" s="366"/>
      <c r="P131" s="366"/>
      <c r="Q131" s="366"/>
      <c r="R131" s="629"/>
      <c r="S131" s="628"/>
      <c r="T131" s="366"/>
      <c r="U131" s="366"/>
      <c r="V131" s="366"/>
      <c r="W131" s="366"/>
      <c r="X131" s="629"/>
      <c r="Y131" s="628"/>
      <c r="Z131" s="366"/>
      <c r="AA131" s="366"/>
      <c r="AB131" s="366"/>
      <c r="AC131" s="366"/>
      <c r="AD131" s="629"/>
      <c r="AG131" s="111">
        <f t="shared" si="7"/>
        <v>0</v>
      </c>
      <c r="AH131" s="95">
        <f t="shared" si="8"/>
        <v>0</v>
      </c>
      <c r="AI131" s="95">
        <f t="shared" si="9"/>
        <v>0</v>
      </c>
      <c r="AJ131" s="95">
        <f t="shared" si="10"/>
        <v>0</v>
      </c>
      <c r="AL131" s="111">
        <f t="shared" si="11"/>
        <v>0</v>
      </c>
      <c r="AP131" s="111">
        <f>CNGE_2021_M1_Secc1!S661</f>
        <v>0</v>
      </c>
      <c r="AQ131" s="111">
        <f>CNGE_2021_M1_Secc1!Y661</f>
        <v>0</v>
      </c>
      <c r="AT131" s="111">
        <f t="shared" si="12"/>
        <v>0</v>
      </c>
      <c r="AU131" s="111">
        <f t="shared" si="13"/>
        <v>0</v>
      </c>
    </row>
    <row r="132" spans="1:47">
      <c r="A132" s="306"/>
      <c r="B132" s="217"/>
      <c r="C132" s="193" t="s">
        <v>181</v>
      </c>
      <c r="D132" s="416" t="str">
        <f>IF(CNGE_2021_M1_Secc1!D151="","",CNGE_2021_M1_Secc1!D151)</f>
        <v/>
      </c>
      <c r="E132" s="416"/>
      <c r="F132" s="416"/>
      <c r="G132" s="416"/>
      <c r="H132" s="416"/>
      <c r="I132" s="416"/>
      <c r="J132" s="416"/>
      <c r="K132" s="416"/>
      <c r="L132" s="416"/>
      <c r="M132" s="628"/>
      <c r="N132" s="366"/>
      <c r="O132" s="366"/>
      <c r="P132" s="366"/>
      <c r="Q132" s="366"/>
      <c r="R132" s="629"/>
      <c r="S132" s="628"/>
      <c r="T132" s="366"/>
      <c r="U132" s="366"/>
      <c r="V132" s="366"/>
      <c r="W132" s="366"/>
      <c r="X132" s="629"/>
      <c r="Y132" s="628"/>
      <c r="Z132" s="366"/>
      <c r="AA132" s="366"/>
      <c r="AB132" s="366"/>
      <c r="AC132" s="366"/>
      <c r="AD132" s="629"/>
      <c r="AG132" s="111">
        <f t="shared" si="7"/>
        <v>0</v>
      </c>
      <c r="AH132" s="95">
        <f t="shared" si="8"/>
        <v>0</v>
      </c>
      <c r="AI132" s="95">
        <f t="shared" si="9"/>
        <v>0</v>
      </c>
      <c r="AJ132" s="95">
        <f t="shared" si="10"/>
        <v>0</v>
      </c>
      <c r="AL132" s="111">
        <f t="shared" si="11"/>
        <v>0</v>
      </c>
      <c r="AP132" s="111">
        <f>CNGE_2021_M1_Secc1!S662</f>
        <v>0</v>
      </c>
      <c r="AQ132" s="111">
        <f>CNGE_2021_M1_Secc1!Y662</f>
        <v>0</v>
      </c>
      <c r="AT132" s="111">
        <f t="shared" si="12"/>
        <v>0</v>
      </c>
      <c r="AU132" s="111">
        <f t="shared" si="13"/>
        <v>0</v>
      </c>
    </row>
    <row r="133" spans="1:47">
      <c r="A133" s="306"/>
      <c r="B133" s="217"/>
      <c r="C133" s="193" t="s">
        <v>182</v>
      </c>
      <c r="D133" s="416" t="str">
        <f>IF(CNGE_2021_M1_Secc1!D152="","",CNGE_2021_M1_Secc1!D152)</f>
        <v/>
      </c>
      <c r="E133" s="416"/>
      <c r="F133" s="416"/>
      <c r="G133" s="416"/>
      <c r="H133" s="416"/>
      <c r="I133" s="416"/>
      <c r="J133" s="416"/>
      <c r="K133" s="416"/>
      <c r="L133" s="416"/>
      <c r="M133" s="628"/>
      <c r="N133" s="366"/>
      <c r="O133" s="366"/>
      <c r="P133" s="366"/>
      <c r="Q133" s="366"/>
      <c r="R133" s="629"/>
      <c r="S133" s="628"/>
      <c r="T133" s="366"/>
      <c r="U133" s="366"/>
      <c r="V133" s="366"/>
      <c r="W133" s="366"/>
      <c r="X133" s="629"/>
      <c r="Y133" s="628"/>
      <c r="Z133" s="366"/>
      <c r="AA133" s="366"/>
      <c r="AB133" s="366"/>
      <c r="AC133" s="366"/>
      <c r="AD133" s="629"/>
      <c r="AG133" s="111">
        <f t="shared" si="7"/>
        <v>0</v>
      </c>
      <c r="AH133" s="95">
        <f t="shared" si="8"/>
        <v>0</v>
      </c>
      <c r="AI133" s="95">
        <f t="shared" si="9"/>
        <v>0</v>
      </c>
      <c r="AJ133" s="95">
        <f t="shared" si="10"/>
        <v>0</v>
      </c>
      <c r="AL133" s="111">
        <f t="shared" si="11"/>
        <v>0</v>
      </c>
      <c r="AP133" s="111">
        <f>CNGE_2021_M1_Secc1!S663</f>
        <v>0</v>
      </c>
      <c r="AQ133" s="111">
        <f>CNGE_2021_M1_Secc1!Y663</f>
        <v>0</v>
      </c>
      <c r="AT133" s="111">
        <f t="shared" si="12"/>
        <v>0</v>
      </c>
      <c r="AU133" s="111">
        <f t="shared" si="13"/>
        <v>0</v>
      </c>
    </row>
    <row r="134" spans="1:47">
      <c r="A134" s="306"/>
      <c r="B134" s="217"/>
      <c r="C134" s="193" t="s">
        <v>183</v>
      </c>
      <c r="D134" s="416" t="str">
        <f>IF(CNGE_2021_M1_Secc1!D153="","",CNGE_2021_M1_Secc1!D153)</f>
        <v/>
      </c>
      <c r="E134" s="416"/>
      <c r="F134" s="416"/>
      <c r="G134" s="416"/>
      <c r="H134" s="416"/>
      <c r="I134" s="416"/>
      <c r="J134" s="416"/>
      <c r="K134" s="416"/>
      <c r="L134" s="416"/>
      <c r="M134" s="628"/>
      <c r="N134" s="366"/>
      <c r="O134" s="366"/>
      <c r="P134" s="366"/>
      <c r="Q134" s="366"/>
      <c r="R134" s="629"/>
      <c r="S134" s="628"/>
      <c r="T134" s="366"/>
      <c r="U134" s="366"/>
      <c r="V134" s="366"/>
      <c r="W134" s="366"/>
      <c r="X134" s="629"/>
      <c r="Y134" s="628"/>
      <c r="Z134" s="366"/>
      <c r="AA134" s="366"/>
      <c r="AB134" s="366"/>
      <c r="AC134" s="366"/>
      <c r="AD134" s="629"/>
      <c r="AG134" s="111">
        <f t="shared" si="7"/>
        <v>0</v>
      </c>
      <c r="AH134" s="95">
        <f t="shared" si="8"/>
        <v>0</v>
      </c>
      <c r="AI134" s="95">
        <f t="shared" si="9"/>
        <v>0</v>
      </c>
      <c r="AJ134" s="95">
        <f t="shared" si="10"/>
        <v>0</v>
      </c>
      <c r="AL134" s="111">
        <f t="shared" si="11"/>
        <v>0</v>
      </c>
      <c r="AP134" s="111">
        <f>CNGE_2021_M1_Secc1!S664</f>
        <v>0</v>
      </c>
      <c r="AQ134" s="111">
        <f>CNGE_2021_M1_Secc1!Y664</f>
        <v>0</v>
      </c>
      <c r="AT134" s="111">
        <f t="shared" si="12"/>
        <v>0</v>
      </c>
      <c r="AU134" s="111">
        <f t="shared" si="13"/>
        <v>0</v>
      </c>
    </row>
    <row r="135" spans="1:47">
      <c r="A135" s="306"/>
      <c r="B135" s="217"/>
      <c r="C135" s="193" t="s">
        <v>184</v>
      </c>
      <c r="D135" s="416" t="str">
        <f>IF(CNGE_2021_M1_Secc1!D154="","",CNGE_2021_M1_Secc1!D154)</f>
        <v/>
      </c>
      <c r="E135" s="416"/>
      <c r="F135" s="416"/>
      <c r="G135" s="416"/>
      <c r="H135" s="416"/>
      <c r="I135" s="416"/>
      <c r="J135" s="416"/>
      <c r="K135" s="416"/>
      <c r="L135" s="416"/>
      <c r="M135" s="628"/>
      <c r="N135" s="366"/>
      <c r="O135" s="366"/>
      <c r="P135" s="366"/>
      <c r="Q135" s="366"/>
      <c r="R135" s="629"/>
      <c r="S135" s="628"/>
      <c r="T135" s="366"/>
      <c r="U135" s="366"/>
      <c r="V135" s="366"/>
      <c r="W135" s="366"/>
      <c r="X135" s="629"/>
      <c r="Y135" s="628"/>
      <c r="Z135" s="366"/>
      <c r="AA135" s="366"/>
      <c r="AB135" s="366"/>
      <c r="AC135" s="366"/>
      <c r="AD135" s="629"/>
      <c r="AG135" s="111">
        <f t="shared" si="7"/>
        <v>0</v>
      </c>
      <c r="AH135" s="95">
        <f t="shared" si="8"/>
        <v>0</v>
      </c>
      <c r="AI135" s="95">
        <f t="shared" si="9"/>
        <v>0</v>
      </c>
      <c r="AJ135" s="95">
        <f t="shared" si="10"/>
        <v>0</v>
      </c>
      <c r="AL135" s="111">
        <f t="shared" si="11"/>
        <v>0</v>
      </c>
      <c r="AP135" s="111">
        <f>CNGE_2021_M1_Secc1!S665</f>
        <v>0</v>
      </c>
      <c r="AQ135" s="111">
        <f>CNGE_2021_M1_Secc1!Y665</f>
        <v>0</v>
      </c>
      <c r="AT135" s="111">
        <f t="shared" si="12"/>
        <v>0</v>
      </c>
      <c r="AU135" s="111">
        <f t="shared" si="13"/>
        <v>0</v>
      </c>
    </row>
    <row r="136" spans="1:47">
      <c r="A136" s="306"/>
      <c r="B136" s="217"/>
      <c r="C136" s="193" t="s">
        <v>185</v>
      </c>
      <c r="D136" s="416" t="str">
        <f>IF(CNGE_2021_M1_Secc1!D155="","",CNGE_2021_M1_Secc1!D155)</f>
        <v/>
      </c>
      <c r="E136" s="416"/>
      <c r="F136" s="416"/>
      <c r="G136" s="416"/>
      <c r="H136" s="416"/>
      <c r="I136" s="416"/>
      <c r="J136" s="416"/>
      <c r="K136" s="416"/>
      <c r="L136" s="416"/>
      <c r="M136" s="628"/>
      <c r="N136" s="366"/>
      <c r="O136" s="366"/>
      <c r="P136" s="366"/>
      <c r="Q136" s="366"/>
      <c r="R136" s="629"/>
      <c r="S136" s="628"/>
      <c r="T136" s="366"/>
      <c r="U136" s="366"/>
      <c r="V136" s="366"/>
      <c r="W136" s="366"/>
      <c r="X136" s="629"/>
      <c r="Y136" s="628"/>
      <c r="Z136" s="366"/>
      <c r="AA136" s="366"/>
      <c r="AB136" s="366"/>
      <c r="AC136" s="366"/>
      <c r="AD136" s="629"/>
      <c r="AG136" s="111">
        <f t="shared" si="7"/>
        <v>0</v>
      </c>
      <c r="AH136" s="95">
        <f t="shared" si="8"/>
        <v>0</v>
      </c>
      <c r="AI136" s="95">
        <f t="shared" si="9"/>
        <v>0</v>
      </c>
      <c r="AJ136" s="95">
        <f t="shared" si="10"/>
        <v>0</v>
      </c>
      <c r="AL136" s="111">
        <f t="shared" si="11"/>
        <v>0</v>
      </c>
      <c r="AP136" s="111">
        <f>CNGE_2021_M1_Secc1!S666</f>
        <v>0</v>
      </c>
      <c r="AQ136" s="111">
        <f>CNGE_2021_M1_Secc1!Y666</f>
        <v>0</v>
      </c>
      <c r="AT136" s="111">
        <f t="shared" si="12"/>
        <v>0</v>
      </c>
      <c r="AU136" s="111">
        <f t="shared" si="13"/>
        <v>0</v>
      </c>
    </row>
    <row r="137" spans="1:47">
      <c r="A137" s="306"/>
      <c r="B137" s="217"/>
      <c r="C137" s="193" t="s">
        <v>186</v>
      </c>
      <c r="D137" s="416" t="str">
        <f>IF(CNGE_2021_M1_Secc1!D156="","",CNGE_2021_M1_Secc1!D156)</f>
        <v/>
      </c>
      <c r="E137" s="416"/>
      <c r="F137" s="416"/>
      <c r="G137" s="416"/>
      <c r="H137" s="416"/>
      <c r="I137" s="416"/>
      <c r="J137" s="416"/>
      <c r="K137" s="416"/>
      <c r="L137" s="416"/>
      <c r="M137" s="628"/>
      <c r="N137" s="366"/>
      <c r="O137" s="366"/>
      <c r="P137" s="366"/>
      <c r="Q137" s="366"/>
      <c r="R137" s="629"/>
      <c r="S137" s="628"/>
      <c r="T137" s="366"/>
      <c r="U137" s="366"/>
      <c r="V137" s="366"/>
      <c r="W137" s="366"/>
      <c r="X137" s="629"/>
      <c r="Y137" s="628"/>
      <c r="Z137" s="366"/>
      <c r="AA137" s="366"/>
      <c r="AB137" s="366"/>
      <c r="AC137" s="366"/>
      <c r="AD137" s="629"/>
      <c r="AG137" s="111">
        <f t="shared" si="7"/>
        <v>0</v>
      </c>
      <c r="AH137" s="95">
        <f t="shared" si="8"/>
        <v>0</v>
      </c>
      <c r="AI137" s="95">
        <f t="shared" si="9"/>
        <v>0</v>
      </c>
      <c r="AJ137" s="95">
        <f t="shared" si="10"/>
        <v>0</v>
      </c>
      <c r="AL137" s="111">
        <f t="shared" si="11"/>
        <v>0</v>
      </c>
      <c r="AP137" s="111">
        <f>CNGE_2021_M1_Secc1!S667</f>
        <v>0</v>
      </c>
      <c r="AQ137" s="111">
        <f>CNGE_2021_M1_Secc1!Y667</f>
        <v>0</v>
      </c>
      <c r="AT137" s="111">
        <f t="shared" si="12"/>
        <v>0</v>
      </c>
      <c r="AU137" s="111">
        <f t="shared" si="13"/>
        <v>0</v>
      </c>
    </row>
    <row r="138" spans="1:47">
      <c r="A138" s="306"/>
      <c r="B138" s="217"/>
      <c r="C138" s="193" t="s">
        <v>187</v>
      </c>
      <c r="D138" s="416" t="str">
        <f>IF(CNGE_2021_M1_Secc1!D157="","",CNGE_2021_M1_Secc1!D157)</f>
        <v/>
      </c>
      <c r="E138" s="416"/>
      <c r="F138" s="416"/>
      <c r="G138" s="416"/>
      <c r="H138" s="416"/>
      <c r="I138" s="416"/>
      <c r="J138" s="416"/>
      <c r="K138" s="416"/>
      <c r="L138" s="416"/>
      <c r="M138" s="628"/>
      <c r="N138" s="366"/>
      <c r="O138" s="366"/>
      <c r="P138" s="366"/>
      <c r="Q138" s="366"/>
      <c r="R138" s="629"/>
      <c r="S138" s="628"/>
      <c r="T138" s="366"/>
      <c r="U138" s="366"/>
      <c r="V138" s="366"/>
      <c r="W138" s="366"/>
      <c r="X138" s="629"/>
      <c r="Y138" s="628"/>
      <c r="Z138" s="366"/>
      <c r="AA138" s="366"/>
      <c r="AB138" s="366"/>
      <c r="AC138" s="366"/>
      <c r="AD138" s="629"/>
      <c r="AG138" s="111">
        <f t="shared" si="7"/>
        <v>0</v>
      </c>
      <c r="AH138" s="95">
        <f t="shared" si="8"/>
        <v>0</v>
      </c>
      <c r="AI138" s="95">
        <f t="shared" si="9"/>
        <v>0</v>
      </c>
      <c r="AJ138" s="95">
        <f t="shared" si="10"/>
        <v>0</v>
      </c>
      <c r="AL138" s="111">
        <f t="shared" si="11"/>
        <v>0</v>
      </c>
      <c r="AP138" s="111">
        <f>CNGE_2021_M1_Secc1!S668</f>
        <v>0</v>
      </c>
      <c r="AQ138" s="111">
        <f>CNGE_2021_M1_Secc1!Y668</f>
        <v>0</v>
      </c>
      <c r="AT138" s="111">
        <f t="shared" si="12"/>
        <v>0</v>
      </c>
      <c r="AU138" s="111">
        <f t="shared" si="13"/>
        <v>0</v>
      </c>
    </row>
    <row r="139" spans="1:47">
      <c r="A139" s="172"/>
      <c r="B139" s="136"/>
      <c r="C139" s="136"/>
      <c r="D139" s="308"/>
      <c r="E139" s="308"/>
      <c r="F139" s="308"/>
      <c r="G139" s="308"/>
      <c r="H139" s="308"/>
      <c r="I139" s="309"/>
      <c r="J139" s="147"/>
      <c r="K139" s="147"/>
      <c r="L139" s="309" t="s">
        <v>259</v>
      </c>
      <c r="M139" s="444">
        <f>IF(AND(SUM(M19:M138)=0,COUNTIF(M19:M138,"NS")&gt;0),"NS",
IF(AND(SUM(M19:M138)=0,COUNTIF(M19:M138,0)&gt;0),0,
IF(AND(SUM(M19:M138)=0,COUNTIF(M19:M138,"NA")&gt;0),"NA",
SUM(M19:M138))))</f>
        <v>0</v>
      </c>
      <c r="N139" s="498"/>
      <c r="O139" s="498"/>
      <c r="P139" s="498"/>
      <c r="Q139" s="498"/>
      <c r="R139" s="445"/>
      <c r="S139" s="444">
        <f t="shared" ref="S139" si="14">IF(AND(SUM(S19:S138)=0,COUNTIF(S19:S138,"NS")&gt;0),"NS",
IF(AND(SUM(S19:S138)=0,COUNTIF(S19:S138,0)&gt;0),0,
IF(AND(SUM(S19:S138)=0,COUNTIF(S19:S138,"NA")&gt;0),"NA",
SUM(S19:S138))))</f>
        <v>0</v>
      </c>
      <c r="T139" s="498"/>
      <c r="U139" s="498"/>
      <c r="V139" s="498"/>
      <c r="W139" s="498"/>
      <c r="X139" s="445"/>
      <c r="Y139" s="444">
        <f t="shared" ref="Y139" si="15">IF(AND(SUM(Y19:Y138)=0,COUNTIF(Y19:Y138,"NS")&gt;0),"NS",
IF(AND(SUM(Y19:Y138)=0,COUNTIF(Y19:Y138,0)&gt;0),0,
IF(AND(SUM(Y19:Y138)=0,COUNTIF(Y19:Y138,"NA")&gt;0),"NA",
SUM(Y19:Y138))))</f>
        <v>0</v>
      </c>
      <c r="Z139" s="498"/>
      <c r="AA139" s="498"/>
      <c r="AB139" s="498"/>
      <c r="AC139" s="498"/>
      <c r="AD139" s="445"/>
      <c r="AJ139" s="171">
        <f>SUM(AJ19:AJ138)</f>
        <v>0</v>
      </c>
      <c r="AL139" s="130">
        <f>SUM(AL19:AL138)</f>
        <v>0</v>
      </c>
      <c r="AT139" s="171">
        <f t="shared" ref="AT139:AU139" si="16">SUM(AT19:AT138)</f>
        <v>0</v>
      </c>
      <c r="AU139" s="171">
        <f t="shared" si="16"/>
        <v>0</v>
      </c>
    </row>
    <row r="140" spans="1:47">
      <c r="A140" s="172"/>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row>
    <row r="141" spans="1:47" ht="24.05" customHeight="1">
      <c r="A141" s="172"/>
      <c r="B141" s="136"/>
      <c r="C141" s="413" t="s">
        <v>250</v>
      </c>
      <c r="D141" s="413"/>
      <c r="E141" s="413"/>
      <c r="F141" s="413"/>
      <c r="G141" s="413"/>
      <c r="H141" s="413"/>
      <c r="I141" s="413"/>
      <c r="J141" s="413"/>
      <c r="K141" s="413"/>
      <c r="L141" s="413"/>
      <c r="M141" s="413"/>
      <c r="N141" s="413"/>
      <c r="O141" s="413"/>
      <c r="P141" s="413"/>
      <c r="Q141" s="413"/>
      <c r="R141" s="413"/>
      <c r="S141" s="413"/>
      <c r="T141" s="413"/>
      <c r="U141" s="413"/>
      <c r="V141" s="413"/>
      <c r="W141" s="413"/>
      <c r="X141" s="413"/>
      <c r="Y141" s="413"/>
      <c r="Z141" s="413"/>
      <c r="AA141" s="413"/>
      <c r="AB141" s="413"/>
      <c r="AC141" s="413"/>
      <c r="AD141" s="413"/>
    </row>
    <row r="142" spans="1:47" ht="60.05" customHeight="1">
      <c r="A142" s="172"/>
      <c r="B142" s="136"/>
      <c r="C142" s="414"/>
      <c r="D142" s="414"/>
      <c r="E142" s="414"/>
      <c r="F142" s="414"/>
      <c r="G142" s="414"/>
      <c r="H142" s="414"/>
      <c r="I142" s="414"/>
      <c r="J142" s="414"/>
      <c r="K142" s="414"/>
      <c r="L142" s="414"/>
      <c r="M142" s="414"/>
      <c r="N142" s="414"/>
      <c r="O142" s="414"/>
      <c r="P142" s="414"/>
      <c r="Q142" s="414"/>
      <c r="R142" s="414"/>
      <c r="S142" s="414"/>
      <c r="T142" s="414"/>
      <c r="U142" s="414"/>
      <c r="V142" s="414"/>
      <c r="W142" s="414"/>
      <c r="X142" s="414"/>
      <c r="Y142" s="414"/>
      <c r="Z142" s="414"/>
      <c r="AA142" s="414"/>
      <c r="AB142" s="414"/>
      <c r="AC142" s="414"/>
      <c r="AD142" s="414"/>
    </row>
    <row r="143" spans="1:47">
      <c r="A143" s="310"/>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row>
    <row r="144" spans="1:47">
      <c r="A144" s="310"/>
      <c r="B144" s="403" t="str">
        <f>IF(AJ139=0,"","Error: verificar sumas por fila en el apartado de computadoras.")</f>
        <v/>
      </c>
      <c r="C144" s="403"/>
      <c r="D144" s="403"/>
      <c r="E144" s="403"/>
      <c r="F144" s="403"/>
      <c r="G144" s="403"/>
      <c r="H144" s="403"/>
      <c r="I144" s="403"/>
      <c r="J144" s="403"/>
      <c r="K144" s="403"/>
      <c r="L144" s="403"/>
      <c r="M144" s="403"/>
      <c r="N144" s="403"/>
      <c r="O144" s="403"/>
      <c r="P144" s="403"/>
      <c r="Q144" s="403"/>
      <c r="R144" s="403"/>
      <c r="S144" s="403"/>
      <c r="T144" s="403"/>
      <c r="U144" s="403"/>
      <c r="V144" s="403"/>
      <c r="W144" s="403"/>
      <c r="X144" s="403"/>
      <c r="Y144" s="403"/>
      <c r="Z144" s="403"/>
      <c r="AA144" s="403"/>
      <c r="AB144" s="403"/>
      <c r="AC144" s="403"/>
      <c r="AD144" s="403"/>
    </row>
    <row r="145" spans="1:30">
      <c r="A145" s="310"/>
      <c r="B145" s="403" t="str">
        <f>IF(SUM(AT139:AU139)=0,"","Error: verificar la consistencia con la pregunta 4, las cantidades no pueden ser mayores.")</f>
        <v/>
      </c>
      <c r="C145" s="403"/>
      <c r="D145" s="403"/>
      <c r="E145" s="403"/>
      <c r="F145" s="403"/>
      <c r="G145" s="403"/>
      <c r="H145" s="403"/>
      <c r="I145" s="403"/>
      <c r="J145" s="403"/>
      <c r="K145" s="403"/>
      <c r="L145" s="403"/>
      <c r="M145" s="403"/>
      <c r="N145" s="403"/>
      <c r="O145" s="403"/>
      <c r="P145" s="403"/>
      <c r="Q145" s="403"/>
      <c r="R145" s="403"/>
      <c r="S145" s="403"/>
      <c r="T145" s="403"/>
      <c r="U145" s="403"/>
      <c r="V145" s="403"/>
      <c r="W145" s="403"/>
      <c r="X145" s="403"/>
      <c r="Y145" s="403"/>
      <c r="Z145" s="403"/>
      <c r="AA145" s="403"/>
      <c r="AB145" s="403"/>
      <c r="AC145" s="403"/>
      <c r="AD145" s="403"/>
    </row>
    <row r="146" spans="1:30">
      <c r="A146" s="310"/>
      <c r="B146" s="404" t="str">
        <f>IF(AL139=0,"","Error: debe completar toda la información requerida.")</f>
        <v/>
      </c>
      <c r="C146" s="404"/>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4"/>
      <c r="AD146" s="404"/>
    </row>
    <row r="147" spans="1:30">
      <c r="A147" s="310"/>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row>
    <row r="148" spans="1:30" hidden="1"/>
    <row r="149" spans="1:30" ht="15.05" hidden="1" customHeight="1"/>
    <row r="150" spans="1:30" ht="15.05" hidden="1" customHeight="1"/>
    <row r="151" spans="1:30" ht="15.05" hidden="1" customHeight="1"/>
    <row r="152" spans="1:30" ht="15.05" hidden="1" customHeight="1"/>
    <row r="153" spans="1:30" ht="15.05" hidden="1" customHeight="1"/>
    <row r="154" spans="1:30" ht="15.05" hidden="1" customHeight="1"/>
    <row r="155" spans="1:30" ht="15.05" hidden="1" customHeight="1"/>
    <row r="156" spans="1:30" ht="15.05" hidden="1" customHeight="1"/>
    <row r="157" spans="1:30" ht="15.05" hidden="1" customHeight="1"/>
    <row r="158" spans="1:30" ht="15.05" hidden="1" customHeight="1"/>
    <row r="159" spans="1:30" ht="15.05" hidden="1" customHeight="1"/>
    <row r="160" spans="1:30" ht="15.05" hidden="1" customHeight="1"/>
    <row r="161" ht="15.05" hidden="1" customHeight="1"/>
    <row r="162" ht="15.05" hidden="1" customHeight="1"/>
    <row r="163" ht="15.05" hidden="1" customHeight="1"/>
    <row r="164" ht="15.05" hidden="1" customHeight="1"/>
    <row r="165" ht="15.05" hidden="1" customHeight="1"/>
    <row r="166" ht="15.05" hidden="1" customHeight="1"/>
  </sheetData>
  <sheetProtection algorithmName="SHA-512" hashValue="5jDgaCTMt4rF3oLAlNj9xnv/EHqmqL+QgPVqYvkMZ9fAsoIocortNAENk7JoKgLffqobFY9/HHndvrwGIBHfLg==" saltValue="u4cRPVl0tpAGg5CeLkxJsA==" spinCount="100000" sheet="1" objects="1" scenarios="1"/>
  <mergeCells count="503">
    <mergeCell ref="B1:AD1"/>
    <mergeCell ref="B5:AD5"/>
    <mergeCell ref="B7:AD7"/>
    <mergeCell ref="AA9:AD9"/>
    <mergeCell ref="B10:L10"/>
    <mergeCell ref="N10:O10"/>
    <mergeCell ref="D20:L20"/>
    <mergeCell ref="D21:L21"/>
    <mergeCell ref="D19:L19"/>
    <mergeCell ref="Y20:AD20"/>
    <mergeCell ref="AA12:AD12"/>
    <mergeCell ref="B14:AD14"/>
    <mergeCell ref="C15:AD15"/>
    <mergeCell ref="C17:L18"/>
    <mergeCell ref="M17:AD17"/>
    <mergeCell ref="Y21:AD21"/>
    <mergeCell ref="B3:AD3"/>
    <mergeCell ref="D30:L30"/>
    <mergeCell ref="D31:L31"/>
    <mergeCell ref="D28:L28"/>
    <mergeCell ref="D29:L29"/>
    <mergeCell ref="D26:L26"/>
    <mergeCell ref="D27:L27"/>
    <mergeCell ref="D24:L24"/>
    <mergeCell ref="D25:L25"/>
    <mergeCell ref="D22:L22"/>
    <mergeCell ref="D23:L23"/>
    <mergeCell ref="D40:L40"/>
    <mergeCell ref="D41:L41"/>
    <mergeCell ref="D38:L38"/>
    <mergeCell ref="D39:L39"/>
    <mergeCell ref="D36:L36"/>
    <mergeCell ref="D37:L37"/>
    <mergeCell ref="D34:L34"/>
    <mergeCell ref="D35:L35"/>
    <mergeCell ref="D32:L32"/>
    <mergeCell ref="D33:L33"/>
    <mergeCell ref="D50:L50"/>
    <mergeCell ref="D51:L51"/>
    <mergeCell ref="D48:L48"/>
    <mergeCell ref="D49:L49"/>
    <mergeCell ref="D46:L46"/>
    <mergeCell ref="D47:L47"/>
    <mergeCell ref="D44:L44"/>
    <mergeCell ref="D45:L45"/>
    <mergeCell ref="D42:L42"/>
    <mergeCell ref="D43:L43"/>
    <mergeCell ref="D60:L60"/>
    <mergeCell ref="D61:L61"/>
    <mergeCell ref="D58:L58"/>
    <mergeCell ref="D59:L59"/>
    <mergeCell ref="D56:L56"/>
    <mergeCell ref="D57:L57"/>
    <mergeCell ref="D54:L54"/>
    <mergeCell ref="D55:L55"/>
    <mergeCell ref="D52:L52"/>
    <mergeCell ref="D53:L53"/>
    <mergeCell ref="D70:L70"/>
    <mergeCell ref="D71:L71"/>
    <mergeCell ref="D68:L68"/>
    <mergeCell ref="D69:L69"/>
    <mergeCell ref="D66:L66"/>
    <mergeCell ref="D67:L67"/>
    <mergeCell ref="D64:L64"/>
    <mergeCell ref="D65:L65"/>
    <mergeCell ref="D62:L62"/>
    <mergeCell ref="D63:L63"/>
    <mergeCell ref="D80:L80"/>
    <mergeCell ref="D81:L81"/>
    <mergeCell ref="D78:L78"/>
    <mergeCell ref="D79:L79"/>
    <mergeCell ref="D76:L76"/>
    <mergeCell ref="D77:L77"/>
    <mergeCell ref="D74:L74"/>
    <mergeCell ref="D75:L75"/>
    <mergeCell ref="D72:L72"/>
    <mergeCell ref="D73:L73"/>
    <mergeCell ref="D90:L90"/>
    <mergeCell ref="D91:L91"/>
    <mergeCell ref="D88:L88"/>
    <mergeCell ref="D89:L89"/>
    <mergeCell ref="D86:L86"/>
    <mergeCell ref="D87:L87"/>
    <mergeCell ref="D84:L84"/>
    <mergeCell ref="D85:L85"/>
    <mergeCell ref="D82:L82"/>
    <mergeCell ref="D83:L83"/>
    <mergeCell ref="D100:L100"/>
    <mergeCell ref="D101:L101"/>
    <mergeCell ref="D98:L98"/>
    <mergeCell ref="D99:L99"/>
    <mergeCell ref="D96:L96"/>
    <mergeCell ref="D97:L97"/>
    <mergeCell ref="D94:L94"/>
    <mergeCell ref="D95:L95"/>
    <mergeCell ref="D92:L92"/>
    <mergeCell ref="D93:L93"/>
    <mergeCell ref="D111:L111"/>
    <mergeCell ref="D108:L108"/>
    <mergeCell ref="D109:L109"/>
    <mergeCell ref="D106:L106"/>
    <mergeCell ref="D107:L107"/>
    <mergeCell ref="D104:L104"/>
    <mergeCell ref="D105:L105"/>
    <mergeCell ref="D102:L102"/>
    <mergeCell ref="D103:L103"/>
    <mergeCell ref="D121:L121"/>
    <mergeCell ref="D122:L122"/>
    <mergeCell ref="D123:L123"/>
    <mergeCell ref="D124:L124"/>
    <mergeCell ref="D125:L125"/>
    <mergeCell ref="D126:L126"/>
    <mergeCell ref="C141:AD141"/>
    <mergeCell ref="C142:AD142"/>
    <mergeCell ref="Y18:AD18"/>
    <mergeCell ref="S18:X18"/>
    <mergeCell ref="M18:R18"/>
    <mergeCell ref="M19:R19"/>
    <mergeCell ref="S19:X19"/>
    <mergeCell ref="Y19:AD19"/>
    <mergeCell ref="D119:L119"/>
    <mergeCell ref="D120:L120"/>
    <mergeCell ref="D118:L118"/>
    <mergeCell ref="D116:L116"/>
    <mergeCell ref="D117:L117"/>
    <mergeCell ref="D114:L114"/>
    <mergeCell ref="D115:L115"/>
    <mergeCell ref="D112:L112"/>
    <mergeCell ref="D113:L113"/>
    <mergeCell ref="D110:L110"/>
    <mergeCell ref="D133:L133"/>
    <mergeCell ref="D134:L134"/>
    <mergeCell ref="D135:L135"/>
    <mergeCell ref="D136:L136"/>
    <mergeCell ref="D137:L137"/>
    <mergeCell ref="D138:L138"/>
    <mergeCell ref="D127:L127"/>
    <mergeCell ref="D128:L128"/>
    <mergeCell ref="D129:L129"/>
    <mergeCell ref="D130:L130"/>
    <mergeCell ref="D131:L131"/>
    <mergeCell ref="D132:L132"/>
    <mergeCell ref="M22:R22"/>
    <mergeCell ref="S22:X22"/>
    <mergeCell ref="Y22:AD22"/>
    <mergeCell ref="M23:R23"/>
    <mergeCell ref="S23:X23"/>
    <mergeCell ref="Y23:AD23"/>
    <mergeCell ref="M20:R20"/>
    <mergeCell ref="S20:X20"/>
    <mergeCell ref="M21:R21"/>
    <mergeCell ref="S21:X21"/>
    <mergeCell ref="M27:R27"/>
    <mergeCell ref="S27:X27"/>
    <mergeCell ref="Y27:AD27"/>
    <mergeCell ref="M28:R28"/>
    <mergeCell ref="S28:X28"/>
    <mergeCell ref="Y28:AD28"/>
    <mergeCell ref="Y24:AD24"/>
    <mergeCell ref="M25:R25"/>
    <mergeCell ref="S25:X25"/>
    <mergeCell ref="Y25:AD25"/>
    <mergeCell ref="M26:R26"/>
    <mergeCell ref="S26:X26"/>
    <mergeCell ref="Y26:AD26"/>
    <mergeCell ref="M24:R24"/>
    <mergeCell ref="S24:X24"/>
    <mergeCell ref="M31:R31"/>
    <mergeCell ref="S31:X31"/>
    <mergeCell ref="Y31:AD31"/>
    <mergeCell ref="M32:R32"/>
    <mergeCell ref="S32:X32"/>
    <mergeCell ref="Y32:AD32"/>
    <mergeCell ref="M29:R29"/>
    <mergeCell ref="S29:X29"/>
    <mergeCell ref="Y29:AD29"/>
    <mergeCell ref="M30:R30"/>
    <mergeCell ref="S30:X30"/>
    <mergeCell ref="Y30:AD30"/>
    <mergeCell ref="M35:R35"/>
    <mergeCell ref="S35:X35"/>
    <mergeCell ref="Y35:AD35"/>
    <mergeCell ref="M36:R36"/>
    <mergeCell ref="S36:X36"/>
    <mergeCell ref="Y36:AD36"/>
    <mergeCell ref="M33:R33"/>
    <mergeCell ref="S33:X33"/>
    <mergeCell ref="Y33:AD33"/>
    <mergeCell ref="M34:R34"/>
    <mergeCell ref="S34:X34"/>
    <mergeCell ref="Y34:AD34"/>
    <mergeCell ref="M39:R39"/>
    <mergeCell ref="S39:X39"/>
    <mergeCell ref="Y39:AD39"/>
    <mergeCell ref="M40:R40"/>
    <mergeCell ref="S40:X40"/>
    <mergeCell ref="Y40:AD40"/>
    <mergeCell ref="M37:R37"/>
    <mergeCell ref="S37:X37"/>
    <mergeCell ref="Y37:AD37"/>
    <mergeCell ref="M38:R38"/>
    <mergeCell ref="S38:X38"/>
    <mergeCell ref="Y38:AD38"/>
    <mergeCell ref="M43:R43"/>
    <mergeCell ref="S43:X43"/>
    <mergeCell ref="Y43:AD43"/>
    <mergeCell ref="M44:R44"/>
    <mergeCell ref="S44:X44"/>
    <mergeCell ref="Y44:AD44"/>
    <mergeCell ref="M41:R41"/>
    <mergeCell ref="S41:X41"/>
    <mergeCell ref="Y41:AD41"/>
    <mergeCell ref="M42:R42"/>
    <mergeCell ref="S42:X42"/>
    <mergeCell ref="Y42:AD42"/>
    <mergeCell ref="M47:R47"/>
    <mergeCell ref="S47:X47"/>
    <mergeCell ref="Y47:AD47"/>
    <mergeCell ref="M48:R48"/>
    <mergeCell ref="S48:X48"/>
    <mergeCell ref="Y48:AD48"/>
    <mergeCell ref="M45:R45"/>
    <mergeCell ref="S45:X45"/>
    <mergeCell ref="Y45:AD45"/>
    <mergeCell ref="M46:R46"/>
    <mergeCell ref="S46:X46"/>
    <mergeCell ref="Y46:AD46"/>
    <mergeCell ref="M51:R51"/>
    <mergeCell ref="S51:X51"/>
    <mergeCell ref="Y51:AD51"/>
    <mergeCell ref="M52:R52"/>
    <mergeCell ref="S52:X52"/>
    <mergeCell ref="Y52:AD52"/>
    <mergeCell ref="M49:R49"/>
    <mergeCell ref="S49:X49"/>
    <mergeCell ref="Y49:AD49"/>
    <mergeCell ref="M50:R50"/>
    <mergeCell ref="S50:X50"/>
    <mergeCell ref="Y50:AD50"/>
    <mergeCell ref="M55:R55"/>
    <mergeCell ref="S55:X55"/>
    <mergeCell ref="Y55:AD55"/>
    <mergeCell ref="M56:R56"/>
    <mergeCell ref="S56:X56"/>
    <mergeCell ref="Y56:AD56"/>
    <mergeCell ref="M53:R53"/>
    <mergeCell ref="S53:X53"/>
    <mergeCell ref="Y53:AD53"/>
    <mergeCell ref="M54:R54"/>
    <mergeCell ref="S54:X54"/>
    <mergeCell ref="Y54:AD54"/>
    <mergeCell ref="M59:R59"/>
    <mergeCell ref="S59:X59"/>
    <mergeCell ref="Y59:AD59"/>
    <mergeCell ref="M60:R60"/>
    <mergeCell ref="S60:X60"/>
    <mergeCell ref="Y60:AD60"/>
    <mergeCell ref="M57:R57"/>
    <mergeCell ref="S57:X57"/>
    <mergeCell ref="Y57:AD57"/>
    <mergeCell ref="M58:R58"/>
    <mergeCell ref="S58:X58"/>
    <mergeCell ref="Y58:AD58"/>
    <mergeCell ref="M63:R63"/>
    <mergeCell ref="S63:X63"/>
    <mergeCell ref="Y63:AD63"/>
    <mergeCell ref="M64:R64"/>
    <mergeCell ref="S64:X64"/>
    <mergeCell ref="Y64:AD64"/>
    <mergeCell ref="M61:R61"/>
    <mergeCell ref="S61:X61"/>
    <mergeCell ref="Y61:AD61"/>
    <mergeCell ref="M62:R62"/>
    <mergeCell ref="S62:X62"/>
    <mergeCell ref="Y62:AD62"/>
    <mergeCell ref="M67:R67"/>
    <mergeCell ref="S67:X67"/>
    <mergeCell ref="Y67:AD67"/>
    <mergeCell ref="M68:R68"/>
    <mergeCell ref="S68:X68"/>
    <mergeCell ref="Y68:AD68"/>
    <mergeCell ref="M65:R65"/>
    <mergeCell ref="S65:X65"/>
    <mergeCell ref="Y65:AD65"/>
    <mergeCell ref="M66:R66"/>
    <mergeCell ref="S66:X66"/>
    <mergeCell ref="Y66:AD66"/>
    <mergeCell ref="M71:R71"/>
    <mergeCell ref="S71:X71"/>
    <mergeCell ref="Y71:AD71"/>
    <mergeCell ref="M72:R72"/>
    <mergeCell ref="S72:X72"/>
    <mergeCell ref="Y72:AD72"/>
    <mergeCell ref="M69:R69"/>
    <mergeCell ref="S69:X69"/>
    <mergeCell ref="Y69:AD69"/>
    <mergeCell ref="M70:R70"/>
    <mergeCell ref="S70:X70"/>
    <mergeCell ref="Y70:AD70"/>
    <mergeCell ref="M75:R75"/>
    <mergeCell ref="S75:X75"/>
    <mergeCell ref="Y75:AD75"/>
    <mergeCell ref="M76:R76"/>
    <mergeCell ref="S76:X76"/>
    <mergeCell ref="Y76:AD76"/>
    <mergeCell ref="M73:R73"/>
    <mergeCell ref="S73:X73"/>
    <mergeCell ref="Y73:AD73"/>
    <mergeCell ref="M74:R74"/>
    <mergeCell ref="S74:X74"/>
    <mergeCell ref="Y74:AD74"/>
    <mergeCell ref="M79:R79"/>
    <mergeCell ref="S79:X79"/>
    <mergeCell ref="Y79:AD79"/>
    <mergeCell ref="M80:R80"/>
    <mergeCell ref="S80:X80"/>
    <mergeCell ref="Y80:AD80"/>
    <mergeCell ref="M77:R77"/>
    <mergeCell ref="S77:X77"/>
    <mergeCell ref="Y77:AD77"/>
    <mergeCell ref="M78:R78"/>
    <mergeCell ref="S78:X78"/>
    <mergeCell ref="Y78:AD78"/>
    <mergeCell ref="M83:R83"/>
    <mergeCell ref="S83:X83"/>
    <mergeCell ref="Y83:AD83"/>
    <mergeCell ref="M84:R84"/>
    <mergeCell ref="S84:X84"/>
    <mergeCell ref="Y84:AD84"/>
    <mergeCell ref="M81:R81"/>
    <mergeCell ref="S81:X81"/>
    <mergeCell ref="Y81:AD81"/>
    <mergeCell ref="M82:R82"/>
    <mergeCell ref="S82:X82"/>
    <mergeCell ref="Y82:AD82"/>
    <mergeCell ref="M87:R87"/>
    <mergeCell ref="S87:X87"/>
    <mergeCell ref="Y87:AD87"/>
    <mergeCell ref="M88:R88"/>
    <mergeCell ref="S88:X88"/>
    <mergeCell ref="Y88:AD88"/>
    <mergeCell ref="M85:R85"/>
    <mergeCell ref="S85:X85"/>
    <mergeCell ref="Y85:AD85"/>
    <mergeCell ref="M86:R86"/>
    <mergeCell ref="S86:X86"/>
    <mergeCell ref="Y86:AD86"/>
    <mergeCell ref="M91:R91"/>
    <mergeCell ref="S91:X91"/>
    <mergeCell ref="Y91:AD91"/>
    <mergeCell ref="M92:R92"/>
    <mergeCell ref="S92:X92"/>
    <mergeCell ref="Y92:AD92"/>
    <mergeCell ref="M89:R89"/>
    <mergeCell ref="S89:X89"/>
    <mergeCell ref="Y89:AD89"/>
    <mergeCell ref="M90:R90"/>
    <mergeCell ref="S90:X90"/>
    <mergeCell ref="Y90:AD90"/>
    <mergeCell ref="M95:R95"/>
    <mergeCell ref="S95:X95"/>
    <mergeCell ref="Y95:AD95"/>
    <mergeCell ref="M96:R96"/>
    <mergeCell ref="S96:X96"/>
    <mergeCell ref="Y96:AD96"/>
    <mergeCell ref="M93:R93"/>
    <mergeCell ref="S93:X93"/>
    <mergeCell ref="Y93:AD93"/>
    <mergeCell ref="M94:R94"/>
    <mergeCell ref="S94:X94"/>
    <mergeCell ref="Y94:AD94"/>
    <mergeCell ref="M99:R99"/>
    <mergeCell ref="S99:X99"/>
    <mergeCell ref="Y99:AD99"/>
    <mergeCell ref="M100:R100"/>
    <mergeCell ref="S100:X100"/>
    <mergeCell ref="Y100:AD100"/>
    <mergeCell ref="M97:R97"/>
    <mergeCell ref="S97:X97"/>
    <mergeCell ref="Y97:AD97"/>
    <mergeCell ref="M98:R98"/>
    <mergeCell ref="S98:X98"/>
    <mergeCell ref="Y98:AD98"/>
    <mergeCell ref="M103:R103"/>
    <mergeCell ref="S103:X103"/>
    <mergeCell ref="Y103:AD103"/>
    <mergeCell ref="M104:R104"/>
    <mergeCell ref="S104:X104"/>
    <mergeCell ref="Y104:AD104"/>
    <mergeCell ref="M101:R101"/>
    <mergeCell ref="S101:X101"/>
    <mergeCell ref="Y101:AD101"/>
    <mergeCell ref="M102:R102"/>
    <mergeCell ref="S102:X102"/>
    <mergeCell ref="Y102:AD102"/>
    <mergeCell ref="M107:R107"/>
    <mergeCell ref="S107:X107"/>
    <mergeCell ref="Y107:AD107"/>
    <mergeCell ref="M108:R108"/>
    <mergeCell ref="S108:X108"/>
    <mergeCell ref="Y108:AD108"/>
    <mergeCell ref="M105:R105"/>
    <mergeCell ref="S105:X105"/>
    <mergeCell ref="Y105:AD105"/>
    <mergeCell ref="M106:R106"/>
    <mergeCell ref="S106:X106"/>
    <mergeCell ref="Y106:AD106"/>
    <mergeCell ref="M111:R111"/>
    <mergeCell ref="S111:X111"/>
    <mergeCell ref="Y111:AD111"/>
    <mergeCell ref="M112:R112"/>
    <mergeCell ref="S112:X112"/>
    <mergeCell ref="Y112:AD112"/>
    <mergeCell ref="M109:R109"/>
    <mergeCell ref="S109:X109"/>
    <mergeCell ref="Y109:AD109"/>
    <mergeCell ref="M110:R110"/>
    <mergeCell ref="S110:X110"/>
    <mergeCell ref="Y110:AD110"/>
    <mergeCell ref="M115:R115"/>
    <mergeCell ref="S115:X115"/>
    <mergeCell ref="Y115:AD115"/>
    <mergeCell ref="M116:R116"/>
    <mergeCell ref="S116:X116"/>
    <mergeCell ref="Y116:AD116"/>
    <mergeCell ref="M113:R113"/>
    <mergeCell ref="S113:X113"/>
    <mergeCell ref="Y113:AD113"/>
    <mergeCell ref="M114:R114"/>
    <mergeCell ref="S114:X114"/>
    <mergeCell ref="Y114:AD114"/>
    <mergeCell ref="M119:R119"/>
    <mergeCell ref="S119:X119"/>
    <mergeCell ref="Y119:AD119"/>
    <mergeCell ref="M120:R120"/>
    <mergeCell ref="S120:X120"/>
    <mergeCell ref="Y120:AD120"/>
    <mergeCell ref="M117:R117"/>
    <mergeCell ref="S117:X117"/>
    <mergeCell ref="Y117:AD117"/>
    <mergeCell ref="M118:R118"/>
    <mergeCell ref="S118:X118"/>
    <mergeCell ref="Y118:AD118"/>
    <mergeCell ref="M123:R123"/>
    <mergeCell ref="S123:X123"/>
    <mergeCell ref="Y123:AD123"/>
    <mergeCell ref="M124:R124"/>
    <mergeCell ref="S124:X124"/>
    <mergeCell ref="Y124:AD124"/>
    <mergeCell ref="M121:R121"/>
    <mergeCell ref="S121:X121"/>
    <mergeCell ref="Y121:AD121"/>
    <mergeCell ref="M122:R122"/>
    <mergeCell ref="S122:X122"/>
    <mergeCell ref="Y122:AD122"/>
    <mergeCell ref="M127:R127"/>
    <mergeCell ref="S127:X127"/>
    <mergeCell ref="Y127:AD127"/>
    <mergeCell ref="M128:R128"/>
    <mergeCell ref="S128:X128"/>
    <mergeCell ref="Y128:AD128"/>
    <mergeCell ref="M125:R125"/>
    <mergeCell ref="S125:X125"/>
    <mergeCell ref="Y125:AD125"/>
    <mergeCell ref="M126:R126"/>
    <mergeCell ref="S126:X126"/>
    <mergeCell ref="Y126:AD126"/>
    <mergeCell ref="M131:R131"/>
    <mergeCell ref="S131:X131"/>
    <mergeCell ref="Y131:AD131"/>
    <mergeCell ref="M132:R132"/>
    <mergeCell ref="S132:X132"/>
    <mergeCell ref="Y132:AD132"/>
    <mergeCell ref="M129:R129"/>
    <mergeCell ref="S129:X129"/>
    <mergeCell ref="Y129:AD129"/>
    <mergeCell ref="M130:R130"/>
    <mergeCell ref="S130:X130"/>
    <mergeCell ref="Y130:AD130"/>
    <mergeCell ref="M135:R135"/>
    <mergeCell ref="S135:X135"/>
    <mergeCell ref="Y135:AD135"/>
    <mergeCell ref="M136:R136"/>
    <mergeCell ref="S136:X136"/>
    <mergeCell ref="Y136:AD136"/>
    <mergeCell ref="M133:R133"/>
    <mergeCell ref="S133:X133"/>
    <mergeCell ref="Y133:AD133"/>
    <mergeCell ref="M134:R134"/>
    <mergeCell ref="S134:X134"/>
    <mergeCell ref="Y134:AD134"/>
    <mergeCell ref="B144:AD144"/>
    <mergeCell ref="B145:AD145"/>
    <mergeCell ref="B146:AD146"/>
    <mergeCell ref="M139:R139"/>
    <mergeCell ref="S139:X139"/>
    <mergeCell ref="Y139:AD139"/>
    <mergeCell ref="M137:R137"/>
    <mergeCell ref="S137:X137"/>
    <mergeCell ref="Y137:AD137"/>
    <mergeCell ref="M138:R138"/>
    <mergeCell ref="S138:X138"/>
    <mergeCell ref="Y138:AD138"/>
  </mergeCells>
  <hyperlinks>
    <hyperlink ref="AA9:AD9" location="Índice!B19" display="Índice"/>
    <hyperlink ref="AA12:AD12" location="CNGE_2021_M1_Secc1!C18" display="Sección 1"/>
  </hyperlinks>
  <pageMargins left="0.70866141732283472" right="0.70866141732283472" top="0.74803149606299213" bottom="0.74803149606299213" header="0.31496062992125984" footer="0.31496062992125984"/>
  <pageSetup scale="75" orientation="portrait" r:id="rId1"/>
  <headerFooter>
    <oddHeader>&amp;CMódulo 1 Sección I
Complemento</oddHeader>
    <oddFooter>&amp;LCenso Nacional de Gobiernos Estatales 2021&amp;R&amp;P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E216"/>
  <sheetViews>
    <sheetView showGridLines="0" view="pageBreakPreview" zoomScale="120" zoomScaleNormal="100" zoomScaleSheetLayoutView="120" workbookViewId="0"/>
  </sheetViews>
  <sheetFormatPr baseColWidth="10" defaultColWidth="0" defaultRowHeight="15.05" zeroHeight="1"/>
  <cols>
    <col min="1" max="1" width="5.6640625" customWidth="1"/>
    <col min="2" max="30" width="3.6640625" customWidth="1"/>
    <col min="31" max="31" width="5.6640625" customWidth="1"/>
    <col min="32" max="16384" width="11.44140625" hidden="1"/>
  </cols>
  <sheetData>
    <row r="1" spans="1:30" ht="173.3" customHeight="1">
      <c r="A1" s="8"/>
      <c r="B1" s="784" t="s">
        <v>384</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row>
    <row r="2" spans="1:30">
      <c r="A2" s="8"/>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customHeight="1">
      <c r="A3" s="8"/>
      <c r="B3" s="786" t="s">
        <v>0</v>
      </c>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row>
    <row r="4" spans="1:30">
      <c r="A4" s="8"/>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0" ht="45" customHeight="1">
      <c r="A5" s="8"/>
      <c r="B5" s="786" t="s">
        <v>385</v>
      </c>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row>
    <row r="6" spans="1:30">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45" customHeight="1">
      <c r="A7" s="8"/>
      <c r="B7" s="786" t="s">
        <v>4</v>
      </c>
      <c r="C7" s="786"/>
      <c r="D7" s="786"/>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row>
    <row r="8" spans="1:30">
      <c r="A8" s="8"/>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5.75" thickBot="1">
      <c r="A9" s="8"/>
      <c r="B9" s="93" t="s">
        <v>684</v>
      </c>
      <c r="C9" s="75"/>
      <c r="D9" s="75"/>
      <c r="E9" s="75"/>
      <c r="F9" s="75"/>
      <c r="G9" s="75"/>
      <c r="H9" s="75"/>
      <c r="I9" s="75"/>
      <c r="J9" s="75"/>
      <c r="K9" s="75"/>
      <c r="L9" s="75"/>
      <c r="M9" s="75"/>
      <c r="N9" s="93" t="s">
        <v>685</v>
      </c>
      <c r="O9" s="75"/>
      <c r="P9" s="8"/>
      <c r="Q9" s="8"/>
      <c r="R9" s="8"/>
      <c r="S9" s="8"/>
      <c r="T9" s="8"/>
      <c r="U9" s="8"/>
      <c r="V9" s="8"/>
      <c r="W9" s="8"/>
      <c r="X9" s="8"/>
      <c r="Y9" s="8"/>
      <c r="Z9" s="8"/>
      <c r="AA9" s="788" t="s">
        <v>1</v>
      </c>
      <c r="AB9" s="788"/>
      <c r="AC9" s="788"/>
      <c r="AD9" s="788"/>
    </row>
    <row r="10" spans="1:30" ht="15.75" thickBot="1">
      <c r="A10" s="8"/>
      <c r="B10" s="326" t="str">
        <f>IF(Presentación!$B$10="","",Presentación!$B$10)</f>
        <v>Veracruz de Ignacio de la Llave</v>
      </c>
      <c r="C10" s="327"/>
      <c r="D10" s="327"/>
      <c r="E10" s="327"/>
      <c r="F10" s="327"/>
      <c r="G10" s="327"/>
      <c r="H10" s="327"/>
      <c r="I10" s="327"/>
      <c r="J10" s="327"/>
      <c r="K10" s="327"/>
      <c r="L10" s="328"/>
      <c r="M10" s="5"/>
      <c r="N10" s="326" t="str">
        <f>IF(Presentación!$N$10="","",Presentación!$N$10)</f>
        <v>230</v>
      </c>
      <c r="O10" s="328"/>
      <c r="P10" s="8"/>
      <c r="Q10" s="8"/>
      <c r="R10" s="8"/>
      <c r="S10" s="8"/>
      <c r="T10" s="8"/>
      <c r="U10" s="8"/>
      <c r="V10" s="8"/>
      <c r="W10" s="8"/>
      <c r="X10" s="8"/>
      <c r="Y10" s="8"/>
      <c r="Z10" s="8"/>
      <c r="AA10" s="8"/>
      <c r="AB10" s="8"/>
      <c r="AC10" s="8"/>
      <c r="AD10" s="8"/>
    </row>
    <row r="11" spans="1:30">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row>
    <row r="12" spans="1:30">
      <c r="A12" s="8"/>
      <c r="B12" s="3" t="s">
        <v>653</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1:30" ht="36" customHeight="1">
      <c r="A13" s="8"/>
      <c r="B13" s="8"/>
      <c r="C13" s="781" t="s">
        <v>654</v>
      </c>
      <c r="D13" s="781"/>
      <c r="E13" s="781"/>
      <c r="F13" s="781"/>
      <c r="G13" s="781"/>
      <c r="H13" s="781"/>
      <c r="I13" s="781"/>
      <c r="J13" s="781"/>
      <c r="K13" s="781"/>
      <c r="L13" s="781"/>
      <c r="M13" s="781"/>
      <c r="N13" s="781"/>
      <c r="O13" s="781"/>
      <c r="P13" s="781"/>
      <c r="Q13" s="781"/>
      <c r="R13" s="781"/>
      <c r="S13" s="781"/>
      <c r="T13" s="781"/>
      <c r="U13" s="781"/>
      <c r="V13" s="781"/>
      <c r="W13" s="781"/>
      <c r="X13" s="781"/>
      <c r="Y13" s="781"/>
      <c r="Z13" s="781"/>
      <c r="AA13" s="781"/>
      <c r="AB13" s="781"/>
      <c r="AC13" s="781"/>
      <c r="AD13" s="781"/>
    </row>
    <row r="14" spans="1:30">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c r="A15" s="8"/>
      <c r="B15" s="3" t="s">
        <v>23</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ht="24.05" customHeight="1">
      <c r="A16" s="8"/>
      <c r="B16" s="8"/>
      <c r="C16" s="781" t="s">
        <v>24</v>
      </c>
      <c r="D16" s="781"/>
      <c r="E16" s="781"/>
      <c r="F16" s="781"/>
      <c r="G16" s="781"/>
      <c r="H16" s="781"/>
      <c r="I16" s="781"/>
      <c r="J16" s="781"/>
      <c r="K16" s="781"/>
      <c r="L16" s="781"/>
      <c r="M16" s="781"/>
      <c r="N16" s="781"/>
      <c r="O16" s="781"/>
      <c r="P16" s="781"/>
      <c r="Q16" s="781"/>
      <c r="R16" s="781"/>
      <c r="S16" s="781"/>
      <c r="T16" s="781"/>
      <c r="U16" s="781"/>
      <c r="V16" s="781"/>
      <c r="W16" s="781"/>
      <c r="X16" s="781"/>
      <c r="Y16" s="781"/>
      <c r="Z16" s="781"/>
      <c r="AA16" s="781"/>
      <c r="AB16" s="781"/>
      <c r="AC16" s="781"/>
      <c r="AD16" s="781"/>
    </row>
    <row r="17" spans="1:30">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0">
      <c r="A18" s="8"/>
      <c r="B18" s="3" t="s">
        <v>280</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ht="24.05" customHeight="1">
      <c r="A19" s="8"/>
      <c r="B19" s="8"/>
      <c r="C19" s="781" t="s">
        <v>455</v>
      </c>
      <c r="D19" s="781"/>
      <c r="E19" s="781"/>
      <c r="F19" s="781"/>
      <c r="G19" s="781"/>
      <c r="H19" s="781"/>
      <c r="I19" s="781"/>
      <c r="J19" s="781"/>
      <c r="K19" s="781"/>
      <c r="L19" s="781"/>
      <c r="M19" s="781"/>
      <c r="N19" s="781"/>
      <c r="O19" s="781"/>
      <c r="P19" s="781"/>
      <c r="Q19" s="781"/>
      <c r="R19" s="781"/>
      <c r="S19" s="781"/>
      <c r="T19" s="781"/>
      <c r="U19" s="781"/>
      <c r="V19" s="781"/>
      <c r="W19" s="781"/>
      <c r="X19" s="781"/>
      <c r="Y19" s="781"/>
      <c r="Z19" s="781"/>
      <c r="AA19" s="781"/>
      <c r="AB19" s="781"/>
      <c r="AC19" s="781"/>
      <c r="AD19" s="781"/>
    </row>
    <row r="20" spans="1:30">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1:30">
      <c r="A21" s="8"/>
      <c r="B21" s="3" t="s">
        <v>513</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ht="47.95" customHeight="1">
      <c r="A22" s="8"/>
      <c r="B22" s="8"/>
      <c r="C22" s="781" t="s">
        <v>650</v>
      </c>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row>
    <row r="23" spans="1:30">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c r="A24" s="8"/>
      <c r="B24" s="3" t="s">
        <v>512</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0" ht="36" customHeight="1">
      <c r="A25" s="8"/>
      <c r="B25" s="8"/>
      <c r="C25" s="781" t="s">
        <v>651</v>
      </c>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row>
    <row r="26" spans="1:30">
      <c r="A26" s="8"/>
      <c r="B26" s="3"/>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c r="A27" s="8"/>
      <c r="B27" s="3" t="s">
        <v>25</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ht="47.95" customHeight="1">
      <c r="A28" s="8"/>
      <c r="B28" s="8"/>
      <c r="C28" s="781" t="s">
        <v>26</v>
      </c>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row>
    <row r="29" spans="1:30">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24.05" customHeight="1">
      <c r="A30" s="8"/>
      <c r="B30" s="8"/>
      <c r="C30" s="8"/>
      <c r="D30" s="781" t="s">
        <v>27</v>
      </c>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row>
    <row r="31" spans="1:30">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30" ht="36" customHeight="1">
      <c r="A32" s="8"/>
      <c r="B32" s="8"/>
      <c r="C32" s="8"/>
      <c r="D32" s="781" t="s">
        <v>28</v>
      </c>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row>
    <row r="33" spans="1:30">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1:30" ht="36" customHeight="1">
      <c r="A34" s="8"/>
      <c r="B34" s="8"/>
      <c r="C34" s="8"/>
      <c r="D34" s="781" t="s">
        <v>29</v>
      </c>
      <c r="E34" s="781"/>
      <c r="F34" s="781"/>
      <c r="G34" s="781"/>
      <c r="H34" s="781"/>
      <c r="I34" s="781"/>
      <c r="J34" s="781"/>
      <c r="K34" s="781"/>
      <c r="L34" s="781"/>
      <c r="M34" s="781"/>
      <c r="N34" s="781"/>
      <c r="O34" s="781"/>
      <c r="P34" s="781"/>
      <c r="Q34" s="781"/>
      <c r="R34" s="781"/>
      <c r="S34" s="781"/>
      <c r="T34" s="781"/>
      <c r="U34" s="781"/>
      <c r="V34" s="781"/>
      <c r="W34" s="781"/>
      <c r="X34" s="781"/>
      <c r="Y34" s="781"/>
      <c r="Z34" s="781"/>
      <c r="AA34" s="781"/>
      <c r="AB34" s="781"/>
      <c r="AC34" s="781"/>
      <c r="AD34" s="781"/>
    </row>
    <row r="35" spans="1:30">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c r="A36" s="8"/>
      <c r="B36" s="3" t="s">
        <v>30</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34.549999999999997" customHeight="1">
      <c r="A37" s="8"/>
      <c r="B37" s="8"/>
      <c r="C37" s="781" t="s">
        <v>31</v>
      </c>
      <c r="D37" s="781"/>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row>
    <row r="38" spans="1:30">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ht="36" customHeight="1">
      <c r="A39" s="8"/>
      <c r="B39" s="8"/>
      <c r="C39" s="8"/>
      <c r="D39" s="781" t="s">
        <v>661</v>
      </c>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row>
    <row r="40" spans="1:30">
      <c r="A40" s="8"/>
      <c r="B40" s="8"/>
      <c r="C40" s="8"/>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row>
    <row r="41" spans="1:30" ht="24.05" customHeight="1">
      <c r="A41" s="8"/>
      <c r="B41" s="8"/>
      <c r="C41" s="8"/>
      <c r="D41" s="781" t="s">
        <v>662</v>
      </c>
      <c r="E41" s="781"/>
      <c r="F41" s="781"/>
      <c r="G41" s="781"/>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row>
    <row r="42" spans="1:30">
      <c r="A42" s="8"/>
      <c r="B42" s="8"/>
      <c r="C42" s="8"/>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row>
    <row r="43" spans="1:30" ht="36" customHeight="1">
      <c r="A43" s="8"/>
      <c r="B43" s="8"/>
      <c r="C43" s="8"/>
      <c r="D43" s="781" t="s">
        <v>32</v>
      </c>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row>
    <row r="44" spans="1:30">
      <c r="A44" s="8"/>
      <c r="B44" s="8"/>
      <c r="C44" s="8"/>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row>
    <row r="45" spans="1:30" ht="47.95" customHeight="1">
      <c r="A45" s="8"/>
      <c r="B45" s="8"/>
      <c r="C45" s="8"/>
      <c r="D45" s="781" t="s">
        <v>663</v>
      </c>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row>
    <row r="46" spans="1:30">
      <c r="A46" s="8"/>
      <c r="B46" s="8"/>
      <c r="C46" s="8"/>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row>
    <row r="47" spans="1:30" ht="36" customHeight="1">
      <c r="A47" s="8"/>
      <c r="B47" s="8"/>
      <c r="C47" s="8"/>
      <c r="D47" s="781" t="s">
        <v>664</v>
      </c>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row>
    <row r="48" spans="1:30">
      <c r="A48" s="8"/>
      <c r="B48" s="8"/>
      <c r="C48" s="8"/>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row>
    <row r="49" spans="1:30" ht="24.05" customHeight="1">
      <c r="A49" s="8"/>
      <c r="B49" s="8"/>
      <c r="C49" s="8"/>
      <c r="D49" s="781" t="s">
        <v>665</v>
      </c>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row>
    <row r="50" spans="1:30">
      <c r="A50" s="8"/>
      <c r="B50" s="8"/>
      <c r="C50" s="8"/>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row>
    <row r="51" spans="1:30" ht="47.95" customHeight="1">
      <c r="A51" s="8"/>
      <c r="B51" s="8"/>
      <c r="C51" s="8"/>
      <c r="D51" s="781" t="s">
        <v>666</v>
      </c>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row>
    <row r="52" spans="1:30">
      <c r="A52" s="8"/>
      <c r="B52" s="8"/>
      <c r="C52" s="8"/>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row>
    <row r="53" spans="1:30" ht="36" customHeight="1">
      <c r="A53" s="8"/>
      <c r="B53" s="8"/>
      <c r="C53" s="8"/>
      <c r="D53" s="781" t="s">
        <v>33</v>
      </c>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row>
    <row r="54" spans="1:30">
      <c r="A54" s="8"/>
      <c r="B54" s="8"/>
      <c r="C54" s="8"/>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row>
    <row r="55" spans="1:30" ht="47.95" customHeight="1">
      <c r="A55" s="8"/>
      <c r="B55" s="8"/>
      <c r="C55" s="8"/>
      <c r="D55" s="781" t="s">
        <v>667</v>
      </c>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row>
    <row r="56" spans="1:30">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1:30">
      <c r="A57" s="8"/>
      <c r="B57" s="3" t="s">
        <v>374</v>
      </c>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1:30">
      <c r="A58" s="8"/>
      <c r="B58" s="8"/>
      <c r="C58" s="781" t="s">
        <v>375</v>
      </c>
      <c r="D58" s="781"/>
      <c r="E58" s="781"/>
      <c r="F58" s="781"/>
      <c r="G58" s="781"/>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row>
    <row r="59" spans="1:30">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c r="A60" s="8"/>
      <c r="B60" s="3" t="s">
        <v>282</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ht="24.05" customHeight="1">
      <c r="A61" s="8"/>
      <c r="B61" s="8"/>
      <c r="C61" s="781" t="s">
        <v>456</v>
      </c>
      <c r="D61" s="781"/>
      <c r="E61" s="781"/>
      <c r="F61" s="781"/>
      <c r="G61" s="781"/>
      <c r="H61" s="781"/>
      <c r="I61" s="781"/>
      <c r="J61" s="781"/>
      <c r="K61" s="781"/>
      <c r="L61" s="781"/>
      <c r="M61" s="781"/>
      <c r="N61" s="781"/>
      <c r="O61" s="781"/>
      <c r="P61" s="781"/>
      <c r="Q61" s="781"/>
      <c r="R61" s="781"/>
      <c r="S61" s="781"/>
      <c r="T61" s="781"/>
      <c r="U61" s="781"/>
      <c r="V61" s="781"/>
      <c r="W61" s="781"/>
      <c r="X61" s="781"/>
      <c r="Y61" s="781"/>
      <c r="Z61" s="781"/>
      <c r="AA61" s="781"/>
      <c r="AB61" s="781"/>
      <c r="AC61" s="781"/>
      <c r="AD61" s="781"/>
    </row>
    <row r="62" spans="1:30">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1:30">
      <c r="A63" s="8"/>
      <c r="B63" s="3" t="s">
        <v>34</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1:30" ht="24.05" customHeight="1">
      <c r="A64" s="8"/>
      <c r="B64" s="8"/>
      <c r="C64" s="781" t="s">
        <v>35</v>
      </c>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row>
    <row r="65" spans="1:30">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1:30">
      <c r="A66" s="8"/>
      <c r="B66" s="3" t="s">
        <v>36</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1:30" ht="36" customHeight="1">
      <c r="A67" s="8"/>
      <c r="B67" s="8"/>
      <c r="C67" s="781" t="s">
        <v>39</v>
      </c>
      <c r="D67" s="781"/>
      <c r="E67" s="781"/>
      <c r="F67" s="781"/>
      <c r="G67" s="781"/>
      <c r="H67" s="781"/>
      <c r="I67" s="781"/>
      <c r="J67" s="781"/>
      <c r="K67" s="781"/>
      <c r="L67" s="781"/>
      <c r="M67" s="781"/>
      <c r="N67" s="781"/>
      <c r="O67" s="781"/>
      <c r="P67" s="781"/>
      <c r="Q67" s="781"/>
      <c r="R67" s="781"/>
      <c r="S67" s="781"/>
      <c r="T67" s="781"/>
      <c r="U67" s="781"/>
      <c r="V67" s="781"/>
      <c r="W67" s="781"/>
      <c r="X67" s="781"/>
      <c r="Y67" s="781"/>
      <c r="Z67" s="781"/>
      <c r="AA67" s="781"/>
      <c r="AB67" s="781"/>
      <c r="AC67" s="781"/>
      <c r="AD67" s="781"/>
    </row>
    <row r="68" spans="1:30">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1:30">
      <c r="A69" s="8"/>
      <c r="B69" s="3" t="s">
        <v>37</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1:30" ht="36" customHeight="1">
      <c r="A70" s="8"/>
      <c r="B70" s="8"/>
      <c r="C70" s="781" t="s">
        <v>40</v>
      </c>
      <c r="D70" s="781"/>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row>
    <row r="71" spans="1:30">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1:30">
      <c r="A72" s="8"/>
      <c r="B72" s="3" t="s">
        <v>38</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1:30" ht="36" customHeight="1">
      <c r="A73" s="8"/>
      <c r="B73" s="8"/>
      <c r="C73" s="781" t="s">
        <v>41</v>
      </c>
      <c r="D73" s="781"/>
      <c r="E73" s="781"/>
      <c r="F73" s="781"/>
      <c r="G73" s="781"/>
      <c r="H73" s="781"/>
      <c r="I73" s="781"/>
      <c r="J73" s="781"/>
      <c r="K73" s="781"/>
      <c r="L73" s="781"/>
      <c r="M73" s="781"/>
      <c r="N73" s="781"/>
      <c r="O73" s="781"/>
      <c r="P73" s="781"/>
      <c r="Q73" s="781"/>
      <c r="R73" s="781"/>
      <c r="S73" s="781"/>
      <c r="T73" s="781"/>
      <c r="U73" s="781"/>
      <c r="V73" s="781"/>
      <c r="W73" s="781"/>
      <c r="X73" s="781"/>
      <c r="Y73" s="781"/>
      <c r="Z73" s="781"/>
      <c r="AA73" s="781"/>
      <c r="AB73" s="781"/>
      <c r="AC73" s="781"/>
      <c r="AD73" s="781"/>
    </row>
    <row r="74" spans="1:30">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1:30">
      <c r="A75" s="8"/>
      <c r="B75" s="3" t="s">
        <v>279</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1:30" ht="24.05" customHeight="1">
      <c r="A76" s="8"/>
      <c r="B76" s="8"/>
      <c r="C76" s="781" t="s">
        <v>457</v>
      </c>
      <c r="D76" s="781"/>
      <c r="E76" s="781"/>
      <c r="F76" s="781"/>
      <c r="G76" s="781"/>
      <c r="H76" s="781"/>
      <c r="I76" s="781"/>
      <c r="J76" s="781"/>
      <c r="K76" s="781"/>
      <c r="L76" s="781"/>
      <c r="M76" s="781"/>
      <c r="N76" s="781"/>
      <c r="O76" s="781"/>
      <c r="P76" s="781"/>
      <c r="Q76" s="781"/>
      <c r="R76" s="781"/>
      <c r="S76" s="781"/>
      <c r="T76" s="781"/>
      <c r="U76" s="781"/>
      <c r="V76" s="781"/>
      <c r="W76" s="781"/>
      <c r="X76" s="781"/>
      <c r="Y76" s="781"/>
      <c r="Z76" s="781"/>
      <c r="AA76" s="781"/>
      <c r="AB76" s="781"/>
      <c r="AC76" s="781"/>
      <c r="AD76" s="781"/>
    </row>
    <row r="77" spans="1:30">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1:30">
      <c r="A78" s="8"/>
      <c r="B78" s="3" t="s">
        <v>278</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row>
    <row r="79" spans="1:30" ht="36.85" customHeight="1">
      <c r="A79" s="8"/>
      <c r="B79" s="8"/>
      <c r="C79" s="781" t="s">
        <v>678</v>
      </c>
      <c r="D79" s="781"/>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row>
    <row r="80" spans="1:30">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row>
    <row r="81" spans="1:30">
      <c r="A81" s="8"/>
      <c r="B81" s="3" t="s">
        <v>281</v>
      </c>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row>
    <row r="82" spans="1:30" ht="24.05" customHeight="1">
      <c r="A82" s="8"/>
      <c r="B82" s="8"/>
      <c r="C82" s="781" t="s">
        <v>458</v>
      </c>
      <c r="D82" s="781"/>
      <c r="E82" s="781"/>
      <c r="F82" s="781"/>
      <c r="G82" s="781"/>
      <c r="H82" s="781"/>
      <c r="I82" s="781"/>
      <c r="J82" s="781"/>
      <c r="K82" s="781"/>
      <c r="L82" s="781"/>
      <c r="M82" s="781"/>
      <c r="N82" s="781"/>
      <c r="O82" s="781"/>
      <c r="P82" s="781"/>
      <c r="Q82" s="781"/>
      <c r="R82" s="781"/>
      <c r="S82" s="781"/>
      <c r="T82" s="781"/>
      <c r="U82" s="781"/>
      <c r="V82" s="781"/>
      <c r="W82" s="781"/>
      <c r="X82" s="781"/>
      <c r="Y82" s="781"/>
      <c r="Z82" s="781"/>
      <c r="AA82" s="781"/>
      <c r="AB82" s="781"/>
      <c r="AC82" s="781"/>
      <c r="AD82" s="781"/>
    </row>
    <row r="83" spans="1:30">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row>
    <row r="84" spans="1:30">
      <c r="A84" s="8"/>
      <c r="B84" s="3" t="s">
        <v>460</v>
      </c>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row>
    <row r="85" spans="1:30" ht="36" customHeight="1">
      <c r="A85" s="8"/>
      <c r="B85" s="8"/>
      <c r="C85" s="781" t="s">
        <v>459</v>
      </c>
      <c r="D85" s="781"/>
      <c r="E85" s="781"/>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1"/>
      <c r="AD85" s="781"/>
    </row>
    <row r="86" spans="1:30">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row>
    <row r="87" spans="1:30">
      <c r="A87" s="8"/>
      <c r="B87" s="3" t="s">
        <v>42</v>
      </c>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ht="24.05" customHeight="1">
      <c r="A88" s="8"/>
      <c r="B88" s="8"/>
      <c r="C88" s="781" t="s">
        <v>43</v>
      </c>
      <c r="D88" s="781"/>
      <c r="E88" s="781"/>
      <c r="F88" s="781"/>
      <c r="G88" s="781"/>
      <c r="H88" s="781"/>
      <c r="I88" s="781"/>
      <c r="J88" s="781"/>
      <c r="K88" s="781"/>
      <c r="L88" s="781"/>
      <c r="M88" s="781"/>
      <c r="N88" s="781"/>
      <c r="O88" s="781"/>
      <c r="P88" s="781"/>
      <c r="Q88" s="781"/>
      <c r="R88" s="781"/>
      <c r="S88" s="781"/>
      <c r="T88" s="781"/>
      <c r="U88" s="781"/>
      <c r="V88" s="781"/>
      <c r="W88" s="781"/>
      <c r="X88" s="781"/>
      <c r="Y88" s="781"/>
      <c r="Z88" s="781"/>
      <c r="AA88" s="781"/>
      <c r="AB88" s="781"/>
      <c r="AC88" s="781"/>
      <c r="AD88" s="781"/>
    </row>
    <row r="89" spans="1:30">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row>
    <row r="90" spans="1:30">
      <c r="A90" s="8"/>
      <c r="B90" s="3" t="s">
        <v>44</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row>
    <row r="91" spans="1:30" ht="24.05" customHeight="1">
      <c r="A91" s="8"/>
      <c r="B91" s="8"/>
      <c r="C91" s="781" t="s">
        <v>46</v>
      </c>
      <c r="D91" s="781"/>
      <c r="E91" s="781"/>
      <c r="F91" s="781"/>
      <c r="G91" s="781"/>
      <c r="H91" s="781"/>
      <c r="I91" s="781"/>
      <c r="J91" s="781"/>
      <c r="K91" s="781"/>
      <c r="L91" s="781"/>
      <c r="M91" s="781"/>
      <c r="N91" s="781"/>
      <c r="O91" s="781"/>
      <c r="P91" s="781"/>
      <c r="Q91" s="781"/>
      <c r="R91" s="781"/>
      <c r="S91" s="781"/>
      <c r="T91" s="781"/>
      <c r="U91" s="781"/>
      <c r="V91" s="781"/>
      <c r="W91" s="781"/>
      <c r="X91" s="781"/>
      <c r="Y91" s="781"/>
      <c r="Z91" s="781"/>
      <c r="AA91" s="781"/>
      <c r="AB91" s="781"/>
      <c r="AC91" s="781"/>
      <c r="AD91" s="781"/>
    </row>
    <row r="92" spans="1:30">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row>
    <row r="93" spans="1:30">
      <c r="A93" s="8"/>
      <c r="B93" s="3" t="s">
        <v>45</v>
      </c>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row>
    <row r="94" spans="1:30" ht="60.05" customHeight="1">
      <c r="A94" s="8"/>
      <c r="B94" s="8"/>
      <c r="C94" s="781" t="s">
        <v>902</v>
      </c>
      <c r="D94" s="781"/>
      <c r="E94" s="781"/>
      <c r="F94" s="781"/>
      <c r="G94" s="781"/>
      <c r="H94" s="781"/>
      <c r="I94" s="781"/>
      <c r="J94" s="781"/>
      <c r="K94" s="781"/>
      <c r="L94" s="781"/>
      <c r="M94" s="781"/>
      <c r="N94" s="781"/>
      <c r="O94" s="781"/>
      <c r="P94" s="781"/>
      <c r="Q94" s="781"/>
      <c r="R94" s="781"/>
      <c r="S94" s="781"/>
      <c r="T94" s="781"/>
      <c r="U94" s="781"/>
      <c r="V94" s="781"/>
      <c r="W94" s="781"/>
      <c r="X94" s="781"/>
      <c r="Y94" s="781"/>
      <c r="Z94" s="781"/>
      <c r="AA94" s="781"/>
      <c r="AB94" s="781"/>
      <c r="AC94" s="781"/>
      <c r="AD94" s="781"/>
    </row>
    <row r="95" spans="1:30">
      <c r="A95" s="8"/>
      <c r="B95" s="8"/>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row>
    <row r="96" spans="1:30">
      <c r="A96" s="8"/>
      <c r="B96" s="40" t="s">
        <v>412</v>
      </c>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row>
    <row r="97" spans="1:30" ht="36" customHeight="1">
      <c r="A97" s="8"/>
      <c r="B97" s="8"/>
      <c r="C97" s="338" t="s">
        <v>909</v>
      </c>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row>
    <row r="98" spans="1:30">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row>
    <row r="99" spans="1:30" ht="24.05" customHeight="1">
      <c r="A99" s="8"/>
      <c r="B99" s="8"/>
      <c r="C99" s="8"/>
      <c r="D99" s="782" t="s">
        <v>413</v>
      </c>
      <c r="E99" s="782"/>
      <c r="F99" s="782"/>
      <c r="G99" s="782"/>
      <c r="H99" s="782"/>
      <c r="I99" s="782"/>
      <c r="J99" s="782"/>
      <c r="K99" s="782"/>
      <c r="L99" s="782"/>
      <c r="M99" s="782"/>
      <c r="N99" s="782"/>
      <c r="O99" s="782"/>
      <c r="P99" s="782"/>
      <c r="Q99" s="782"/>
      <c r="R99" s="782"/>
      <c r="S99" s="782"/>
      <c r="T99" s="782"/>
      <c r="U99" s="782"/>
      <c r="V99" s="782"/>
      <c r="W99" s="782"/>
      <c r="X99" s="782"/>
      <c r="Y99" s="782"/>
      <c r="Z99" s="782"/>
      <c r="AA99" s="782"/>
      <c r="AB99" s="782"/>
      <c r="AC99" s="782"/>
      <c r="AD99" s="782"/>
    </row>
    <row r="100" spans="1:3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row>
    <row r="101" spans="1:30" ht="36" customHeight="1">
      <c r="A101" s="8"/>
      <c r="B101" s="31"/>
      <c r="C101" s="8"/>
      <c r="D101" s="783" t="s">
        <v>414</v>
      </c>
      <c r="E101" s="783"/>
      <c r="F101" s="783"/>
      <c r="G101" s="783"/>
      <c r="H101" s="783"/>
      <c r="I101" s="783"/>
      <c r="J101" s="783"/>
      <c r="K101" s="783"/>
      <c r="L101" s="783"/>
      <c r="M101" s="783"/>
      <c r="N101" s="783"/>
      <c r="O101" s="783"/>
      <c r="P101" s="783"/>
      <c r="Q101" s="783"/>
      <c r="R101" s="783"/>
      <c r="S101" s="783"/>
      <c r="T101" s="783"/>
      <c r="U101" s="783"/>
      <c r="V101" s="783"/>
      <c r="W101" s="783"/>
      <c r="X101" s="783"/>
      <c r="Y101" s="783"/>
      <c r="Z101" s="783"/>
      <c r="AA101" s="783"/>
      <c r="AB101" s="783"/>
      <c r="AC101" s="783"/>
      <c r="AD101" s="783"/>
    </row>
    <row r="102" spans="1:30">
      <c r="A102" s="8"/>
      <c r="B102" s="8"/>
      <c r="C102" s="8"/>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row>
    <row r="103" spans="1:30" ht="36" customHeight="1">
      <c r="A103" s="8"/>
      <c r="B103" s="8"/>
      <c r="C103" s="8"/>
      <c r="D103" s="782" t="s">
        <v>415</v>
      </c>
      <c r="E103" s="782"/>
      <c r="F103" s="782"/>
      <c r="G103" s="782"/>
      <c r="H103" s="782"/>
      <c r="I103" s="782"/>
      <c r="J103" s="782"/>
      <c r="K103" s="782"/>
      <c r="L103" s="782"/>
      <c r="M103" s="782"/>
      <c r="N103" s="782"/>
      <c r="O103" s="782"/>
      <c r="P103" s="782"/>
      <c r="Q103" s="782"/>
      <c r="R103" s="782"/>
      <c r="S103" s="782"/>
      <c r="T103" s="782"/>
      <c r="U103" s="782"/>
      <c r="V103" s="782"/>
      <c r="W103" s="782"/>
      <c r="X103" s="782"/>
      <c r="Y103" s="782"/>
      <c r="Z103" s="782"/>
      <c r="AA103" s="782"/>
      <c r="AB103" s="782"/>
      <c r="AC103" s="782"/>
      <c r="AD103" s="782"/>
    </row>
    <row r="104" spans="1:30">
      <c r="A104" s="8"/>
      <c r="B104" s="8"/>
      <c r="C104" s="8"/>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row>
    <row r="105" spans="1:30" ht="24.05" customHeight="1">
      <c r="A105" s="8"/>
      <c r="B105" s="31"/>
      <c r="C105" s="8"/>
      <c r="D105" s="782" t="s">
        <v>416</v>
      </c>
      <c r="E105" s="782"/>
      <c r="F105" s="782"/>
      <c r="G105" s="782"/>
      <c r="H105" s="782"/>
      <c r="I105" s="782"/>
      <c r="J105" s="782"/>
      <c r="K105" s="782"/>
      <c r="L105" s="782"/>
      <c r="M105" s="782"/>
      <c r="N105" s="782"/>
      <c r="O105" s="782"/>
      <c r="P105" s="782"/>
      <c r="Q105" s="782"/>
      <c r="R105" s="782"/>
      <c r="S105" s="782"/>
      <c r="T105" s="782"/>
      <c r="U105" s="782"/>
      <c r="V105" s="782"/>
      <c r="W105" s="782"/>
      <c r="X105" s="782"/>
      <c r="Y105" s="782"/>
      <c r="Z105" s="782"/>
      <c r="AA105" s="782"/>
      <c r="AB105" s="782"/>
      <c r="AC105" s="782"/>
      <c r="AD105" s="782"/>
    </row>
    <row r="106" spans="1:30">
      <c r="A106" s="8"/>
      <c r="B106" s="8"/>
      <c r="C106" s="8"/>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row>
    <row r="107" spans="1:30" ht="47.95" customHeight="1">
      <c r="A107" s="8"/>
      <c r="B107" s="32"/>
      <c r="C107" s="8"/>
      <c r="D107" s="782" t="s">
        <v>417</v>
      </c>
      <c r="E107" s="782"/>
      <c r="F107" s="782"/>
      <c r="G107" s="782"/>
      <c r="H107" s="782"/>
      <c r="I107" s="782"/>
      <c r="J107" s="782"/>
      <c r="K107" s="782"/>
      <c r="L107" s="782"/>
      <c r="M107" s="782"/>
      <c r="N107" s="782"/>
      <c r="O107" s="782"/>
      <c r="P107" s="782"/>
      <c r="Q107" s="782"/>
      <c r="R107" s="782"/>
      <c r="S107" s="782"/>
      <c r="T107" s="782"/>
      <c r="U107" s="782"/>
      <c r="V107" s="782"/>
      <c r="W107" s="782"/>
      <c r="X107" s="782"/>
      <c r="Y107" s="782"/>
      <c r="Z107" s="782"/>
      <c r="AA107" s="782"/>
      <c r="AB107" s="782"/>
      <c r="AC107" s="782"/>
      <c r="AD107" s="782"/>
    </row>
    <row r="108" spans="1:30">
      <c r="A108" s="8"/>
      <c r="B108" s="8"/>
      <c r="C108" s="8"/>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row>
    <row r="109" spans="1:30" ht="24.05" customHeight="1">
      <c r="A109" s="8"/>
      <c r="B109" s="8"/>
      <c r="C109" s="8"/>
      <c r="D109" s="782" t="s">
        <v>418</v>
      </c>
      <c r="E109" s="782"/>
      <c r="F109" s="782"/>
      <c r="G109" s="782"/>
      <c r="H109" s="782"/>
      <c r="I109" s="782"/>
      <c r="J109" s="782"/>
      <c r="K109" s="782"/>
      <c r="L109" s="782"/>
      <c r="M109" s="782"/>
      <c r="N109" s="782"/>
      <c r="O109" s="782"/>
      <c r="P109" s="782"/>
      <c r="Q109" s="782"/>
      <c r="R109" s="782"/>
      <c r="S109" s="782"/>
      <c r="T109" s="782"/>
      <c r="U109" s="782"/>
      <c r="V109" s="782"/>
      <c r="W109" s="782"/>
      <c r="X109" s="782"/>
      <c r="Y109" s="782"/>
      <c r="Z109" s="782"/>
      <c r="AA109" s="782"/>
      <c r="AB109" s="782"/>
      <c r="AC109" s="782"/>
      <c r="AD109" s="782"/>
    </row>
    <row r="110" spans="1:30">
      <c r="A110" s="8"/>
      <c r="B110" s="8"/>
      <c r="C110" s="8"/>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row>
    <row r="111" spans="1:30" ht="36" customHeight="1">
      <c r="A111" s="8"/>
      <c r="B111" s="8"/>
      <c r="C111" s="8"/>
      <c r="D111" s="782" t="s">
        <v>419</v>
      </c>
      <c r="E111" s="782"/>
      <c r="F111" s="782"/>
      <c r="G111" s="782"/>
      <c r="H111" s="782"/>
      <c r="I111" s="782"/>
      <c r="J111" s="782"/>
      <c r="K111" s="782"/>
      <c r="L111" s="782"/>
      <c r="M111" s="782"/>
      <c r="N111" s="782"/>
      <c r="O111" s="782"/>
      <c r="P111" s="782"/>
      <c r="Q111" s="782"/>
      <c r="R111" s="782"/>
      <c r="S111" s="782"/>
      <c r="T111" s="782"/>
      <c r="U111" s="782"/>
      <c r="V111" s="782"/>
      <c r="W111" s="782"/>
      <c r="X111" s="782"/>
      <c r="Y111" s="782"/>
      <c r="Z111" s="782"/>
      <c r="AA111" s="782"/>
      <c r="AB111" s="782"/>
      <c r="AC111" s="782"/>
      <c r="AD111" s="782"/>
    </row>
    <row r="112" spans="1:30">
      <c r="A112" s="8"/>
      <c r="B112" s="8"/>
      <c r="C112" s="8"/>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row>
    <row r="113" spans="1:30" ht="47.95" customHeight="1">
      <c r="A113" s="8"/>
      <c r="B113" s="8"/>
      <c r="C113" s="8"/>
      <c r="D113" s="783" t="s">
        <v>420</v>
      </c>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3"/>
      <c r="AA113" s="783"/>
      <c r="AB113" s="783"/>
      <c r="AC113" s="783"/>
      <c r="AD113" s="783"/>
    </row>
    <row r="114" spans="1:30">
      <c r="A114" s="8"/>
      <c r="B114" s="8"/>
      <c r="C114" s="8"/>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row>
    <row r="115" spans="1:30" ht="24.05" customHeight="1">
      <c r="A115" s="8"/>
      <c r="B115" s="31"/>
      <c r="C115" s="8"/>
      <c r="D115" s="782" t="s">
        <v>421</v>
      </c>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2"/>
      <c r="AA115" s="782"/>
      <c r="AB115" s="782"/>
      <c r="AC115" s="782"/>
      <c r="AD115" s="782"/>
    </row>
    <row r="116" spans="1:30">
      <c r="A116" s="8"/>
      <c r="B116" s="8"/>
      <c r="C116" s="8"/>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row>
    <row r="117" spans="1:30" ht="36" customHeight="1">
      <c r="A117" s="8"/>
      <c r="B117" s="8"/>
      <c r="C117" s="8"/>
      <c r="D117" s="782" t="s">
        <v>422</v>
      </c>
      <c r="E117" s="782"/>
      <c r="F117" s="782"/>
      <c r="G117" s="782"/>
      <c r="H117" s="782"/>
      <c r="I117" s="782"/>
      <c r="J117" s="782"/>
      <c r="K117" s="782"/>
      <c r="L117" s="782"/>
      <c r="M117" s="782"/>
      <c r="N117" s="782"/>
      <c r="O117" s="782"/>
      <c r="P117" s="782"/>
      <c r="Q117" s="782"/>
      <c r="R117" s="782"/>
      <c r="S117" s="782"/>
      <c r="T117" s="782"/>
      <c r="U117" s="782"/>
      <c r="V117" s="782"/>
      <c r="W117" s="782"/>
      <c r="X117" s="782"/>
      <c r="Y117" s="782"/>
      <c r="Z117" s="782"/>
      <c r="AA117" s="782"/>
      <c r="AB117" s="782"/>
      <c r="AC117" s="782"/>
      <c r="AD117" s="782"/>
    </row>
    <row r="118" spans="1:30">
      <c r="A118" s="8"/>
      <c r="B118" s="8"/>
      <c r="C118" s="8"/>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row>
    <row r="119" spans="1:30" ht="72" customHeight="1">
      <c r="A119" s="8"/>
      <c r="B119" s="8"/>
      <c r="C119" s="8"/>
      <c r="D119" s="783" t="s">
        <v>423</v>
      </c>
      <c r="E119" s="783"/>
      <c r="F119" s="783"/>
      <c r="G119" s="783"/>
      <c r="H119" s="783"/>
      <c r="I119" s="783"/>
      <c r="J119" s="783"/>
      <c r="K119" s="783"/>
      <c r="L119" s="783"/>
      <c r="M119" s="783"/>
      <c r="N119" s="783"/>
      <c r="O119" s="783"/>
      <c r="P119" s="783"/>
      <c r="Q119" s="783"/>
      <c r="R119" s="783"/>
      <c r="S119" s="783"/>
      <c r="T119" s="783"/>
      <c r="U119" s="783"/>
      <c r="V119" s="783"/>
      <c r="W119" s="783"/>
      <c r="X119" s="783"/>
      <c r="Y119" s="783"/>
      <c r="Z119" s="783"/>
      <c r="AA119" s="783"/>
      <c r="AB119" s="783"/>
      <c r="AC119" s="783"/>
      <c r="AD119" s="783"/>
    </row>
    <row r="120" spans="1:30">
      <c r="A120" s="8"/>
      <c r="B120" s="8"/>
      <c r="C120" s="8"/>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row>
    <row r="121" spans="1:30" ht="72" customHeight="1">
      <c r="A121" s="8"/>
      <c r="B121" s="8"/>
      <c r="C121" s="8"/>
      <c r="D121" s="783" t="s">
        <v>424</v>
      </c>
      <c r="E121" s="783"/>
      <c r="F121" s="783"/>
      <c r="G121" s="783"/>
      <c r="H121" s="783"/>
      <c r="I121" s="783"/>
      <c r="J121" s="783"/>
      <c r="K121" s="783"/>
      <c r="L121" s="783"/>
      <c r="M121" s="783"/>
      <c r="N121" s="783"/>
      <c r="O121" s="783"/>
      <c r="P121" s="783"/>
      <c r="Q121" s="783"/>
      <c r="R121" s="783"/>
      <c r="S121" s="783"/>
      <c r="T121" s="783"/>
      <c r="U121" s="783"/>
      <c r="V121" s="783"/>
      <c r="W121" s="783"/>
      <c r="X121" s="783"/>
      <c r="Y121" s="783"/>
      <c r="Z121" s="783"/>
      <c r="AA121" s="783"/>
      <c r="AB121" s="783"/>
      <c r="AC121" s="783"/>
      <c r="AD121" s="783"/>
    </row>
    <row r="122" spans="1:30">
      <c r="A122" s="8"/>
      <c r="B122" s="8"/>
      <c r="C122" s="8"/>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row>
    <row r="123" spans="1:30" ht="36" customHeight="1">
      <c r="A123" s="8"/>
      <c r="B123" s="8"/>
      <c r="C123" s="8"/>
      <c r="D123" s="782" t="s">
        <v>425</v>
      </c>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2"/>
      <c r="AA123" s="782"/>
      <c r="AB123" s="782"/>
      <c r="AC123" s="782"/>
      <c r="AD123" s="782"/>
    </row>
    <row r="124" spans="1:30">
      <c r="A124" s="8"/>
      <c r="B124" s="8"/>
      <c r="C124" s="8"/>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row>
    <row r="125" spans="1:30" ht="24.05" customHeight="1">
      <c r="A125" s="8"/>
      <c r="B125" s="8"/>
      <c r="C125" s="8"/>
      <c r="D125" s="782" t="s">
        <v>426</v>
      </c>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2"/>
      <c r="AA125" s="782"/>
      <c r="AB125" s="782"/>
      <c r="AC125" s="782"/>
      <c r="AD125" s="782"/>
    </row>
    <row r="126" spans="1:30">
      <c r="A126" s="8"/>
      <c r="B126" s="8"/>
      <c r="C126" s="8"/>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row>
    <row r="127" spans="1:30" ht="36" customHeight="1">
      <c r="A127" s="8"/>
      <c r="B127" s="8"/>
      <c r="C127" s="8"/>
      <c r="D127" s="783" t="s">
        <v>427</v>
      </c>
      <c r="E127" s="783"/>
      <c r="F127" s="783"/>
      <c r="G127" s="783"/>
      <c r="H127" s="783"/>
      <c r="I127" s="783"/>
      <c r="J127" s="783"/>
      <c r="K127" s="783"/>
      <c r="L127" s="783"/>
      <c r="M127" s="783"/>
      <c r="N127" s="783"/>
      <c r="O127" s="783"/>
      <c r="P127" s="783"/>
      <c r="Q127" s="783"/>
      <c r="R127" s="783"/>
      <c r="S127" s="783"/>
      <c r="T127" s="783"/>
      <c r="U127" s="783"/>
      <c r="V127" s="783"/>
      <c r="W127" s="783"/>
      <c r="X127" s="783"/>
      <c r="Y127" s="783"/>
      <c r="Z127" s="783"/>
      <c r="AA127" s="783"/>
      <c r="AB127" s="783"/>
      <c r="AC127" s="783"/>
      <c r="AD127" s="783"/>
    </row>
    <row r="128" spans="1:30">
      <c r="A128" s="8"/>
      <c r="B128" s="8"/>
      <c r="C128" s="8"/>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row>
    <row r="129" spans="1:30" ht="60.05" customHeight="1">
      <c r="A129" s="8"/>
      <c r="B129" s="8"/>
      <c r="C129" s="8"/>
      <c r="D129" s="783" t="s">
        <v>428</v>
      </c>
      <c r="E129" s="783"/>
      <c r="F129" s="783"/>
      <c r="G129" s="783"/>
      <c r="H129" s="783"/>
      <c r="I129" s="783"/>
      <c r="J129" s="783"/>
      <c r="K129" s="783"/>
      <c r="L129" s="783"/>
      <c r="M129" s="783"/>
      <c r="N129" s="783"/>
      <c r="O129" s="783"/>
      <c r="P129" s="783"/>
      <c r="Q129" s="783"/>
      <c r="R129" s="783"/>
      <c r="S129" s="783"/>
      <c r="T129" s="783"/>
      <c r="U129" s="783"/>
      <c r="V129" s="783"/>
      <c r="W129" s="783"/>
      <c r="X129" s="783"/>
      <c r="Y129" s="783"/>
      <c r="Z129" s="783"/>
      <c r="AA129" s="783"/>
      <c r="AB129" s="783"/>
      <c r="AC129" s="783"/>
      <c r="AD129" s="783"/>
    </row>
    <row r="130" spans="1:30">
      <c r="A130" s="8"/>
      <c r="B130" s="8"/>
      <c r="C130" s="8"/>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row>
    <row r="131" spans="1:30" ht="36" customHeight="1">
      <c r="A131" s="8"/>
      <c r="B131" s="8"/>
      <c r="C131" s="8"/>
      <c r="D131" s="782" t="s">
        <v>429</v>
      </c>
      <c r="E131" s="782"/>
      <c r="F131" s="782"/>
      <c r="G131" s="782"/>
      <c r="H131" s="782"/>
      <c r="I131" s="782"/>
      <c r="J131" s="782"/>
      <c r="K131" s="782"/>
      <c r="L131" s="782"/>
      <c r="M131" s="782"/>
      <c r="N131" s="782"/>
      <c r="O131" s="782"/>
      <c r="P131" s="782"/>
      <c r="Q131" s="782"/>
      <c r="R131" s="782"/>
      <c r="S131" s="782"/>
      <c r="T131" s="782"/>
      <c r="U131" s="782"/>
      <c r="V131" s="782"/>
      <c r="W131" s="782"/>
      <c r="X131" s="782"/>
      <c r="Y131" s="782"/>
      <c r="Z131" s="782"/>
      <c r="AA131" s="782"/>
      <c r="AB131" s="782"/>
      <c r="AC131" s="782"/>
      <c r="AD131" s="782"/>
    </row>
    <row r="132" spans="1:30">
      <c r="A132" s="8"/>
      <c r="B132" s="8"/>
      <c r="C132" s="8"/>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row>
    <row r="133" spans="1:30" ht="24.05" customHeight="1">
      <c r="A133" s="8"/>
      <c r="B133" s="8"/>
      <c r="C133" s="8"/>
      <c r="D133" s="782" t="s">
        <v>430</v>
      </c>
      <c r="E133" s="782"/>
      <c r="F133" s="782"/>
      <c r="G133" s="782"/>
      <c r="H133" s="782"/>
      <c r="I133" s="782"/>
      <c r="J133" s="782"/>
      <c r="K133" s="782"/>
      <c r="L133" s="782"/>
      <c r="M133" s="782"/>
      <c r="N133" s="782"/>
      <c r="O133" s="782"/>
      <c r="P133" s="782"/>
      <c r="Q133" s="782"/>
      <c r="R133" s="782"/>
      <c r="S133" s="782"/>
      <c r="T133" s="782"/>
      <c r="U133" s="782"/>
      <c r="V133" s="782"/>
      <c r="W133" s="782"/>
      <c r="X133" s="782"/>
      <c r="Y133" s="782"/>
      <c r="Z133" s="782"/>
      <c r="AA133" s="782"/>
      <c r="AB133" s="782"/>
      <c r="AC133" s="782"/>
      <c r="AD133" s="782"/>
    </row>
    <row r="134" spans="1:30">
      <c r="A134" s="8"/>
      <c r="B134" s="8"/>
      <c r="C134" s="8"/>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row>
    <row r="135" spans="1:30" ht="36" customHeight="1">
      <c r="A135" s="8"/>
      <c r="B135" s="8"/>
      <c r="C135" s="8"/>
      <c r="D135" s="782" t="s">
        <v>431</v>
      </c>
      <c r="E135" s="782"/>
      <c r="F135" s="782"/>
      <c r="G135" s="782"/>
      <c r="H135" s="782"/>
      <c r="I135" s="782"/>
      <c r="J135" s="782"/>
      <c r="K135" s="782"/>
      <c r="L135" s="782"/>
      <c r="M135" s="782"/>
      <c r="N135" s="782"/>
      <c r="O135" s="782"/>
      <c r="P135" s="782"/>
      <c r="Q135" s="782"/>
      <c r="R135" s="782"/>
      <c r="S135" s="782"/>
      <c r="T135" s="782"/>
      <c r="U135" s="782"/>
      <c r="V135" s="782"/>
      <c r="W135" s="782"/>
      <c r="X135" s="782"/>
      <c r="Y135" s="782"/>
      <c r="Z135" s="782"/>
      <c r="AA135" s="782"/>
      <c r="AB135" s="782"/>
      <c r="AC135" s="782"/>
      <c r="AD135" s="782"/>
    </row>
    <row r="136" spans="1:30">
      <c r="A136" s="8"/>
      <c r="B136" s="8"/>
      <c r="C136" s="8"/>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row>
    <row r="137" spans="1:30" ht="36" customHeight="1">
      <c r="A137" s="8"/>
      <c r="B137" s="8"/>
      <c r="C137" s="8"/>
      <c r="D137" s="782" t="s">
        <v>432</v>
      </c>
      <c r="E137" s="782"/>
      <c r="F137" s="782"/>
      <c r="G137" s="782"/>
      <c r="H137" s="782"/>
      <c r="I137" s="782"/>
      <c r="J137" s="782"/>
      <c r="K137" s="782"/>
      <c r="L137" s="782"/>
      <c r="M137" s="782"/>
      <c r="N137" s="782"/>
      <c r="O137" s="782"/>
      <c r="P137" s="782"/>
      <c r="Q137" s="782"/>
      <c r="R137" s="782"/>
      <c r="S137" s="782"/>
      <c r="T137" s="782"/>
      <c r="U137" s="782"/>
      <c r="V137" s="782"/>
      <c r="W137" s="782"/>
      <c r="X137" s="782"/>
      <c r="Y137" s="782"/>
      <c r="Z137" s="782"/>
      <c r="AA137" s="782"/>
      <c r="AB137" s="782"/>
      <c r="AC137" s="782"/>
      <c r="AD137" s="782"/>
    </row>
    <row r="138" spans="1:30">
      <c r="A138" s="8"/>
      <c r="B138" s="8"/>
      <c r="C138" s="8"/>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row>
    <row r="139" spans="1:30" ht="47.95" customHeight="1">
      <c r="A139" s="8"/>
      <c r="B139" s="8"/>
      <c r="C139" s="8"/>
      <c r="D139" s="782" t="s">
        <v>433</v>
      </c>
      <c r="E139" s="782"/>
      <c r="F139" s="782"/>
      <c r="G139" s="782"/>
      <c r="H139" s="782"/>
      <c r="I139" s="782"/>
      <c r="J139" s="782"/>
      <c r="K139" s="782"/>
      <c r="L139" s="782"/>
      <c r="M139" s="782"/>
      <c r="N139" s="782"/>
      <c r="O139" s="782"/>
      <c r="P139" s="782"/>
      <c r="Q139" s="782"/>
      <c r="R139" s="782"/>
      <c r="S139" s="782"/>
      <c r="T139" s="782"/>
      <c r="U139" s="782"/>
      <c r="V139" s="782"/>
      <c r="W139" s="782"/>
      <c r="X139" s="782"/>
      <c r="Y139" s="782"/>
      <c r="Z139" s="782"/>
      <c r="AA139" s="782"/>
      <c r="AB139" s="782"/>
      <c r="AC139" s="782"/>
      <c r="AD139" s="782"/>
    </row>
    <row r="140" spans="1:30">
      <c r="A140" s="8"/>
      <c r="B140" s="8"/>
      <c r="C140" s="8"/>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row>
    <row r="141" spans="1:30" ht="24.05" customHeight="1">
      <c r="A141" s="8"/>
      <c r="B141" s="8"/>
      <c r="C141" s="8"/>
      <c r="D141" s="783" t="s">
        <v>907</v>
      </c>
      <c r="E141" s="783"/>
      <c r="F141" s="783"/>
      <c r="G141" s="783"/>
      <c r="H141" s="783"/>
      <c r="I141" s="783"/>
      <c r="J141" s="783"/>
      <c r="K141" s="783"/>
      <c r="L141" s="783"/>
      <c r="M141" s="783"/>
      <c r="N141" s="783"/>
      <c r="O141" s="783"/>
      <c r="P141" s="783"/>
      <c r="Q141" s="783"/>
      <c r="R141" s="783"/>
      <c r="S141" s="783"/>
      <c r="T141" s="783"/>
      <c r="U141" s="783"/>
      <c r="V141" s="783"/>
      <c r="W141" s="783"/>
      <c r="X141" s="783"/>
      <c r="Y141" s="783"/>
      <c r="Z141" s="783"/>
      <c r="AA141" s="783"/>
      <c r="AB141" s="783"/>
      <c r="AC141" s="783"/>
      <c r="AD141" s="783"/>
    </row>
    <row r="142" spans="1:30">
      <c r="A142" s="8"/>
      <c r="B142" s="8"/>
      <c r="C142" s="8"/>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row>
    <row r="143" spans="1:30" ht="47.95" customHeight="1">
      <c r="A143" s="8"/>
      <c r="B143" s="8"/>
      <c r="C143" s="8"/>
      <c r="D143" s="782" t="s">
        <v>903</v>
      </c>
      <c r="E143" s="782"/>
      <c r="F143" s="782"/>
      <c r="G143" s="782"/>
      <c r="H143" s="782"/>
      <c r="I143" s="782"/>
      <c r="J143" s="782"/>
      <c r="K143" s="782"/>
      <c r="L143" s="782"/>
      <c r="M143" s="782"/>
      <c r="N143" s="782"/>
      <c r="O143" s="782"/>
      <c r="P143" s="782"/>
      <c r="Q143" s="782"/>
      <c r="R143" s="782"/>
      <c r="S143" s="782"/>
      <c r="T143" s="782"/>
      <c r="U143" s="782"/>
      <c r="V143" s="782"/>
      <c r="W143" s="782"/>
      <c r="X143" s="782"/>
      <c r="Y143" s="782"/>
      <c r="Z143" s="782"/>
      <c r="AA143" s="782"/>
      <c r="AB143" s="782"/>
      <c r="AC143" s="782"/>
      <c r="AD143" s="782"/>
    </row>
    <row r="144" spans="1:30">
      <c r="A144" s="8"/>
      <c r="B144" s="8"/>
      <c r="C144" s="8"/>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row>
    <row r="145" spans="1:30" ht="36" customHeight="1">
      <c r="A145" s="8"/>
      <c r="B145" s="8"/>
      <c r="C145" s="8"/>
      <c r="D145" s="782" t="s">
        <v>434</v>
      </c>
      <c r="E145" s="782"/>
      <c r="F145" s="782"/>
      <c r="G145" s="782"/>
      <c r="H145" s="782"/>
      <c r="I145" s="782"/>
      <c r="J145" s="782"/>
      <c r="K145" s="782"/>
      <c r="L145" s="782"/>
      <c r="M145" s="782"/>
      <c r="N145" s="782"/>
      <c r="O145" s="782"/>
      <c r="P145" s="782"/>
      <c r="Q145" s="782"/>
      <c r="R145" s="782"/>
      <c r="S145" s="782"/>
      <c r="T145" s="782"/>
      <c r="U145" s="782"/>
      <c r="V145" s="782"/>
      <c r="W145" s="782"/>
      <c r="X145" s="782"/>
      <c r="Y145" s="782"/>
      <c r="Z145" s="782"/>
      <c r="AA145" s="782"/>
      <c r="AB145" s="782"/>
      <c r="AC145" s="782"/>
      <c r="AD145" s="782"/>
    </row>
    <row r="146" spans="1:30">
      <c r="A146" s="8"/>
      <c r="B146" s="8"/>
      <c r="C146" s="8"/>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row>
    <row r="147" spans="1:30" ht="47.95" customHeight="1">
      <c r="A147" s="8"/>
      <c r="B147" s="8"/>
      <c r="C147" s="8"/>
      <c r="D147" s="782" t="s">
        <v>435</v>
      </c>
      <c r="E147" s="782"/>
      <c r="F147" s="782"/>
      <c r="G147" s="782"/>
      <c r="H147" s="782"/>
      <c r="I147" s="782"/>
      <c r="J147" s="782"/>
      <c r="K147" s="782"/>
      <c r="L147" s="782"/>
      <c r="M147" s="782"/>
      <c r="N147" s="782"/>
      <c r="O147" s="782"/>
      <c r="P147" s="782"/>
      <c r="Q147" s="782"/>
      <c r="R147" s="782"/>
      <c r="S147" s="782"/>
      <c r="T147" s="782"/>
      <c r="U147" s="782"/>
      <c r="V147" s="782"/>
      <c r="W147" s="782"/>
      <c r="X147" s="782"/>
      <c r="Y147" s="782"/>
      <c r="Z147" s="782"/>
      <c r="AA147" s="782"/>
      <c r="AB147" s="782"/>
      <c r="AC147" s="782"/>
      <c r="AD147" s="782"/>
    </row>
    <row r="148" spans="1:30">
      <c r="A148" s="8"/>
      <c r="B148" s="8"/>
      <c r="C148" s="8"/>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row>
    <row r="149" spans="1:30" ht="47.95" customHeight="1">
      <c r="A149" s="8"/>
      <c r="B149" s="8"/>
      <c r="C149" s="8"/>
      <c r="D149" s="781" t="s">
        <v>436</v>
      </c>
      <c r="E149" s="781"/>
      <c r="F149" s="781"/>
      <c r="G149" s="781"/>
      <c r="H149" s="781"/>
      <c r="I149" s="781"/>
      <c r="J149" s="781"/>
      <c r="K149" s="781"/>
      <c r="L149" s="781"/>
      <c r="M149" s="781"/>
      <c r="N149" s="781"/>
      <c r="O149" s="781"/>
      <c r="P149" s="781"/>
      <c r="Q149" s="781"/>
      <c r="R149" s="781"/>
      <c r="S149" s="781"/>
      <c r="T149" s="781"/>
      <c r="U149" s="781"/>
      <c r="V149" s="781"/>
      <c r="W149" s="781"/>
      <c r="X149" s="781"/>
      <c r="Y149" s="781"/>
      <c r="Z149" s="781"/>
      <c r="AA149" s="781"/>
      <c r="AB149" s="781"/>
      <c r="AC149" s="781"/>
      <c r="AD149" s="781"/>
    </row>
    <row r="150" spans="1:30">
      <c r="A150" s="8"/>
      <c r="B150" s="8"/>
      <c r="C150" s="8"/>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row>
    <row r="151" spans="1:30" ht="24.05" customHeight="1">
      <c r="A151" s="8"/>
      <c r="B151" s="8"/>
      <c r="C151" s="8"/>
      <c r="D151" s="782" t="s">
        <v>437</v>
      </c>
      <c r="E151" s="782"/>
      <c r="F151" s="782"/>
      <c r="G151" s="782"/>
      <c r="H151" s="782"/>
      <c r="I151" s="782"/>
      <c r="J151" s="782"/>
      <c r="K151" s="782"/>
      <c r="L151" s="782"/>
      <c r="M151" s="782"/>
      <c r="N151" s="782"/>
      <c r="O151" s="782"/>
      <c r="P151" s="782"/>
      <c r="Q151" s="782"/>
      <c r="R151" s="782"/>
      <c r="S151" s="782"/>
      <c r="T151" s="782"/>
      <c r="U151" s="782"/>
      <c r="V151" s="782"/>
      <c r="W151" s="782"/>
      <c r="X151" s="782"/>
      <c r="Y151" s="782"/>
      <c r="Z151" s="782"/>
      <c r="AA151" s="782"/>
      <c r="AB151" s="782"/>
      <c r="AC151" s="782"/>
      <c r="AD151" s="782"/>
    </row>
    <row r="152" spans="1:30">
      <c r="A152" s="8"/>
      <c r="B152" s="8"/>
      <c r="C152" s="8"/>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row>
    <row r="153" spans="1:30" ht="24.05" customHeight="1">
      <c r="A153" s="8"/>
      <c r="B153" s="8"/>
      <c r="C153" s="8"/>
      <c r="D153" s="782" t="s">
        <v>438</v>
      </c>
      <c r="E153" s="782"/>
      <c r="F153" s="782"/>
      <c r="G153" s="782"/>
      <c r="H153" s="782"/>
      <c r="I153" s="782"/>
      <c r="J153" s="782"/>
      <c r="K153" s="782"/>
      <c r="L153" s="782"/>
      <c r="M153" s="782"/>
      <c r="N153" s="782"/>
      <c r="O153" s="782"/>
      <c r="P153" s="782"/>
      <c r="Q153" s="782"/>
      <c r="R153" s="782"/>
      <c r="S153" s="782"/>
      <c r="T153" s="782"/>
      <c r="U153" s="782"/>
      <c r="V153" s="782"/>
      <c r="W153" s="782"/>
      <c r="X153" s="782"/>
      <c r="Y153" s="782"/>
      <c r="Z153" s="782"/>
      <c r="AA153" s="782"/>
      <c r="AB153" s="782"/>
      <c r="AC153" s="782"/>
      <c r="AD153" s="782"/>
    </row>
    <row r="154" spans="1:30">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row>
    <row r="155" spans="1:30">
      <c r="A155" s="8"/>
      <c r="B155" s="3" t="s">
        <v>47</v>
      </c>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row>
    <row r="156" spans="1:30" ht="37.5" customHeight="1">
      <c r="A156" s="8"/>
      <c r="B156" s="30"/>
      <c r="C156" s="781" t="s">
        <v>477</v>
      </c>
      <c r="D156" s="781"/>
      <c r="E156" s="781"/>
      <c r="F156" s="781"/>
      <c r="G156" s="781"/>
      <c r="H156" s="781"/>
      <c r="I156" s="781"/>
      <c r="J156" s="781"/>
      <c r="K156" s="781"/>
      <c r="L156" s="781"/>
      <c r="M156" s="781"/>
      <c r="N156" s="781"/>
      <c r="O156" s="781"/>
      <c r="P156" s="781"/>
      <c r="Q156" s="781"/>
      <c r="R156" s="781"/>
      <c r="S156" s="781"/>
      <c r="T156" s="781"/>
      <c r="U156" s="781"/>
      <c r="V156" s="781"/>
      <c r="W156" s="781"/>
      <c r="X156" s="781"/>
      <c r="Y156" s="781"/>
      <c r="Z156" s="781"/>
      <c r="AA156" s="781"/>
      <c r="AB156" s="781"/>
      <c r="AC156" s="781"/>
      <c r="AD156" s="781"/>
    </row>
    <row r="157" spans="1:30">
      <c r="A157" s="8"/>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row>
    <row r="158" spans="1:30">
      <c r="A158" s="8"/>
      <c r="B158" s="3" t="s">
        <v>48</v>
      </c>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row>
    <row r="159" spans="1:30" ht="36" customHeight="1">
      <c r="A159" s="8"/>
      <c r="B159" s="30"/>
      <c r="C159" s="781" t="s">
        <v>478</v>
      </c>
      <c r="D159" s="781"/>
      <c r="E159" s="781"/>
      <c r="F159" s="781"/>
      <c r="G159" s="781"/>
      <c r="H159" s="781"/>
      <c r="I159" s="781"/>
      <c r="J159" s="781"/>
      <c r="K159" s="781"/>
      <c r="L159" s="781"/>
      <c r="M159" s="781"/>
      <c r="N159" s="781"/>
      <c r="O159" s="781"/>
      <c r="P159" s="781"/>
      <c r="Q159" s="781"/>
      <c r="R159" s="781"/>
      <c r="S159" s="781"/>
      <c r="T159" s="781"/>
      <c r="U159" s="781"/>
      <c r="V159" s="781"/>
      <c r="W159" s="781"/>
      <c r="X159" s="781"/>
      <c r="Y159" s="781"/>
      <c r="Z159" s="781"/>
      <c r="AA159" s="781"/>
      <c r="AB159" s="781"/>
      <c r="AC159" s="781"/>
      <c r="AD159" s="781"/>
    </row>
    <row r="160" spans="1:30">
      <c r="A160" s="8"/>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row>
    <row r="161" spans="1:30">
      <c r="A161" s="8"/>
      <c r="B161" s="3" t="s">
        <v>49</v>
      </c>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row>
    <row r="162" spans="1:30" ht="36" customHeight="1">
      <c r="A162" s="8"/>
      <c r="B162" s="30"/>
      <c r="C162" s="781" t="s">
        <v>479</v>
      </c>
      <c r="D162" s="781"/>
      <c r="E162" s="781"/>
      <c r="F162" s="781"/>
      <c r="G162" s="781"/>
      <c r="H162" s="781"/>
      <c r="I162" s="781"/>
      <c r="J162" s="781"/>
      <c r="K162" s="781"/>
      <c r="L162" s="781"/>
      <c r="M162" s="781"/>
      <c r="N162" s="781"/>
      <c r="O162" s="781"/>
      <c r="P162" s="781"/>
      <c r="Q162" s="781"/>
      <c r="R162" s="781"/>
      <c r="S162" s="781"/>
      <c r="T162" s="781"/>
      <c r="U162" s="781"/>
      <c r="V162" s="781"/>
      <c r="W162" s="781"/>
      <c r="X162" s="781"/>
      <c r="Y162" s="781"/>
      <c r="Z162" s="781"/>
      <c r="AA162" s="781"/>
      <c r="AB162" s="781"/>
      <c r="AC162" s="781"/>
      <c r="AD162" s="781"/>
    </row>
    <row r="163" spans="1:30">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row>
    <row r="164" spans="1:30">
      <c r="A164" s="8"/>
      <c r="B164" s="3" t="s">
        <v>50</v>
      </c>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row>
    <row r="165" spans="1:30" ht="36" customHeight="1">
      <c r="A165" s="8"/>
      <c r="B165" s="8"/>
      <c r="C165" s="781" t="s">
        <v>652</v>
      </c>
      <c r="D165" s="781"/>
      <c r="E165" s="781"/>
      <c r="F165" s="781"/>
      <c r="G165" s="781"/>
      <c r="H165" s="781"/>
      <c r="I165" s="781"/>
      <c r="J165" s="781"/>
      <c r="K165" s="781"/>
      <c r="L165" s="781"/>
      <c r="M165" s="781"/>
      <c r="N165" s="781"/>
      <c r="O165" s="781"/>
      <c r="P165" s="781"/>
      <c r="Q165" s="781"/>
      <c r="R165" s="781"/>
      <c r="S165" s="781"/>
      <c r="T165" s="781"/>
      <c r="U165" s="781"/>
      <c r="V165" s="781"/>
      <c r="W165" s="781"/>
      <c r="X165" s="781"/>
      <c r="Y165" s="781"/>
      <c r="Z165" s="781"/>
      <c r="AA165" s="781"/>
      <c r="AB165" s="781"/>
      <c r="AC165" s="781"/>
      <c r="AD165" s="781"/>
    </row>
    <row r="166" spans="1:30">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row>
    <row r="167" spans="1:30">
      <c r="A167" s="8"/>
      <c r="B167" s="3" t="s">
        <v>462</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row>
    <row r="168" spans="1:30" ht="36" customHeight="1">
      <c r="A168" s="8"/>
      <c r="B168" s="8"/>
      <c r="C168" s="781" t="s">
        <v>461</v>
      </c>
      <c r="D168" s="781"/>
      <c r="E168" s="781"/>
      <c r="F168" s="781"/>
      <c r="G168" s="781"/>
      <c r="H168" s="781"/>
      <c r="I168" s="781"/>
      <c r="J168" s="781"/>
      <c r="K168" s="781"/>
      <c r="L168" s="781"/>
      <c r="M168" s="781"/>
      <c r="N168" s="781"/>
      <c r="O168" s="781"/>
      <c r="P168" s="781"/>
      <c r="Q168" s="781"/>
      <c r="R168" s="781"/>
      <c r="S168" s="781"/>
      <c r="T168" s="781"/>
      <c r="U168" s="781"/>
      <c r="V168" s="781"/>
      <c r="W168" s="781"/>
      <c r="X168" s="781"/>
      <c r="Y168" s="781"/>
      <c r="Z168" s="781"/>
      <c r="AA168" s="781"/>
      <c r="AB168" s="781"/>
      <c r="AC168" s="781"/>
      <c r="AD168" s="781"/>
    </row>
    <row r="169" spans="1:30">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row>
    <row r="170" spans="1:30" ht="24.05" customHeight="1">
      <c r="A170" s="8"/>
      <c r="B170" s="782" t="s">
        <v>485</v>
      </c>
      <c r="C170" s="782"/>
      <c r="D170" s="782"/>
      <c r="E170" s="782"/>
      <c r="F170" s="782"/>
      <c r="G170" s="782"/>
      <c r="H170" s="782"/>
      <c r="I170" s="782"/>
      <c r="J170" s="782"/>
      <c r="K170" s="782"/>
      <c r="L170" s="782"/>
      <c r="M170" s="782"/>
      <c r="N170" s="782"/>
      <c r="O170" s="782"/>
      <c r="P170" s="782"/>
      <c r="Q170" s="782"/>
      <c r="R170" s="782"/>
      <c r="S170" s="782"/>
      <c r="T170" s="782"/>
      <c r="U170" s="782"/>
      <c r="V170" s="782"/>
      <c r="W170" s="782"/>
      <c r="X170" s="782"/>
      <c r="Y170" s="782"/>
      <c r="Z170" s="782"/>
      <c r="AA170" s="782"/>
      <c r="AB170" s="782"/>
      <c r="AC170" s="782"/>
      <c r="AD170" s="782"/>
    </row>
    <row r="171" spans="1:30" ht="47.95" customHeight="1">
      <c r="A171" s="8"/>
      <c r="B171" s="8"/>
      <c r="C171" s="781" t="s">
        <v>484</v>
      </c>
      <c r="D171" s="781"/>
      <c r="E171" s="781"/>
      <c r="F171" s="781"/>
      <c r="G171" s="781"/>
      <c r="H171" s="781"/>
      <c r="I171" s="781"/>
      <c r="J171" s="781"/>
      <c r="K171" s="781"/>
      <c r="L171" s="781"/>
      <c r="M171" s="781"/>
      <c r="N171" s="781"/>
      <c r="O171" s="781"/>
      <c r="P171" s="781"/>
      <c r="Q171" s="781"/>
      <c r="R171" s="781"/>
      <c r="S171" s="781"/>
      <c r="T171" s="781"/>
      <c r="U171" s="781"/>
      <c r="V171" s="781"/>
      <c r="W171" s="781"/>
      <c r="X171" s="781"/>
      <c r="Y171" s="781"/>
      <c r="Z171" s="781"/>
      <c r="AA171" s="781"/>
      <c r="AB171" s="781"/>
      <c r="AC171" s="781"/>
      <c r="AD171" s="781"/>
    </row>
    <row r="172" spans="1:30">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row>
    <row r="173" spans="1:30">
      <c r="A173" s="8"/>
      <c r="B173" s="3" t="s">
        <v>51</v>
      </c>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row>
    <row r="174" spans="1:30" ht="36" customHeight="1">
      <c r="A174" s="8"/>
      <c r="B174" s="8"/>
      <c r="C174" s="781" t="s">
        <v>52</v>
      </c>
      <c r="D174" s="781"/>
      <c r="E174" s="781"/>
      <c r="F174" s="781"/>
      <c r="G174" s="781"/>
      <c r="H174" s="781"/>
      <c r="I174" s="781"/>
      <c r="J174" s="781"/>
      <c r="K174" s="781"/>
      <c r="L174" s="781"/>
      <c r="M174" s="781"/>
      <c r="N174" s="781"/>
      <c r="O174" s="781"/>
      <c r="P174" s="781"/>
      <c r="Q174" s="781"/>
      <c r="R174" s="781"/>
      <c r="S174" s="781"/>
      <c r="T174" s="781"/>
      <c r="U174" s="781"/>
      <c r="V174" s="781"/>
      <c r="W174" s="781"/>
      <c r="X174" s="781"/>
      <c r="Y174" s="781"/>
      <c r="Z174" s="781"/>
      <c r="AA174" s="781"/>
      <c r="AB174" s="781"/>
      <c r="AC174" s="781"/>
      <c r="AD174" s="781"/>
    </row>
    <row r="175" spans="1:30">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row>
    <row r="176" spans="1:30">
      <c r="A176" s="8"/>
      <c r="B176" s="3" t="s">
        <v>658</v>
      </c>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row>
    <row r="177" spans="1:30" ht="36" customHeight="1">
      <c r="A177" s="8"/>
      <c r="B177" s="8"/>
      <c r="C177" s="781" t="s">
        <v>660</v>
      </c>
      <c r="D177" s="781"/>
      <c r="E177" s="781"/>
      <c r="F177" s="781"/>
      <c r="G177" s="781"/>
      <c r="H177" s="781"/>
      <c r="I177" s="781"/>
      <c r="J177" s="781"/>
      <c r="K177" s="781"/>
      <c r="L177" s="781"/>
      <c r="M177" s="781"/>
      <c r="N177" s="781"/>
      <c r="O177" s="781"/>
      <c r="P177" s="781"/>
      <c r="Q177" s="781"/>
      <c r="R177" s="781"/>
      <c r="S177" s="781"/>
      <c r="T177" s="781"/>
      <c r="U177" s="781"/>
      <c r="V177" s="781"/>
      <c r="W177" s="781"/>
      <c r="X177" s="781"/>
      <c r="Y177" s="781"/>
      <c r="Z177" s="781"/>
      <c r="AA177" s="781"/>
      <c r="AB177" s="781"/>
      <c r="AC177" s="781"/>
      <c r="AD177" s="781"/>
    </row>
    <row r="178" spans="1:30">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row>
    <row r="179" spans="1:30">
      <c r="A179" s="8"/>
      <c r="B179" s="3" t="s">
        <v>657</v>
      </c>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row>
    <row r="180" spans="1:30" ht="23.25" customHeight="1">
      <c r="A180" s="8"/>
      <c r="B180" s="8"/>
      <c r="C180" s="781" t="s">
        <v>53</v>
      </c>
      <c r="D180" s="781"/>
      <c r="E180" s="781"/>
      <c r="F180" s="781"/>
      <c r="G180" s="781"/>
      <c r="H180" s="781"/>
      <c r="I180" s="781"/>
      <c r="J180" s="781"/>
      <c r="K180" s="781"/>
      <c r="L180" s="781"/>
      <c r="M180" s="781"/>
      <c r="N180" s="781"/>
      <c r="O180" s="781"/>
      <c r="P180" s="781"/>
      <c r="Q180" s="781"/>
      <c r="R180" s="781"/>
      <c r="S180" s="781"/>
      <c r="T180" s="781"/>
      <c r="U180" s="781"/>
      <c r="V180" s="781"/>
      <c r="W180" s="781"/>
      <c r="X180" s="781"/>
      <c r="Y180" s="781"/>
      <c r="Z180" s="781"/>
      <c r="AA180" s="781"/>
      <c r="AB180" s="781"/>
      <c r="AC180" s="781"/>
      <c r="AD180" s="781"/>
    </row>
    <row r="181" spans="1:30">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row>
    <row r="182" spans="1:30">
      <c r="A182" s="8"/>
      <c r="B182" s="3" t="s">
        <v>54</v>
      </c>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row>
    <row r="183" spans="1:30" ht="38.299999999999997" customHeight="1">
      <c r="A183" s="8"/>
      <c r="B183" s="8"/>
      <c r="C183" s="781" t="s">
        <v>55</v>
      </c>
      <c r="D183" s="781"/>
      <c r="E183" s="781"/>
      <c r="F183" s="781"/>
      <c r="G183" s="781"/>
      <c r="H183" s="781"/>
      <c r="I183" s="781"/>
      <c r="J183" s="781"/>
      <c r="K183" s="781"/>
      <c r="L183" s="781"/>
      <c r="M183" s="781"/>
      <c r="N183" s="781"/>
      <c r="O183" s="781"/>
      <c r="P183" s="781"/>
      <c r="Q183" s="781"/>
      <c r="R183" s="781"/>
      <c r="S183" s="781"/>
      <c r="T183" s="781"/>
      <c r="U183" s="781"/>
      <c r="V183" s="781"/>
      <c r="W183" s="781"/>
      <c r="X183" s="781"/>
      <c r="Y183" s="781"/>
      <c r="Z183" s="781"/>
      <c r="AA183" s="781"/>
      <c r="AB183" s="781"/>
      <c r="AC183" s="781"/>
      <c r="AD183" s="781"/>
    </row>
    <row r="184" spans="1:30">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row>
    <row r="185" spans="1:30">
      <c r="A185" s="8"/>
      <c r="B185" s="3" t="s">
        <v>655</v>
      </c>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row>
    <row r="186" spans="1:30" ht="36" customHeight="1">
      <c r="A186" s="8"/>
      <c r="B186" s="41"/>
      <c r="C186" s="781" t="s">
        <v>656</v>
      </c>
      <c r="D186" s="781"/>
      <c r="E186" s="781"/>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row>
    <row r="187" spans="1:30">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row>
    <row r="188" spans="1:30">
      <c r="A188" s="8"/>
      <c r="B188" s="3" t="s">
        <v>464</v>
      </c>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row>
    <row r="189" spans="1:30" ht="36" customHeight="1">
      <c r="A189" s="8"/>
      <c r="B189" s="8"/>
      <c r="C189" s="781" t="s">
        <v>463</v>
      </c>
      <c r="D189" s="781"/>
      <c r="E189" s="781"/>
      <c r="F189" s="781"/>
      <c r="G189" s="781"/>
      <c r="H189" s="781"/>
      <c r="I189" s="781"/>
      <c r="J189" s="781"/>
      <c r="K189" s="781"/>
      <c r="L189" s="781"/>
      <c r="M189" s="781"/>
      <c r="N189" s="781"/>
      <c r="O189" s="781"/>
      <c r="P189" s="781"/>
      <c r="Q189" s="781"/>
      <c r="R189" s="781"/>
      <c r="S189" s="781"/>
      <c r="T189" s="781"/>
      <c r="U189" s="781"/>
      <c r="V189" s="781"/>
      <c r="W189" s="781"/>
      <c r="X189" s="781"/>
      <c r="Y189" s="781"/>
      <c r="Z189" s="781"/>
      <c r="AA189" s="781"/>
      <c r="AB189" s="781"/>
      <c r="AC189" s="781"/>
      <c r="AD189" s="781"/>
    </row>
    <row r="190" spans="1:3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row>
    <row r="191" spans="1:30">
      <c r="A191" s="8"/>
      <c r="B191" s="3" t="s">
        <v>284</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row>
    <row r="192" spans="1:30" ht="47.95" customHeight="1">
      <c r="A192" s="8"/>
      <c r="B192" s="8"/>
      <c r="C192" s="781" t="s">
        <v>465</v>
      </c>
      <c r="D192" s="781"/>
      <c r="E192" s="781"/>
      <c r="F192" s="781"/>
      <c r="G192" s="781"/>
      <c r="H192" s="781"/>
      <c r="I192" s="781"/>
      <c r="J192" s="781"/>
      <c r="K192" s="781"/>
      <c r="L192" s="781"/>
      <c r="M192" s="781"/>
      <c r="N192" s="781"/>
      <c r="O192" s="781"/>
      <c r="P192" s="781"/>
      <c r="Q192" s="781"/>
      <c r="R192" s="781"/>
      <c r="S192" s="781"/>
      <c r="T192" s="781"/>
      <c r="U192" s="781"/>
      <c r="V192" s="781"/>
      <c r="W192" s="781"/>
      <c r="X192" s="781"/>
      <c r="Y192" s="781"/>
      <c r="Z192" s="781"/>
      <c r="AA192" s="781"/>
      <c r="AB192" s="781"/>
      <c r="AC192" s="781"/>
      <c r="AD192" s="781"/>
    </row>
    <row r="193" spans="1:30">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row>
    <row r="194" spans="1:30">
      <c r="A194" s="8"/>
      <c r="B194" s="3" t="s">
        <v>286</v>
      </c>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row>
    <row r="195" spans="1:30" ht="24.05" customHeight="1">
      <c r="A195" s="8"/>
      <c r="B195" s="8"/>
      <c r="C195" s="781" t="s">
        <v>466</v>
      </c>
      <c r="D195" s="781"/>
      <c r="E195" s="781"/>
      <c r="F195" s="781"/>
      <c r="G195" s="781"/>
      <c r="H195" s="781"/>
      <c r="I195" s="781"/>
      <c r="J195" s="781"/>
      <c r="K195" s="781"/>
      <c r="L195" s="781"/>
      <c r="M195" s="781"/>
      <c r="N195" s="781"/>
      <c r="O195" s="781"/>
      <c r="P195" s="781"/>
      <c r="Q195" s="781"/>
      <c r="R195" s="781"/>
      <c r="S195" s="781"/>
      <c r="T195" s="781"/>
      <c r="U195" s="781"/>
      <c r="V195" s="781"/>
      <c r="W195" s="781"/>
      <c r="X195" s="781"/>
      <c r="Y195" s="781"/>
      <c r="Z195" s="781"/>
      <c r="AA195" s="781"/>
      <c r="AB195" s="781"/>
      <c r="AC195" s="781"/>
      <c r="AD195" s="781"/>
    </row>
    <row r="196" spans="1:30">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row>
    <row r="197" spans="1:30">
      <c r="A197" s="8"/>
      <c r="B197" s="3" t="s">
        <v>277</v>
      </c>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row>
    <row r="198" spans="1:30" ht="60.05" customHeight="1">
      <c r="A198" s="8"/>
      <c r="B198" s="8"/>
      <c r="C198" s="781" t="s">
        <v>467</v>
      </c>
      <c r="D198" s="781"/>
      <c r="E198" s="781"/>
      <c r="F198" s="781"/>
      <c r="G198" s="781"/>
      <c r="H198" s="781"/>
      <c r="I198" s="781"/>
      <c r="J198" s="781"/>
      <c r="K198" s="781"/>
      <c r="L198" s="781"/>
      <c r="M198" s="781"/>
      <c r="N198" s="781"/>
      <c r="O198" s="781"/>
      <c r="P198" s="781"/>
      <c r="Q198" s="781"/>
      <c r="R198" s="781"/>
      <c r="S198" s="781"/>
      <c r="T198" s="781"/>
      <c r="U198" s="781"/>
      <c r="V198" s="781"/>
      <c r="W198" s="781"/>
      <c r="X198" s="781"/>
      <c r="Y198" s="781"/>
      <c r="Z198" s="781"/>
      <c r="AA198" s="781"/>
      <c r="AB198" s="781"/>
      <c r="AC198" s="781"/>
      <c r="AD198" s="781"/>
    </row>
    <row r="199" spans="1:30">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row>
    <row r="200" spans="1:30">
      <c r="A200" s="8"/>
      <c r="B200" s="3" t="s">
        <v>56</v>
      </c>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row>
    <row r="201" spans="1:30">
      <c r="A201" s="8"/>
      <c r="B201" s="8"/>
      <c r="C201" s="781" t="s">
        <v>57</v>
      </c>
      <c r="D201" s="781"/>
      <c r="E201" s="781"/>
      <c r="F201" s="781"/>
      <c r="G201" s="781"/>
      <c r="H201" s="781"/>
      <c r="I201" s="781"/>
      <c r="J201" s="781"/>
      <c r="K201" s="781"/>
      <c r="L201" s="781"/>
      <c r="M201" s="781"/>
      <c r="N201" s="781"/>
      <c r="O201" s="781"/>
      <c r="P201" s="781"/>
      <c r="Q201" s="781"/>
      <c r="R201" s="781"/>
      <c r="S201" s="781"/>
      <c r="T201" s="781"/>
      <c r="U201" s="781"/>
      <c r="V201" s="781"/>
      <c r="W201" s="781"/>
      <c r="X201" s="781"/>
      <c r="Y201" s="781"/>
      <c r="Z201" s="781"/>
      <c r="AA201" s="781"/>
      <c r="AB201" s="781"/>
      <c r="AC201" s="781"/>
      <c r="AD201" s="781"/>
    </row>
    <row r="202" spans="1:30">
      <c r="A202" s="8"/>
      <c r="B202" s="3"/>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row>
    <row r="203" spans="1:30">
      <c r="A203" s="8"/>
      <c r="B203" s="3" t="s">
        <v>287</v>
      </c>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row>
    <row r="204" spans="1:30" ht="36" customHeight="1">
      <c r="A204" s="8"/>
      <c r="B204" s="8"/>
      <c r="C204" s="781" t="s">
        <v>468</v>
      </c>
      <c r="D204" s="781"/>
      <c r="E204" s="781"/>
      <c r="F204" s="781"/>
      <c r="G204" s="781"/>
      <c r="H204" s="781"/>
      <c r="I204" s="781"/>
      <c r="J204" s="781"/>
      <c r="K204" s="781"/>
      <c r="L204" s="781"/>
      <c r="M204" s="781"/>
      <c r="N204" s="781"/>
      <c r="O204" s="781"/>
      <c r="P204" s="781"/>
      <c r="Q204" s="781"/>
      <c r="R204" s="781"/>
      <c r="S204" s="781"/>
      <c r="T204" s="781"/>
      <c r="U204" s="781"/>
      <c r="V204" s="781"/>
      <c r="W204" s="781"/>
      <c r="X204" s="781"/>
      <c r="Y204" s="781"/>
      <c r="Z204" s="781"/>
      <c r="AA204" s="781"/>
      <c r="AB204" s="781"/>
      <c r="AC204" s="781"/>
      <c r="AD204" s="781"/>
    </row>
    <row r="205" spans="1:30">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row>
    <row r="206" spans="1:30">
      <c r="A206" s="8"/>
      <c r="B206" s="3" t="s">
        <v>470</v>
      </c>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row>
    <row r="207" spans="1:30" ht="36" customHeight="1">
      <c r="A207" s="8"/>
      <c r="B207" s="8"/>
      <c r="C207" s="781" t="s">
        <v>469</v>
      </c>
      <c r="D207" s="781"/>
      <c r="E207" s="781"/>
      <c r="F207" s="781"/>
      <c r="G207" s="781"/>
      <c r="H207" s="781"/>
      <c r="I207" s="781"/>
      <c r="J207" s="781"/>
      <c r="K207" s="781"/>
      <c r="L207" s="781"/>
      <c r="M207" s="781"/>
      <c r="N207" s="781"/>
      <c r="O207" s="781"/>
      <c r="P207" s="781"/>
      <c r="Q207" s="781"/>
      <c r="R207" s="781"/>
      <c r="S207" s="781"/>
      <c r="T207" s="781"/>
      <c r="U207" s="781"/>
      <c r="V207" s="781"/>
      <c r="W207" s="781"/>
      <c r="X207" s="781"/>
      <c r="Y207" s="781"/>
      <c r="Z207" s="781"/>
      <c r="AA207" s="781"/>
      <c r="AB207" s="781"/>
      <c r="AC207" s="781"/>
      <c r="AD207" s="781"/>
    </row>
    <row r="208" spans="1:30">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row>
    <row r="209" spans="1:30" s="28" customFormat="1">
      <c r="A209" s="8"/>
      <c r="B209" s="3" t="s">
        <v>884</v>
      </c>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row>
    <row r="210" spans="1:30" s="28" customFormat="1" ht="36" customHeight="1">
      <c r="A210" s="8"/>
      <c r="B210" s="8"/>
      <c r="C210" s="781" t="s">
        <v>885</v>
      </c>
      <c r="D210" s="781"/>
      <c r="E210" s="781"/>
      <c r="F210" s="781"/>
      <c r="G210" s="781"/>
      <c r="H210" s="781"/>
      <c r="I210" s="781"/>
      <c r="J210" s="781"/>
      <c r="K210" s="781"/>
      <c r="L210" s="781"/>
      <c r="M210" s="781"/>
      <c r="N210" s="781"/>
      <c r="O210" s="781"/>
      <c r="P210" s="781"/>
      <c r="Q210" s="781"/>
      <c r="R210" s="781"/>
      <c r="S210" s="781"/>
      <c r="T210" s="781"/>
      <c r="U210" s="781"/>
      <c r="V210" s="781"/>
      <c r="W210" s="781"/>
      <c r="X210" s="781"/>
      <c r="Y210" s="781"/>
      <c r="Z210" s="781"/>
      <c r="AA210" s="781"/>
      <c r="AB210" s="781"/>
      <c r="AC210" s="781"/>
      <c r="AD210" s="781"/>
    </row>
    <row r="211" spans="1:30"/>
    <row r="212" spans="1:30"/>
    <row r="213" spans="1:30" s="28" customFormat="1"/>
    <row r="214" spans="1:30"/>
    <row r="215" spans="1:30"/>
    <row r="216" spans="1:30"/>
  </sheetData>
  <sheetProtection algorithmName="SHA-512" hashValue="BDxs31cFrPwZZNdDi4SydwtnMi0GEzG6PkjkXdKtolwGSgRZ19hQBfQMcnAONg/mp92bunHDmz2y4pBnAY4Aqw==" saltValue="YXG7DLGbAF5RWaBryiavvw==" spinCount="100000" sheet="1" objects="1" scenarios="1"/>
  <mergeCells count="88">
    <mergeCell ref="C210:AD210"/>
    <mergeCell ref="B10:L10"/>
    <mergeCell ref="B1:AD1"/>
    <mergeCell ref="B3:AD3"/>
    <mergeCell ref="B5:AD5"/>
    <mergeCell ref="B7:AD7"/>
    <mergeCell ref="AA9:AD9"/>
    <mergeCell ref="N10:O10"/>
    <mergeCell ref="D41:AD41"/>
    <mergeCell ref="C13:AD13"/>
    <mergeCell ref="C16:AD16"/>
    <mergeCell ref="C19:AD19"/>
    <mergeCell ref="C22:AD22"/>
    <mergeCell ref="C25:AD25"/>
    <mergeCell ref="C28:AD28"/>
    <mergeCell ref="D30:AD30"/>
    <mergeCell ref="D32:AD32"/>
    <mergeCell ref="D34:AD34"/>
    <mergeCell ref="C37:AD37"/>
    <mergeCell ref="D39:AD39"/>
    <mergeCell ref="C70:AD70"/>
    <mergeCell ref="D43:AD43"/>
    <mergeCell ref="D45:AD45"/>
    <mergeCell ref="D47:AD47"/>
    <mergeCell ref="D49:AD49"/>
    <mergeCell ref="D51:AD51"/>
    <mergeCell ref="D53:AD53"/>
    <mergeCell ref="D55:AD55"/>
    <mergeCell ref="C58:AD58"/>
    <mergeCell ref="C61:AD61"/>
    <mergeCell ref="C64:AD64"/>
    <mergeCell ref="C67:AD67"/>
    <mergeCell ref="D103:AD103"/>
    <mergeCell ref="C73:AD73"/>
    <mergeCell ref="C76:AD76"/>
    <mergeCell ref="C79:AD79"/>
    <mergeCell ref="C82:AD82"/>
    <mergeCell ref="C85:AD85"/>
    <mergeCell ref="C88:AD88"/>
    <mergeCell ref="C91:AD91"/>
    <mergeCell ref="C94:AD94"/>
    <mergeCell ref="C97:AD97"/>
    <mergeCell ref="D99:AD99"/>
    <mergeCell ref="D101:AD101"/>
    <mergeCell ref="D127:AD127"/>
    <mergeCell ref="D105:AD105"/>
    <mergeCell ref="D107:AD107"/>
    <mergeCell ref="D109:AD109"/>
    <mergeCell ref="D111:AD111"/>
    <mergeCell ref="D113:AD113"/>
    <mergeCell ref="D115:AD115"/>
    <mergeCell ref="D117:AD117"/>
    <mergeCell ref="D119:AD119"/>
    <mergeCell ref="D121:AD121"/>
    <mergeCell ref="D123:AD123"/>
    <mergeCell ref="D125:AD125"/>
    <mergeCell ref="D151:AD151"/>
    <mergeCell ref="D129:AD129"/>
    <mergeCell ref="D131:AD131"/>
    <mergeCell ref="D133:AD133"/>
    <mergeCell ref="D135:AD135"/>
    <mergeCell ref="D137:AD137"/>
    <mergeCell ref="D139:AD139"/>
    <mergeCell ref="D141:AD141"/>
    <mergeCell ref="D143:AD143"/>
    <mergeCell ref="D145:AD145"/>
    <mergeCell ref="D147:AD147"/>
    <mergeCell ref="D149:AD149"/>
    <mergeCell ref="C183:AD183"/>
    <mergeCell ref="D153:AD153"/>
    <mergeCell ref="C156:AD156"/>
    <mergeCell ref="C159:AD159"/>
    <mergeCell ref="C162:AD162"/>
    <mergeCell ref="C165:AD165"/>
    <mergeCell ref="C168:AD168"/>
    <mergeCell ref="B170:AD170"/>
    <mergeCell ref="C171:AD171"/>
    <mergeCell ref="C174:AD174"/>
    <mergeCell ref="C177:AD177"/>
    <mergeCell ref="C180:AD180"/>
    <mergeCell ref="C204:AD204"/>
    <mergeCell ref="C207:AD207"/>
    <mergeCell ref="C186:AD186"/>
    <mergeCell ref="C189:AD189"/>
    <mergeCell ref="C192:AD192"/>
    <mergeCell ref="C195:AD195"/>
    <mergeCell ref="C198:AD198"/>
    <mergeCell ref="C201:AD201"/>
  </mergeCells>
  <hyperlinks>
    <hyperlink ref="AA9:AD9" location="Índice!B21" display="Índice"/>
  </hyperlinks>
  <pageMargins left="0.70866141732283472" right="0.70866141732283472" top="0.74803149606299213" bottom="0.74803149606299213" header="0.31496062992125984" footer="0.31496062992125984"/>
  <pageSetup scale="75" orientation="portrait" r:id="rId1"/>
  <headerFooter>
    <oddHeader>&amp;CMódulo 1 Sección I
Glosario</oddHeader>
    <oddFooter>&amp;LCenso Nacional de Gobiernos Estatales 2021&amp;R&amp;P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Índice</vt:lpstr>
      <vt:lpstr>Presentación</vt:lpstr>
      <vt:lpstr>Informantes</vt:lpstr>
      <vt:lpstr>Participantes</vt:lpstr>
      <vt:lpstr>CNGE_2021_M1_Secc1</vt:lpstr>
      <vt:lpstr>Complemento</vt:lpstr>
      <vt:lpstr>Glosario</vt:lpstr>
      <vt:lpstr>CNGE_2021_M1_Secc1!Área_de_impresión</vt:lpstr>
      <vt:lpstr>Complemento!Área_de_impresión</vt:lpstr>
      <vt:lpstr>Glosario!Área_de_impresión</vt:lpstr>
      <vt:lpstr>Índice!Área_de_impresión</vt:lpstr>
      <vt:lpstr>Informantes!Área_de_impresión</vt:lpstr>
      <vt:lpstr>Participantes!Área_de_impresión</vt:lpstr>
      <vt:lpstr>Presentación!Área_de_impresión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Héctor Luna Ortega</cp:lastModifiedBy>
  <cp:lastPrinted>2021-03-10T21:02:00Z</cp:lastPrinted>
  <dcterms:created xsi:type="dcterms:W3CDTF">2020-05-28T15:00:35Z</dcterms:created>
  <dcterms:modified xsi:type="dcterms:W3CDTF">2021-03-11T19:20:30Z</dcterms:modified>
</cp:coreProperties>
</file>